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erencia Monitoreo TI\2021\Reportes Sin Efectivo Cajeros Automaticos\Octubre\20\"/>
    </mc:Choice>
  </mc:AlternateContent>
  <bookViews>
    <workbookView xWindow="0" yWindow="0" windowWidth="15330" windowHeight="7650"/>
  </bookViews>
  <sheets>
    <sheet name="Efectivo" sheetId="1" r:id="rId1"/>
    <sheet name="Gráfico2" sheetId="2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  <c r="A65" i="1"/>
  <c r="A66" i="1"/>
  <c r="C64" i="1"/>
  <c r="C65" i="1"/>
  <c r="C66" i="1"/>
  <c r="A77" i="1"/>
  <c r="A78" i="1"/>
  <c r="A79" i="1"/>
  <c r="C77" i="1"/>
  <c r="C78" i="1"/>
  <c r="C79" i="1"/>
  <c r="A103" i="1"/>
  <c r="A102" i="1"/>
  <c r="C103" i="1"/>
  <c r="C102" i="1"/>
  <c r="B104" i="1"/>
  <c r="B67" i="1"/>
  <c r="B80" i="1"/>
  <c r="A63" i="1"/>
  <c r="C63" i="1"/>
  <c r="B42" i="1"/>
  <c r="A62" i="1"/>
  <c r="C62" i="1"/>
  <c r="C73" i="1" l="1"/>
  <c r="C74" i="1"/>
  <c r="C75" i="1"/>
  <c r="C76" i="1"/>
  <c r="A73" i="1"/>
  <c r="A74" i="1"/>
  <c r="A75" i="1"/>
  <c r="A76" i="1"/>
  <c r="C40" i="1" l="1"/>
  <c r="C41" i="1"/>
  <c r="A40" i="1"/>
  <c r="A41" i="1"/>
  <c r="C39" i="1"/>
  <c r="A39" i="1"/>
  <c r="C58" i="1"/>
  <c r="C59" i="1"/>
  <c r="C60" i="1"/>
  <c r="A58" i="1"/>
  <c r="A59" i="1"/>
  <c r="A60" i="1"/>
  <c r="B10" i="1"/>
  <c r="C9" i="1"/>
  <c r="A9" i="1"/>
  <c r="C37" i="1"/>
  <c r="C38" i="1"/>
  <c r="A37" i="1"/>
  <c r="A38" i="1"/>
  <c r="C33" i="1"/>
  <c r="C34" i="1"/>
  <c r="A34" i="1"/>
  <c r="A33" i="1"/>
  <c r="C32" i="1"/>
  <c r="C35" i="1"/>
  <c r="A32" i="1"/>
  <c r="A35" i="1"/>
  <c r="C93" i="1"/>
  <c r="C94" i="1"/>
  <c r="C95" i="1"/>
  <c r="A93" i="1"/>
  <c r="A94" i="1"/>
  <c r="A95" i="1"/>
  <c r="C96" i="1"/>
  <c r="C97" i="1"/>
  <c r="C98" i="1"/>
  <c r="C99" i="1"/>
  <c r="C100" i="1"/>
  <c r="A96" i="1"/>
  <c r="A97" i="1"/>
  <c r="A98" i="1"/>
  <c r="A99" i="1"/>
  <c r="A100" i="1"/>
  <c r="C30" i="1"/>
  <c r="C31" i="1"/>
  <c r="C36" i="1"/>
  <c r="A30" i="1"/>
  <c r="A31" i="1"/>
  <c r="A36" i="1"/>
  <c r="C55" i="1"/>
  <c r="C56" i="1"/>
  <c r="C57" i="1"/>
  <c r="C61" i="1"/>
  <c r="A55" i="1"/>
  <c r="A56" i="1"/>
  <c r="A57" i="1"/>
  <c r="A61" i="1"/>
  <c r="B15" i="1" l="1"/>
  <c r="A14" i="1"/>
  <c r="C92" i="1"/>
  <c r="A92" i="1"/>
  <c r="A83" i="1" l="1"/>
  <c r="A29" i="1"/>
  <c r="C29" i="1"/>
  <c r="A27" i="1"/>
  <c r="C27" i="1"/>
  <c r="A28" i="1"/>
  <c r="C28" i="1"/>
  <c r="A25" i="1"/>
  <c r="C25" i="1"/>
  <c r="A26" i="1"/>
  <c r="C26" i="1"/>
  <c r="A90" i="1"/>
  <c r="C90" i="1"/>
  <c r="A91" i="1"/>
  <c r="C91" i="1"/>
  <c r="A52" i="1"/>
  <c r="C52" i="1"/>
  <c r="A53" i="1"/>
  <c r="C53" i="1"/>
  <c r="A54" i="1"/>
  <c r="C54" i="1"/>
  <c r="C14" i="1"/>
  <c r="A88" i="1" l="1"/>
  <c r="A89" i="1"/>
  <c r="C88" i="1"/>
  <c r="C89" i="1"/>
  <c r="C24" i="1"/>
  <c r="A24" i="1"/>
  <c r="C23" i="1"/>
  <c r="A23" i="1"/>
  <c r="A21" i="1"/>
  <c r="A22" i="1"/>
  <c r="C72" i="1"/>
  <c r="C51" i="1"/>
  <c r="A72" i="1"/>
  <c r="A51" i="1"/>
  <c r="C21" i="1"/>
  <c r="C22" i="1"/>
  <c r="A48" i="1"/>
  <c r="A49" i="1"/>
  <c r="A50" i="1"/>
  <c r="C49" i="1"/>
  <c r="C50" i="1"/>
  <c r="E2" i="3"/>
  <c r="A71" i="1" l="1"/>
  <c r="C71" i="1"/>
  <c r="A47" i="1"/>
  <c r="C47" i="1"/>
  <c r="C48" i="1"/>
  <c r="C20" i="1" l="1"/>
  <c r="A20" i="1"/>
  <c r="C46" i="1" l="1"/>
  <c r="A46" i="1"/>
  <c r="C19" i="1" l="1"/>
  <c r="A19" i="1"/>
  <c r="A87" i="1" l="1"/>
  <c r="C87" i="1"/>
</calcChain>
</file>

<file path=xl/sharedStrings.xml><?xml version="1.0" encoding="utf-8"?>
<sst xmlns="http://schemas.openxmlformats.org/spreadsheetml/2006/main" count="1020" uniqueCount="40">
  <si>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</si>
  <si>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</si>
  <si>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</si>
  <si>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</si>
  <si>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</si>
  <si>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</si>
  <si>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</si>
  <si>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</si>
  <si>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</si>
  <si>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</si>
  <si>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</si>
  <si>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</si>
  <si>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</si>
  <si>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</si>
  <si>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</si>
  <si>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</si>
  <si>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</si>
  <si>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</si>
  <si>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</si>
  <si>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</si>
  <si>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</si>
  <si>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</si>
  <si>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</si>
  <si>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</si>
  <si>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</si>
  <si>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3336062072 </t>
  </si>
  <si>
    <t>3336062080 </t>
  </si>
  <si>
    <t>3336062100 </t>
  </si>
  <si>
    <t>3336062147 </t>
  </si>
  <si>
    <t>3336062477 </t>
  </si>
  <si>
    <t>3336062542 </t>
  </si>
  <si>
    <t>3336062545 </t>
  </si>
  <si>
    <t>3336062551 </t>
  </si>
  <si>
    <t>3336061509</t>
  </si>
  <si>
    <t>3336061252</t>
  </si>
  <si>
    <t>3336061034</t>
  </si>
  <si>
    <t>GAVETAS DE RECHAZO LLENA</t>
  </si>
  <si>
    <t>2 Gavetas Vacias + 1 Gaveta Fallando</t>
  </si>
  <si>
    <t>ATM Oficina Plaza Moderna</t>
  </si>
  <si>
    <t>DISTRITO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</si>
</sst>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7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6" fillId="4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5" fillId="6" borderId="33" xfId="0" applyNumberFormat="1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116</v>
          </cell>
          <cell r="C92">
            <v>116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57" zoomScale="70" zoomScaleNormal="70" workbookViewId="0">
      <selection activeCell="F77" sqref="F77"/>
    </sheetView>
  </sheetViews>
  <sheetFormatPr baseColWidth="10"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6" width="12.140625" style="12" customWidth="1"/>
    <col min="7" max="16384" width="23.42578125" style="12"/>
  </cols>
  <sheetData>
    <row r="1" spans="1:5" ht="25.5" x14ac:dyDescent="0.25">
      <c r="A1" s="42" t="s">
        <v>0</v>
      </c>
      <c r="B1" s="43"/>
      <c r="C1" s="43"/>
      <c r="D1" s="43"/>
      <c r="E1" s="44"/>
    </row>
    <row r="2" spans="1:5" ht="25.5" x14ac:dyDescent="0.25">
      <c r="A2" s="45" t="s">
        <v>19</v>
      </c>
      <c r="B2" s="46"/>
      <c r="C2" s="46"/>
      <c r="D2" s="46"/>
      <c r="E2" s="47"/>
    </row>
    <row r="3" spans="1:5" x14ac:dyDescent="0.25">
      <c r="A3" s="51"/>
      <c r="B3" s="52"/>
      <c r="C3" s="53"/>
      <c r="D3" s="53"/>
      <c r="E3" s="54"/>
    </row>
    <row r="4" spans="1:5" ht="18.75" thickBot="1" x14ac:dyDescent="0.3">
      <c r="A4" s="11" t="s">
        <v>1</v>
      </c>
      <c r="B4" s="24">
        <v>44488.708333333336</v>
      </c>
      <c r="C4" s="55"/>
      <c r="D4" s="55"/>
      <c r="E4" s="56"/>
    </row>
    <row r="5" spans="1:5" ht="18.75" thickBot="1" x14ac:dyDescent="0.3">
      <c r="A5" s="11" t="s">
        <v>2</v>
      </c>
      <c r="B5" s="24">
        <v>44489.25</v>
      </c>
      <c r="C5" s="55"/>
      <c r="D5" s="55"/>
      <c r="E5" s="56"/>
    </row>
    <row r="6" spans="1:5" x14ac:dyDescent="0.25">
      <c r="A6" s="59"/>
      <c r="B6" s="60"/>
      <c r="C6" s="57"/>
      <c r="D6" s="57"/>
      <c r="E6" s="58"/>
    </row>
    <row r="7" spans="1:5" ht="18.75" thickBot="1" x14ac:dyDescent="0.3">
      <c r="A7" s="48" t="s">
        <v>3</v>
      </c>
      <c r="B7" s="49"/>
      <c r="C7" s="49"/>
      <c r="D7" s="49"/>
      <c r="E7" s="50"/>
    </row>
    <row r="8" spans="1:5" ht="18" x14ac:dyDescent="0.25">
      <c r="A8" s="25" t="s">
        <v>4</v>
      </c>
      <c r="B8" s="32" t="s">
        <v>5</v>
      </c>
      <c r="C8" s="25" t="s">
        <v>6</v>
      </c>
      <c r="D8" s="23" t="s">
        <v>7</v>
      </c>
      <c r="E8" s="30" t="s">
        <v>8</v>
      </c>
    </row>
    <row r="9" spans="1:5" s="13" customFormat="1" ht="18.75" thickBot="1" x14ac:dyDescent="0.3">
      <c r="A9" s="15" t="e">
        <f>VLOOKUP(B9,'[1]LISTADO ATM'!$A$2:$C$922,3,0)</f>
        <v>#N/A</v>
      </c>
      <c r="B9" s="17"/>
      <c r="C9" s="15" t="e">
        <f>VLOOKUP(B9,'[1]LISTADO ATM'!$A$2:$B$922,2,0)</f>
        <v>#N/A</v>
      </c>
      <c r="D9" s="36" t="s">
        <v>23</v>
      </c>
      <c r="E9" s="31"/>
    </row>
    <row r="10" spans="1:5" ht="18.75" thickBot="1" x14ac:dyDescent="0.3">
      <c r="A10" s="26" t="s">
        <v>10</v>
      </c>
      <c r="B10" s="85">
        <f>COUNT(#REF!)</f>
        <v>0</v>
      </c>
      <c r="C10" s="39"/>
      <c r="D10" s="40"/>
      <c r="E10" s="41"/>
    </row>
    <row r="11" spans="1:5" x14ac:dyDescent="0.25">
      <c r="A11" s="59"/>
      <c r="B11" s="60"/>
      <c r="C11" s="60"/>
      <c r="D11" s="60"/>
      <c r="E11" s="61"/>
    </row>
    <row r="12" spans="1:5" ht="18.75" thickBot="1" x14ac:dyDescent="0.3">
      <c r="A12" s="48" t="s">
        <v>14</v>
      </c>
      <c r="B12" s="49"/>
      <c r="C12" s="49"/>
      <c r="D12" s="49"/>
      <c r="E12" s="50"/>
    </row>
    <row r="13" spans="1:5" s="13" customFormat="1" ht="18" x14ac:dyDescent="0.25">
      <c r="A13" s="25" t="s">
        <v>4</v>
      </c>
      <c r="B13" s="25" t="s">
        <v>5</v>
      </c>
      <c r="C13" s="25" t="s">
        <v>6</v>
      </c>
      <c r="D13" s="23" t="s">
        <v>7</v>
      </c>
      <c r="E13" s="34" t="s">
        <v>8</v>
      </c>
    </row>
    <row r="14" spans="1:5" s="13" customFormat="1" ht="18.75" thickBot="1" x14ac:dyDescent="0.3">
      <c r="A14" s="15" t="e">
        <f>VLOOKUP(B14,'[1]LISTADO ATM'!$A$2:$C$922,3,0)</f>
        <v>#N/A</v>
      </c>
      <c r="B14" s="17"/>
      <c r="C14" s="15" t="e">
        <f>VLOOKUP(B14,'[1]LISTADO ATM'!$A$2:$B$922,2,0)</f>
        <v>#N/A</v>
      </c>
      <c r="D14" s="29" t="s">
        <v>24</v>
      </c>
      <c r="E14" s="31"/>
    </row>
    <row r="15" spans="1:5" ht="18.75" thickBot="1" x14ac:dyDescent="0.3">
      <c r="A15" s="28" t="s">
        <v>10</v>
      </c>
      <c r="B15" s="85">
        <f>COUNT(B14:B14)</f>
        <v>0</v>
      </c>
      <c r="C15" s="62"/>
      <c r="D15" s="62"/>
      <c r="E15" s="62"/>
    </row>
    <row r="16" spans="1:5" s="13" customFormat="1" ht="15.75" thickBot="1" x14ac:dyDescent="0.3">
      <c r="A16" s="63"/>
      <c r="B16" s="64"/>
      <c r="C16" s="64"/>
      <c r="D16" s="64"/>
      <c r="E16" s="65"/>
    </row>
    <row r="17" spans="1:5" s="13" customFormat="1" ht="18.75" thickBot="1" x14ac:dyDescent="0.3">
      <c r="A17" s="66" t="s">
        <v>12</v>
      </c>
      <c r="B17" s="67"/>
      <c r="C17" s="67"/>
      <c r="D17" s="67"/>
      <c r="E17" s="68"/>
    </row>
    <row r="18" spans="1:5" s="13" customFormat="1" ht="18" x14ac:dyDescent="0.25">
      <c r="A18" s="25" t="s">
        <v>4</v>
      </c>
      <c r="B18" s="25" t="s">
        <v>5</v>
      </c>
      <c r="C18" s="25" t="s">
        <v>6</v>
      </c>
      <c r="D18" s="23" t="s">
        <v>7</v>
      </c>
      <c r="E18" s="34" t="s">
        <v>8</v>
      </c>
    </row>
    <row r="19" spans="1:5" s="13" customFormat="1" ht="18" x14ac:dyDescent="0.25">
      <c r="A19" s="15" t="str">
        <f>VLOOKUP(B19,'[1]LISTADO ATM'!$A$2:$C$922,3,0)</f>
        <v>DISTRITO NACIONAL</v>
      </c>
      <c r="B19" s="17">
        <v>354</v>
      </c>
      <c r="C19" s="15" t="str">
        <f>VLOOKUP(B19,'[1]LISTADO ATM'!$A$2:$B$922,2,0)</f>
        <v xml:space="preserve">ATM Oficina Núñez de Cáceres II </v>
      </c>
      <c r="D19" s="27" t="s">
        <v>9</v>
      </c>
      <c r="E19" s="16">
        <v>3336059773</v>
      </c>
    </row>
    <row r="20" spans="1:5" s="13" customFormat="1" ht="18" x14ac:dyDescent="0.25">
      <c r="A20" s="15" t="str">
        <f>VLOOKUP(B20,'[1]LISTADO ATM'!$A$2:$C$922,3,0)</f>
        <v>SUR</v>
      </c>
      <c r="B20" s="17">
        <v>311</v>
      </c>
      <c r="C20" s="15" t="str">
        <f>VLOOKUP(B20,'[1]LISTADO ATM'!$A$2:$B$922,2,0)</f>
        <v>ATM Plaza Eroski</v>
      </c>
      <c r="D20" s="27" t="s">
        <v>9</v>
      </c>
      <c r="E20" s="16">
        <v>3336059894</v>
      </c>
    </row>
    <row r="21" spans="1:5" s="13" customFormat="1" ht="18" x14ac:dyDescent="0.25">
      <c r="A21" s="15" t="str">
        <f>VLOOKUP(B21,'[1]LISTADO ATM'!$A$2:$C$922,3,0)</f>
        <v>DISTRITO NACIONAL</v>
      </c>
      <c r="B21" s="17">
        <v>338</v>
      </c>
      <c r="C21" s="15" t="str">
        <f>VLOOKUP(B21,'[1]LISTADO ATM'!$A$2:$B$922,2,0)</f>
        <v>ATM S/M Aprezio Pantoja</v>
      </c>
      <c r="D21" s="27" t="s">
        <v>9</v>
      </c>
      <c r="E21" s="16">
        <v>3336061515</v>
      </c>
    </row>
    <row r="22" spans="1:5" s="13" customFormat="1" ht="18" x14ac:dyDescent="0.25">
      <c r="A22" s="15" t="str">
        <f>VLOOKUP(B22,'[1]LISTADO ATM'!$A$2:$C$922,3,0)</f>
        <v>SUR</v>
      </c>
      <c r="B22" s="17">
        <v>582</v>
      </c>
      <c r="C22" s="15" t="str">
        <f>VLOOKUP(B22,'[1]LISTADO ATM'!$A$2:$B$922,2,0)</f>
        <v>ATM Estación Sabana Yegua</v>
      </c>
      <c r="D22" s="27" t="s">
        <v>9</v>
      </c>
      <c r="E22" s="16">
        <v>3336061517</v>
      </c>
    </row>
    <row r="23" spans="1:5" s="13" customFormat="1" ht="18" x14ac:dyDescent="0.25">
      <c r="A23" s="15" t="str">
        <f>VLOOKUP(B23,'[1]LISTADO ATM'!$A$2:$C$922,3,0)</f>
        <v>ESTE</v>
      </c>
      <c r="B23" s="17">
        <v>843</v>
      </c>
      <c r="C23" s="15" t="str">
        <f>VLOOKUP(B23,'[1]LISTADO ATM'!$A$2:$B$922,2,0)</f>
        <v xml:space="preserve">ATM Oficina Romana Centro </v>
      </c>
      <c r="D23" s="27" t="s">
        <v>9</v>
      </c>
      <c r="E23" s="16">
        <v>3336061561</v>
      </c>
    </row>
    <row r="24" spans="1:5" s="13" customFormat="1" ht="18" x14ac:dyDescent="0.25">
      <c r="A24" s="15" t="str">
        <f>VLOOKUP(B24,'[1]LISTADO ATM'!$A$2:$C$922,3,0)</f>
        <v>SUR</v>
      </c>
      <c r="B24" s="17">
        <v>767</v>
      </c>
      <c r="C24" s="15" t="str">
        <f>VLOOKUP(B24,'[1]LISTADO ATM'!$A$2:$B$922,2,0)</f>
        <v xml:space="preserve">ATM S/M Diverso (Azua) </v>
      </c>
      <c r="D24" s="27" t="s">
        <v>9</v>
      </c>
      <c r="E24" s="16">
        <v>3336061576</v>
      </c>
    </row>
    <row r="25" spans="1:5" s="13" customFormat="1" ht="18" x14ac:dyDescent="0.25">
      <c r="A25" s="15" t="str">
        <f>VLOOKUP(B25,'[1]LISTADO ATM'!$A$2:$C$922,3,0)</f>
        <v>ESTE</v>
      </c>
      <c r="B25" s="17">
        <v>838</v>
      </c>
      <c r="C25" s="15" t="str">
        <f>VLOOKUP(B25,'[1]LISTADO ATM'!$A$2:$B$922,2,0)</f>
        <v xml:space="preserve">ATM UNP Consuelo </v>
      </c>
      <c r="D25" s="27" t="s">
        <v>9</v>
      </c>
      <c r="E25" s="16" t="s">
        <v>27</v>
      </c>
    </row>
    <row r="26" spans="1:5" s="13" customFormat="1" ht="18.75" customHeight="1" x14ac:dyDescent="0.25">
      <c r="A26" s="15" t="str">
        <f>VLOOKUP(B26,'[1]LISTADO ATM'!$A$2:$C$922,3,0)</f>
        <v>ESTE</v>
      </c>
      <c r="B26" s="17">
        <v>912</v>
      </c>
      <c r="C26" s="15" t="str">
        <f>VLOOKUP(B26,'[1]LISTADO ATM'!$A$2:$B$922,2,0)</f>
        <v xml:space="preserve">ATM Oficina San Pedro II </v>
      </c>
      <c r="D26" s="27" t="s">
        <v>9</v>
      </c>
      <c r="E26" s="16" t="s">
        <v>28</v>
      </c>
    </row>
    <row r="27" spans="1:5" s="13" customFormat="1" ht="18.75" customHeight="1" x14ac:dyDescent="0.25">
      <c r="A27" s="15" t="str">
        <f>VLOOKUP(B27,'[1]LISTADO ATM'!$A$2:$C$922,3,0)</f>
        <v>DISTRITO NACIONAL</v>
      </c>
      <c r="B27" s="17">
        <v>514</v>
      </c>
      <c r="C27" s="15" t="str">
        <f>VLOOKUP(B27,'[1]LISTADO ATM'!$A$2:$B$922,2,0)</f>
        <v>ATM Autoservicio Charles de Gaulle</v>
      </c>
      <c r="D27" s="27" t="s">
        <v>9</v>
      </c>
      <c r="E27" s="16" t="s">
        <v>29</v>
      </c>
    </row>
    <row r="28" spans="1:5" s="13" customFormat="1" ht="18.75" customHeight="1" x14ac:dyDescent="0.25">
      <c r="A28" s="15" t="str">
        <f>VLOOKUP(B28,'[1]LISTADO ATM'!$A$2:$C$922,3,0)</f>
        <v>DISTRITO NACIONAL</v>
      </c>
      <c r="B28" s="17">
        <v>684</v>
      </c>
      <c r="C28" s="15" t="str">
        <f>VLOOKUP(B28,'[1]LISTADO ATM'!$A$2:$B$922,2,0)</f>
        <v>ATM Estación Texaco Prolongación 27 Febrero</v>
      </c>
      <c r="D28" s="27" t="s">
        <v>9</v>
      </c>
      <c r="E28" s="16" t="s">
        <v>30</v>
      </c>
    </row>
    <row r="29" spans="1:5" s="13" customFormat="1" ht="18.75" customHeight="1" x14ac:dyDescent="0.25">
      <c r="A29" s="15" t="str">
        <f>VLOOKUP(B29,'[1]LISTADO ATM'!$A$2:$C$922,3,0)</f>
        <v>NORTE</v>
      </c>
      <c r="B29" s="17">
        <v>851</v>
      </c>
      <c r="C29" s="15" t="str">
        <f>VLOOKUP(B29,'[1]LISTADO ATM'!$A$2:$B$922,2,0)</f>
        <v xml:space="preserve">ATM Hospital Vinicio Calventi </v>
      </c>
      <c r="D29" s="27" t="s">
        <v>9</v>
      </c>
      <c r="E29" s="16" t="s">
        <v>32</v>
      </c>
    </row>
    <row r="30" spans="1:5" s="13" customFormat="1" ht="18.75" customHeight="1" x14ac:dyDescent="0.25">
      <c r="A30" s="21" t="str">
        <f>VLOOKUP(B30,'[1]LISTADO ATM'!$A$2:$C$922,3,0)</f>
        <v>DISTRITO NACIONAL</v>
      </c>
      <c r="B30" s="17">
        <v>507</v>
      </c>
      <c r="C30" s="21" t="str">
        <f>VLOOKUP(B30,'[1]LISTADO ATM'!$A$2:$B$922,2,0)</f>
        <v>ATM Estación Sigma Boca Chica</v>
      </c>
      <c r="D30" s="27" t="s">
        <v>9</v>
      </c>
      <c r="E30" s="16">
        <v>333606303</v>
      </c>
    </row>
    <row r="31" spans="1:5" s="13" customFormat="1" ht="18.75" customHeight="1" x14ac:dyDescent="0.25">
      <c r="A31" s="21" t="str">
        <f>VLOOKUP(B31,'[1]LISTADO ATM'!$A$2:$C$922,3,0)</f>
        <v>NORTE</v>
      </c>
      <c r="B31" s="17">
        <v>142</v>
      </c>
      <c r="C31" s="21" t="str">
        <f>VLOOKUP(B31,'[1]LISTADO ATM'!$A$2:$B$922,2,0)</f>
        <v xml:space="preserve">ATM Centro de Caja Galerías Bonao </v>
      </c>
      <c r="D31" s="27" t="s">
        <v>9</v>
      </c>
      <c r="E31" s="16">
        <v>3336063039</v>
      </c>
    </row>
    <row r="32" spans="1:5" s="13" customFormat="1" ht="18.75" customHeight="1" x14ac:dyDescent="0.25">
      <c r="A32" s="21" t="str">
        <f>VLOOKUP(B32,'[1]LISTADO ATM'!$A$2:$C$922,3,0)</f>
        <v>DISTRITO NACIONAL</v>
      </c>
      <c r="B32" s="17">
        <v>493</v>
      </c>
      <c r="C32" s="21" t="str">
        <f>VLOOKUP(B32,'[1]LISTADO ATM'!$A$2:$B$922,2,0)</f>
        <v xml:space="preserve">ATM Oficina Haina Occidental II </v>
      </c>
      <c r="D32" s="27" t="s">
        <v>9</v>
      </c>
      <c r="E32" s="16">
        <v>333606304</v>
      </c>
    </row>
    <row r="33" spans="1:5" s="13" customFormat="1" ht="18.75" customHeight="1" x14ac:dyDescent="0.25">
      <c r="A33" s="21" t="str">
        <f>VLOOKUP(B33,'[1]LISTADO ATM'!$A$2:$C$922,3,0)</f>
        <v>DISTRITO NACIONAL</v>
      </c>
      <c r="B33" s="17">
        <v>562</v>
      </c>
      <c r="C33" s="21" t="str">
        <f>VLOOKUP(B33,'[1]LISTADO ATM'!$A$2:$B$922,2,0)</f>
        <v xml:space="preserve">ATM S/M Jumbo Carretera Mella </v>
      </c>
      <c r="D33" s="27" t="s">
        <v>9</v>
      </c>
      <c r="E33" s="16">
        <v>3336063043</v>
      </c>
    </row>
    <row r="34" spans="1:5" s="13" customFormat="1" ht="18.75" customHeight="1" x14ac:dyDescent="0.25">
      <c r="A34" s="21" t="str">
        <f>VLOOKUP(B34,'[1]LISTADO ATM'!$A$2:$C$922,3,0)</f>
        <v>NORTE</v>
      </c>
      <c r="B34" s="17">
        <v>351</v>
      </c>
      <c r="C34" s="21" t="str">
        <f>VLOOKUP(B34,'[1]LISTADO ATM'!$A$2:$B$922,2,0)</f>
        <v xml:space="preserve">ATM S/M José Luís (Puerto Plata) </v>
      </c>
      <c r="D34" s="27" t="s">
        <v>9</v>
      </c>
      <c r="E34" s="16">
        <v>3336063044</v>
      </c>
    </row>
    <row r="35" spans="1:5" s="13" customFormat="1" ht="18.75" customHeight="1" x14ac:dyDescent="0.25">
      <c r="A35" s="21" t="str">
        <f>VLOOKUP(B35,'[1]LISTADO ATM'!$A$2:$C$922,3,0)</f>
        <v>DISTRITO NACIONAL</v>
      </c>
      <c r="B35" s="17">
        <v>240</v>
      </c>
      <c r="C35" s="21" t="str">
        <f>VLOOKUP(B35,'[1]LISTADO ATM'!$A$2:$B$922,2,0)</f>
        <v xml:space="preserve">ATM Oficina Carrefour I </v>
      </c>
      <c r="D35" s="27" t="s">
        <v>9</v>
      </c>
      <c r="E35" s="16">
        <v>3336063045</v>
      </c>
    </row>
    <row r="36" spans="1:5" s="13" customFormat="1" ht="18.75" customHeight="1" x14ac:dyDescent="0.25">
      <c r="A36" s="21" t="str">
        <f>VLOOKUP(B36,'[1]LISTADO ATM'!$A$2:$C$922,3,0)</f>
        <v>DISTRITO NACIONAL</v>
      </c>
      <c r="B36" s="17">
        <v>918</v>
      </c>
      <c r="C36" s="21" t="str">
        <f>VLOOKUP(B36,'[1]LISTADO ATM'!$A$2:$B$922,2,0)</f>
        <v xml:space="preserve">ATM S/M Liverpool de la Jacobo Majluta </v>
      </c>
      <c r="D36" s="27" t="s">
        <v>9</v>
      </c>
      <c r="E36" s="16">
        <v>3336063046</v>
      </c>
    </row>
    <row r="37" spans="1:5" s="13" customFormat="1" ht="18.75" customHeight="1" x14ac:dyDescent="0.25">
      <c r="A37" s="21" t="str">
        <f>VLOOKUP(B37,'[1]LISTADO ATM'!$A$2:$C$922,3,0)</f>
        <v>ESTE</v>
      </c>
      <c r="B37" s="17">
        <v>211</v>
      </c>
      <c r="C37" s="21" t="str">
        <f>VLOOKUP(B37,'[1]LISTADO ATM'!$A$2:$B$922,2,0)</f>
        <v xml:space="preserve">ATM Oficina La Romana I </v>
      </c>
      <c r="D37" s="27" t="s">
        <v>9</v>
      </c>
      <c r="E37" s="16">
        <v>3336063048</v>
      </c>
    </row>
    <row r="38" spans="1:5" s="13" customFormat="1" ht="18.75" customHeight="1" x14ac:dyDescent="0.25">
      <c r="A38" s="21" t="str">
        <f>VLOOKUP(B38,'[1]LISTADO ATM'!$A$2:$C$922,3,0)</f>
        <v>ESTE</v>
      </c>
      <c r="B38" s="17">
        <v>399</v>
      </c>
      <c r="C38" s="21" t="str">
        <f>VLOOKUP(B38,'[1]LISTADO ATM'!$A$2:$B$922,2,0)</f>
        <v xml:space="preserve">ATM Oficina La Romana II </v>
      </c>
      <c r="D38" s="27" t="s">
        <v>9</v>
      </c>
      <c r="E38" s="16">
        <v>3336063049</v>
      </c>
    </row>
    <row r="39" spans="1:5" s="13" customFormat="1" ht="18.75" customHeight="1" x14ac:dyDescent="0.25">
      <c r="A39" s="21" t="str">
        <f>VLOOKUP(B39,'[1]LISTADO ATM'!$A$2:$C$922,3,0)</f>
        <v>DISTRITO NACIONAL</v>
      </c>
      <c r="B39" s="17">
        <v>564</v>
      </c>
      <c r="C39" s="21" t="str">
        <f>VLOOKUP(B39,'[1]LISTADO ATM'!$A$2:$B$922,2,0)</f>
        <v xml:space="preserve">ATM Ministerio de Agricultura </v>
      </c>
      <c r="D39" s="27" t="s">
        <v>9</v>
      </c>
      <c r="E39" s="16">
        <v>3336063051</v>
      </c>
    </row>
    <row r="40" spans="1:5" s="13" customFormat="1" ht="18.75" customHeight="1" x14ac:dyDescent="0.25">
      <c r="A40" s="21" t="str">
        <f>VLOOKUP(B40,'[1]LISTADO ATM'!$A$2:$C$922,3,0)</f>
        <v>DISTRITO NACIONAL</v>
      </c>
      <c r="B40" s="17">
        <v>672</v>
      </c>
      <c r="C40" s="21" t="str">
        <f>VLOOKUP(B40,'[1]LISTADO ATM'!$A$2:$B$922,2,0)</f>
        <v>ATM Destacamento Policía Nacional La Victoria</v>
      </c>
      <c r="D40" s="27" t="s">
        <v>9</v>
      </c>
      <c r="E40" s="16">
        <v>3336063054</v>
      </c>
    </row>
    <row r="41" spans="1:5" s="13" customFormat="1" ht="18.75" customHeight="1" thickBot="1" x14ac:dyDescent="0.3">
      <c r="A41" s="21" t="str">
        <f>VLOOKUP(B41,'[1]LISTADO ATM'!$A$2:$C$922,3,0)</f>
        <v>ESTE</v>
      </c>
      <c r="B41" s="17">
        <v>963</v>
      </c>
      <c r="C41" s="21" t="str">
        <f>VLOOKUP(B41,'[1]LISTADO ATM'!$A$2:$B$922,2,0)</f>
        <v xml:space="preserve">ATM Multiplaza La Romana </v>
      </c>
      <c r="D41" s="27" t="s">
        <v>9</v>
      </c>
      <c r="E41" s="16">
        <v>3336063057</v>
      </c>
    </row>
    <row r="42" spans="1:5" s="13" customFormat="1" ht="18.75" thickBot="1" x14ac:dyDescent="0.3">
      <c r="A42" s="28" t="s">
        <v>10</v>
      </c>
      <c r="B42" s="85">
        <f>COUNT(B19:B41)</f>
        <v>23</v>
      </c>
      <c r="C42" s="69"/>
      <c r="D42" s="69"/>
      <c r="E42" s="69"/>
    </row>
    <row r="43" spans="1:5" s="13" customFormat="1" ht="15.75" thickBot="1" x14ac:dyDescent="0.3">
      <c r="A43" s="63"/>
      <c r="B43" s="64"/>
      <c r="C43" s="64"/>
      <c r="D43" s="64"/>
      <c r="E43" s="65"/>
    </row>
    <row r="44" spans="1:5" s="13" customFormat="1" ht="18.75" thickBot="1" x14ac:dyDescent="0.3">
      <c r="A44" s="70" t="s">
        <v>20</v>
      </c>
      <c r="B44" s="71"/>
      <c r="C44" s="71"/>
      <c r="D44" s="71"/>
      <c r="E44" s="72"/>
    </row>
    <row r="45" spans="1:5" s="13" customFormat="1" ht="18" x14ac:dyDescent="0.25">
      <c r="A45" s="25" t="s">
        <v>4</v>
      </c>
      <c r="B45" s="25" t="s">
        <v>5</v>
      </c>
      <c r="C45" s="25" t="s">
        <v>6</v>
      </c>
      <c r="D45" s="23" t="s">
        <v>7</v>
      </c>
      <c r="E45" s="34" t="s">
        <v>8</v>
      </c>
    </row>
    <row r="46" spans="1:5" s="13" customFormat="1" ht="18" x14ac:dyDescent="0.25">
      <c r="A46" s="21" t="str">
        <f>VLOOKUP(B46,'[1]LISTADO ATM'!$A$2:$C$922,3,0)</f>
        <v>DISTRITO NACIONAL</v>
      </c>
      <c r="B46" s="17">
        <v>761</v>
      </c>
      <c r="C46" s="21" t="str">
        <f>VLOOKUP(B46,'[1]LISTADO ATM'!$A$2:$B$922,2,0)</f>
        <v xml:space="preserve">ATM ISSPOL </v>
      </c>
      <c r="D46" s="19" t="s">
        <v>20</v>
      </c>
      <c r="E46" s="16">
        <v>3336059792</v>
      </c>
    </row>
    <row r="47" spans="1:5" s="13" customFormat="1" ht="18" x14ac:dyDescent="0.25">
      <c r="A47" s="21" t="str">
        <f>VLOOKUP(B47,'[1]LISTADO ATM'!$A$2:$C$922,3,0)</f>
        <v>DISTRITO NACIONAL</v>
      </c>
      <c r="B47" s="17">
        <v>547</v>
      </c>
      <c r="C47" s="21" t="str">
        <f>VLOOKUP(B47,'[1]LISTADO ATM'!$A$2:$B$922,2,0)</f>
        <v xml:space="preserve">ATM Plaza Lama Herrera </v>
      </c>
      <c r="D47" s="19" t="s">
        <v>20</v>
      </c>
      <c r="E47" s="16">
        <v>3336060948</v>
      </c>
    </row>
    <row r="48" spans="1:5" s="13" customFormat="1" ht="18" x14ac:dyDescent="0.25">
      <c r="A48" s="21" t="str">
        <f>VLOOKUP(B48,'[1]LISTADO ATM'!$A$2:$C$922,3,0)</f>
        <v>DISTRITO NACIONAL</v>
      </c>
      <c r="B48" s="17">
        <v>267</v>
      </c>
      <c r="C48" s="21" t="str">
        <f>VLOOKUP(B48,'[1]LISTADO ATM'!$A$2:$B$922,2,0)</f>
        <v xml:space="preserve">ATM Centro de Caja México </v>
      </c>
      <c r="D48" s="19" t="s">
        <v>20</v>
      </c>
      <c r="E48" s="16">
        <v>3336061261</v>
      </c>
    </row>
    <row r="49" spans="1:5" s="13" customFormat="1" ht="18" x14ac:dyDescent="0.25">
      <c r="A49" s="21" t="str">
        <f>VLOOKUP(B49,'[1]LISTADO ATM'!$A$2:$C$922,3,0)</f>
        <v>DISTRITO NACIONAL</v>
      </c>
      <c r="B49" s="17">
        <v>834</v>
      </c>
      <c r="C49" s="21" t="str">
        <f>VLOOKUP(B49,'[1]LISTADO ATM'!$A$2:$B$922,2,0)</f>
        <v xml:space="preserve">ATM Centro Médico Moderno </v>
      </c>
      <c r="D49" s="19" t="s">
        <v>20</v>
      </c>
      <c r="E49" s="16">
        <v>3336061512</v>
      </c>
    </row>
    <row r="50" spans="1:5" s="13" customFormat="1" ht="18" x14ac:dyDescent="0.25">
      <c r="A50" s="21" t="str">
        <f>VLOOKUP(B50,'[1]LISTADO ATM'!$A$2:$C$922,3,0)</f>
        <v>DISTRITO NACIONAL</v>
      </c>
      <c r="B50" s="17">
        <v>424</v>
      </c>
      <c r="C50" s="21" t="str">
        <f>VLOOKUP(B50,'[1]LISTADO ATM'!$A$2:$B$922,2,0)</f>
        <v xml:space="preserve">ATM UNP Jumbo Luperón I </v>
      </c>
      <c r="D50" s="19" t="s">
        <v>20</v>
      </c>
      <c r="E50" s="16">
        <v>3336061587</v>
      </c>
    </row>
    <row r="51" spans="1:5" s="13" customFormat="1" ht="18" x14ac:dyDescent="0.25">
      <c r="A51" s="21" t="str">
        <f>VLOOKUP(B51,'[1]LISTADO ATM'!$A$2:$C$922,3,0)</f>
        <v>DISTRITO NACIONAL</v>
      </c>
      <c r="B51" s="17">
        <v>570</v>
      </c>
      <c r="C51" s="21" t="str">
        <f>VLOOKUP(B51,'[1]LISTADO ATM'!$A$2:$B$822,2,0)</f>
        <v xml:space="preserve">ATM S/M Liverpool Villa Mella </v>
      </c>
      <c r="D51" s="19" t="s">
        <v>20</v>
      </c>
      <c r="E51" s="31">
        <v>3336059500</v>
      </c>
    </row>
    <row r="52" spans="1:5" s="13" customFormat="1" ht="18" x14ac:dyDescent="0.25">
      <c r="A52" s="21" t="str">
        <f>VLOOKUP(B52,'[1]LISTADO ATM'!$A$2:$C$922,3,0)</f>
        <v>DISTRITO NACIONAL</v>
      </c>
      <c r="B52" s="17">
        <v>515</v>
      </c>
      <c r="C52" s="21" t="str">
        <f>VLOOKUP(B52,'[1]LISTADO ATM'!$A$2:$B$822,2,0)</f>
        <v xml:space="preserve">ATM Oficina Agora Mall I </v>
      </c>
      <c r="D52" s="19" t="s">
        <v>20</v>
      </c>
      <c r="E52" s="31" t="s">
        <v>25</v>
      </c>
    </row>
    <row r="53" spans="1:5" s="13" customFormat="1" ht="18" x14ac:dyDescent="0.25">
      <c r="A53" s="21" t="str">
        <f>VLOOKUP(B53,'[1]LISTADO ATM'!$A$2:$C$922,3,0)</f>
        <v>SUR</v>
      </c>
      <c r="B53" s="17">
        <v>537</v>
      </c>
      <c r="C53" s="21" t="str">
        <f>VLOOKUP(B53,'[1]LISTADO ATM'!$A$2:$B$822,2,0)</f>
        <v xml:space="preserve">ATM Estación Texaco Enriquillo (Barahona) </v>
      </c>
      <c r="D53" s="19" t="s">
        <v>20</v>
      </c>
      <c r="E53" s="31" t="s">
        <v>26</v>
      </c>
    </row>
    <row r="54" spans="1:5" s="13" customFormat="1" ht="18" x14ac:dyDescent="0.25">
      <c r="A54" s="21" t="str">
        <f>VLOOKUP(B54,'[1]LISTADO ATM'!$A$2:$C$922,3,0)</f>
        <v>DISTRITO NACIONAL</v>
      </c>
      <c r="B54" s="17">
        <v>676</v>
      </c>
      <c r="C54" s="21" t="str">
        <f>VLOOKUP(B54,'[1]LISTADO ATM'!$A$2:$B$822,2,0)</f>
        <v>ATM S/M Bravo Colina Del Oeste</v>
      </c>
      <c r="D54" s="19" t="s">
        <v>20</v>
      </c>
      <c r="E54" s="31" t="s">
        <v>31</v>
      </c>
    </row>
    <row r="55" spans="1:5" s="13" customFormat="1" ht="18" x14ac:dyDescent="0.25">
      <c r="A55" s="21" t="str">
        <f>VLOOKUP(B55,'[1]LISTADO ATM'!$A$2:$C$922,3,0)</f>
        <v>SUR</v>
      </c>
      <c r="B55" s="35">
        <v>766</v>
      </c>
      <c r="C55" s="21" t="str">
        <f>VLOOKUP(B55,'[1]LISTADO ATM'!$A$2:$B$822,2,0)</f>
        <v xml:space="preserve">ATM Oficina Azua II </v>
      </c>
      <c r="D55" s="19" t="s">
        <v>20</v>
      </c>
      <c r="E55" s="31">
        <v>3336063030</v>
      </c>
    </row>
    <row r="56" spans="1:5" s="13" customFormat="1" ht="18" x14ac:dyDescent="0.25">
      <c r="A56" s="21" t="str">
        <f>VLOOKUP(B56,'[1]LISTADO ATM'!$A$2:$C$922,3,0)</f>
        <v>NORTE</v>
      </c>
      <c r="B56" s="17">
        <v>413</v>
      </c>
      <c r="C56" s="21" t="str">
        <f>VLOOKUP(B56,'[1]LISTADO ATM'!$A$2:$B$822,2,0)</f>
        <v xml:space="preserve">ATM UNP Las Galeras Samaná </v>
      </c>
      <c r="D56" s="19" t="s">
        <v>20</v>
      </c>
      <c r="E56" s="31">
        <v>3336063033</v>
      </c>
    </row>
    <row r="57" spans="1:5" s="13" customFormat="1" ht="18" x14ac:dyDescent="0.25">
      <c r="A57" s="21" t="str">
        <f>VLOOKUP(B57,'[1]LISTADO ATM'!$A$2:$C$922,3,0)</f>
        <v>DISTRITO NACIONAL</v>
      </c>
      <c r="B57" s="17">
        <v>437</v>
      </c>
      <c r="C57" s="21" t="str">
        <f>VLOOKUP(B57,'[1]LISTADO ATM'!$A$2:$B$822,2,0)</f>
        <v xml:space="preserve">ATM Autobanco Torre III </v>
      </c>
      <c r="D57" s="19" t="s">
        <v>20</v>
      </c>
      <c r="E57" s="31">
        <v>3336063047</v>
      </c>
    </row>
    <row r="58" spans="1:5" s="13" customFormat="1" ht="18" x14ac:dyDescent="0.25">
      <c r="A58" s="21" t="str">
        <f>VLOOKUP(B58,'[1]LISTADO ATM'!$A$2:$C$922,3,0)</f>
        <v>DISTRITO NACIONAL</v>
      </c>
      <c r="B58" s="17">
        <v>911</v>
      </c>
      <c r="C58" s="21" t="str">
        <f>VLOOKUP(B58,'[1]LISTADO ATM'!$A$2:$B$822,2,0)</f>
        <v xml:space="preserve">ATM Oficina Venezuela II </v>
      </c>
      <c r="D58" s="19" t="s">
        <v>20</v>
      </c>
      <c r="E58" s="31" t="s">
        <v>34</v>
      </c>
    </row>
    <row r="59" spans="1:5" s="13" customFormat="1" ht="18" x14ac:dyDescent="0.25">
      <c r="A59" s="21" t="str">
        <f>VLOOKUP(B59,'[1]LISTADO ATM'!$A$2:$C$922,3,0)</f>
        <v>NORTE</v>
      </c>
      <c r="B59" s="17">
        <v>683</v>
      </c>
      <c r="C59" s="21" t="str">
        <f>VLOOKUP(B59,'[1]LISTADO ATM'!$A$2:$B$822,2,0)</f>
        <v>ATM INCARNA El Pino (la Vega)</v>
      </c>
      <c r="D59" s="19" t="s">
        <v>20</v>
      </c>
      <c r="E59" s="31">
        <v>3336063073</v>
      </c>
    </row>
    <row r="60" spans="1:5" s="13" customFormat="1" ht="18" x14ac:dyDescent="0.25">
      <c r="A60" s="21" t="str">
        <f>VLOOKUP(B60,'[1]LISTADO ATM'!$A$2:$C$922,3,0)</f>
        <v>DISTRITO NACIONAL</v>
      </c>
      <c r="B60" s="17">
        <v>394</v>
      </c>
      <c r="C60" s="21" t="str">
        <f>VLOOKUP(B60,'[1]LISTADO ATM'!$A$2:$B$822,2,0)</f>
        <v xml:space="preserve">ATM Multicentro La Sirena Luperón </v>
      </c>
      <c r="D60" s="19" t="s">
        <v>20</v>
      </c>
      <c r="E60" s="31">
        <v>3336063074</v>
      </c>
    </row>
    <row r="61" spans="1:5" s="13" customFormat="1" ht="18" x14ac:dyDescent="0.25">
      <c r="A61" s="21" t="str">
        <f>VLOOKUP(B61,'[1]LISTADO ATM'!$A$2:$C$922,3,0)</f>
        <v>DISTRITO NACIONAL</v>
      </c>
      <c r="B61" s="17">
        <v>224</v>
      </c>
      <c r="C61" s="21" t="str">
        <f>VLOOKUP(B61,'[1]LISTADO ATM'!$A$2:$B$822,2,0)</f>
        <v xml:space="preserve">ATM S/M Nacional El Millón (Núñez de Cáceres) </v>
      </c>
      <c r="D61" s="19" t="s">
        <v>20</v>
      </c>
      <c r="E61" s="31">
        <v>3336063075</v>
      </c>
    </row>
    <row r="62" spans="1:5" s="13" customFormat="1" ht="18" x14ac:dyDescent="0.25">
      <c r="A62" s="21" t="str">
        <f>VLOOKUP(B62,'[1]LISTADO ATM'!$A$2:$C$922,3,0)</f>
        <v>DISTRITO NACIONAL</v>
      </c>
      <c r="B62" s="17">
        <v>239</v>
      </c>
      <c r="C62" s="21" t="str">
        <f>VLOOKUP(B62,'[1]LISTADO ATM'!$A$2:$B$822,2,0)</f>
        <v xml:space="preserve">ATM Autobanco Charles de Gaulle </v>
      </c>
      <c r="D62" s="19" t="s">
        <v>20</v>
      </c>
      <c r="E62" s="86">
        <v>3336063076</v>
      </c>
    </row>
    <row r="63" spans="1:5" s="13" customFormat="1" ht="18" x14ac:dyDescent="0.25">
      <c r="A63" s="21" t="str">
        <f>VLOOKUP(B63,'[1]LISTADO ATM'!$A$2:$C$922,3,0)</f>
        <v>DISTRITO NACIONAL</v>
      </c>
      <c r="B63" s="17">
        <v>499</v>
      </c>
      <c r="C63" s="21" t="str">
        <f>VLOOKUP(B63,'[1]LISTADO ATM'!$A$2:$B$822,2,0)</f>
        <v xml:space="preserve">ATM Estación Sunix Tiradentes </v>
      </c>
      <c r="D63" s="19" t="s">
        <v>20</v>
      </c>
      <c r="E63" s="86">
        <v>3336063077</v>
      </c>
    </row>
    <row r="64" spans="1:5" s="13" customFormat="1" ht="18" x14ac:dyDescent="0.25">
      <c r="A64" s="21" t="str">
        <f>VLOOKUP(B64,'[1]LISTADO ATM'!$A$2:$C$922,3,0)</f>
        <v>SUR</v>
      </c>
      <c r="B64" s="17">
        <v>765</v>
      </c>
      <c r="C64" s="21" t="str">
        <f>VLOOKUP(B64,'[1]LISTADO ATM'!$A$2:$B$822,2,0)</f>
        <v xml:space="preserve">ATM Oficina Azua I </v>
      </c>
      <c r="D64" s="19" t="s">
        <v>20</v>
      </c>
      <c r="E64" s="86">
        <v>3336063078</v>
      </c>
    </row>
    <row r="65" spans="1:5" s="13" customFormat="1" ht="18" x14ac:dyDescent="0.25">
      <c r="A65" s="21" t="str">
        <f>VLOOKUP(B65,'[1]LISTADO ATM'!$A$2:$C$922,3,0)</f>
        <v>DISTRITO NACIONAL</v>
      </c>
      <c r="B65" s="17">
        <v>957</v>
      </c>
      <c r="C65" s="21" t="str">
        <f>VLOOKUP(B65,'[1]LISTADO ATM'!$A$2:$B$822,2,0)</f>
        <v xml:space="preserve">ATM Oficina Venezuela </v>
      </c>
      <c r="D65" s="19" t="s">
        <v>20</v>
      </c>
      <c r="E65" s="86">
        <v>3336063079</v>
      </c>
    </row>
    <row r="66" spans="1:5" s="13" customFormat="1" ht="18.75" thickBot="1" x14ac:dyDescent="0.3">
      <c r="A66" s="21" t="str">
        <f>VLOOKUP(B66,'[1]LISTADO ATM'!$A$2:$C$922,3,0)</f>
        <v>DISTRITO NACIONAL</v>
      </c>
      <c r="B66" s="17">
        <v>961</v>
      </c>
      <c r="C66" s="21" t="str">
        <f>VLOOKUP(B66,'[1]LISTADO ATM'!$A$2:$B$822,2,0)</f>
        <v xml:space="preserve">ATM Listín Diario </v>
      </c>
      <c r="D66" s="19" t="s">
        <v>20</v>
      </c>
      <c r="E66" s="86">
        <v>3336063080</v>
      </c>
    </row>
    <row r="67" spans="1:5" s="13" customFormat="1" ht="18.75" thickBot="1" x14ac:dyDescent="0.3">
      <c r="A67" s="28" t="s">
        <v>10</v>
      </c>
      <c r="B67" s="85">
        <f>COUNT(B46:B66)</f>
        <v>21</v>
      </c>
      <c r="C67" s="69"/>
      <c r="D67" s="69"/>
      <c r="E67" s="69"/>
    </row>
    <row r="68" spans="1:5" ht="15.75" thickBot="1" x14ac:dyDescent="0.3">
      <c r="A68" s="63"/>
      <c r="B68" s="64"/>
      <c r="C68" s="64"/>
      <c r="D68" s="64"/>
      <c r="E68" s="65"/>
    </row>
    <row r="69" spans="1:5" ht="18.75" thickBot="1" x14ac:dyDescent="0.3">
      <c r="A69" s="73" t="s">
        <v>16</v>
      </c>
      <c r="B69" s="74"/>
      <c r="C69" s="74"/>
      <c r="D69" s="74"/>
      <c r="E69" s="75"/>
    </row>
    <row r="70" spans="1:5" ht="18" x14ac:dyDescent="0.25">
      <c r="A70" s="25" t="s">
        <v>4</v>
      </c>
      <c r="B70" s="25" t="s">
        <v>5</v>
      </c>
      <c r="C70" s="25" t="s">
        <v>6</v>
      </c>
      <c r="D70" s="23" t="s">
        <v>7</v>
      </c>
      <c r="E70" s="34" t="s">
        <v>8</v>
      </c>
    </row>
    <row r="71" spans="1:5" s="13" customFormat="1" ht="18" x14ac:dyDescent="0.25">
      <c r="A71" s="21" t="str">
        <f>VLOOKUP(B71,'[1]LISTADO ATM'!$A$2:$C$922,3,0)</f>
        <v>DISTRITO NACIONAL</v>
      </c>
      <c r="B71" s="17">
        <v>743</v>
      </c>
      <c r="C71" s="21" t="str">
        <f>VLOOKUP(B71,'[1]LISTADO ATM'!$A$2:$B$822,2,0)</f>
        <v xml:space="preserve">ATM Oficina Los Frailes </v>
      </c>
      <c r="D71" s="19" t="s">
        <v>22</v>
      </c>
      <c r="E71" s="18">
        <v>3336061026</v>
      </c>
    </row>
    <row r="72" spans="1:5" s="13" customFormat="1" ht="18" x14ac:dyDescent="0.25">
      <c r="A72" s="21" t="str">
        <f>VLOOKUP(B72,'[1]LISTADO ATM'!$A$2:$C$922,3,0)</f>
        <v>SUR</v>
      </c>
      <c r="B72" s="17">
        <v>48</v>
      </c>
      <c r="C72" s="21" t="str">
        <f>VLOOKUP(B72,'[1]LISTADO ATM'!$A$2:$B$822,2,0)</f>
        <v xml:space="preserve">ATM Autoservicio Neiba I </v>
      </c>
      <c r="D72" s="19" t="s">
        <v>22</v>
      </c>
      <c r="E72" s="31">
        <v>3336061574</v>
      </c>
    </row>
    <row r="73" spans="1:5" s="13" customFormat="1" ht="18" x14ac:dyDescent="0.25">
      <c r="A73" s="21" t="str">
        <f>VLOOKUP(B73,'[1]LISTADO ATM'!$A$2:$C$922,3,0)</f>
        <v>NORTE</v>
      </c>
      <c r="B73" s="17">
        <v>654</v>
      </c>
      <c r="C73" s="21" t="str">
        <f>VLOOKUP(B73,'[1]LISTADO ATM'!$A$2:$B$822,2,0)</f>
        <v>ATM Autoservicio S/M Jumbo Puerto Plata</v>
      </c>
      <c r="D73" s="19" t="s">
        <v>22</v>
      </c>
      <c r="E73" s="31">
        <v>3336062948</v>
      </c>
    </row>
    <row r="74" spans="1:5" s="13" customFormat="1" ht="18" x14ac:dyDescent="0.25">
      <c r="A74" s="21" t="str">
        <f>VLOOKUP(B74,'[1]LISTADO ATM'!$A$2:$C$922,3,0)</f>
        <v>DISTRITO NACIONAL</v>
      </c>
      <c r="B74" s="17">
        <v>169</v>
      </c>
      <c r="C74" s="21" t="str">
        <f>VLOOKUP(B74,'[1]LISTADO ATM'!$A$2:$B$822,2,0)</f>
        <v xml:space="preserve">ATM Oficina Caonabo </v>
      </c>
      <c r="D74" s="19" t="s">
        <v>22</v>
      </c>
      <c r="E74" s="31" t="s">
        <v>33</v>
      </c>
    </row>
    <row r="75" spans="1:5" s="13" customFormat="1" ht="18" x14ac:dyDescent="0.25">
      <c r="A75" s="21" t="str">
        <f>VLOOKUP(B75,'[1]LISTADO ATM'!$A$2:$C$922,3,0)</f>
        <v>DISTRITO NACIONAL</v>
      </c>
      <c r="B75" s="17">
        <v>686</v>
      </c>
      <c r="C75" s="21" t="str">
        <f>VLOOKUP(B75,'[1]LISTADO ATM'!$A$2:$B$822,2,0)</f>
        <v>ATM Autoservicio Oficina Máximo Gómez</v>
      </c>
      <c r="D75" s="19" t="s">
        <v>22</v>
      </c>
      <c r="E75" s="31" t="s">
        <v>35</v>
      </c>
    </row>
    <row r="76" spans="1:5" s="13" customFormat="1" ht="18" x14ac:dyDescent="0.25">
      <c r="A76" s="21" t="str">
        <f>VLOOKUP(B76,'[1]LISTADO ATM'!$A$2:$C$922,3,0)</f>
        <v>NORTE</v>
      </c>
      <c r="B76" s="17">
        <v>910</v>
      </c>
      <c r="C76" s="21" t="str">
        <f>VLOOKUP(B76,'[1]LISTADO ATM'!$A$2:$B$822,2,0)</f>
        <v xml:space="preserve">ATM Oficina El Sol II (Santiago) </v>
      </c>
      <c r="D76" s="19" t="s">
        <v>36</v>
      </c>
      <c r="E76" s="31">
        <v>3336063067</v>
      </c>
    </row>
    <row r="77" spans="1:5" s="13" customFormat="1" ht="18" x14ac:dyDescent="0.25">
      <c r="A77" s="21" t="str">
        <f>VLOOKUP(B77,'[1]LISTADO ATM'!$A$2:$C$922,3,0)</f>
        <v>SUR</v>
      </c>
      <c r="B77" s="17">
        <v>584</v>
      </c>
      <c r="C77" s="21" t="str">
        <f>VLOOKUP(B77,'[1]LISTADO ATM'!$A$2:$B$822,2,0)</f>
        <v xml:space="preserve">ATM Oficina San Cristóbal I </v>
      </c>
      <c r="D77" s="19" t="s">
        <v>22</v>
      </c>
      <c r="E77" s="31">
        <v>3336063081</v>
      </c>
    </row>
    <row r="78" spans="1:5" s="13" customFormat="1" ht="18" x14ac:dyDescent="0.25">
      <c r="A78" s="21" t="str">
        <f>VLOOKUP(B78,'[1]LISTADO ATM'!$A$2:$C$922,3,0)</f>
        <v>NORTE</v>
      </c>
      <c r="B78" s="17">
        <v>606</v>
      </c>
      <c r="C78" s="21" t="str">
        <f>VLOOKUP(B78,'[1]LISTADO ATM'!$A$2:$B$822,2,0)</f>
        <v xml:space="preserve">ATM UNP Manolo Tavarez Justo </v>
      </c>
      <c r="D78" s="19" t="s">
        <v>22</v>
      </c>
      <c r="E78" s="31">
        <v>3336063082</v>
      </c>
    </row>
    <row r="79" spans="1:5" s="13" customFormat="1" ht="18.75" thickBot="1" x14ac:dyDescent="0.3">
      <c r="A79" s="21" t="str">
        <f>VLOOKUP(B79,'[1]LISTADO ATM'!$A$2:$C$922,3,0)</f>
        <v>DISTRITO NACIONAL</v>
      </c>
      <c r="B79" s="17">
        <v>836</v>
      </c>
      <c r="C79" s="21" t="str">
        <f>VLOOKUP(B79,'[1]LISTADO ATM'!$A$2:$B$822,2,0)</f>
        <v xml:space="preserve">ATM UNP Plaza Luperón </v>
      </c>
      <c r="D79" s="19" t="s">
        <v>22</v>
      </c>
      <c r="E79" s="31">
        <v>3336063083</v>
      </c>
    </row>
    <row r="80" spans="1:5" s="13" customFormat="1" ht="18.75" thickBot="1" x14ac:dyDescent="0.3">
      <c r="A80" s="28" t="s">
        <v>10</v>
      </c>
      <c r="B80" s="85">
        <f>COUNT(B71:B79)</f>
        <v>9</v>
      </c>
      <c r="C80" s="39"/>
      <c r="D80" s="40"/>
      <c r="E80" s="41"/>
    </row>
    <row r="81" spans="1:5" ht="15.75" thickBot="1" x14ac:dyDescent="0.3">
      <c r="A81" s="78"/>
      <c r="B81" s="79"/>
      <c r="C81" s="52"/>
      <c r="D81" s="52"/>
      <c r="E81" s="80"/>
    </row>
    <row r="82" spans="1:5" ht="18.75" thickBot="1" x14ac:dyDescent="0.3">
      <c r="A82" s="83" t="s">
        <v>11</v>
      </c>
      <c r="B82" s="84"/>
      <c r="C82" s="81"/>
      <c r="D82" s="81"/>
      <c r="E82" s="82"/>
    </row>
    <row r="83" spans="1:5" ht="18.75" thickBot="1" x14ac:dyDescent="0.3">
      <c r="A83" s="22">
        <f>+B42+B67+B80</f>
        <v>53</v>
      </c>
      <c r="B83" s="33"/>
      <c r="C83" s="81"/>
      <c r="D83" s="81"/>
      <c r="E83" s="82"/>
    </row>
    <row r="84" spans="1:5" ht="15.75" thickBot="1" x14ac:dyDescent="0.3">
      <c r="A84" s="78"/>
      <c r="B84" s="79"/>
      <c r="C84" s="64"/>
      <c r="D84" s="64"/>
      <c r="E84" s="65"/>
    </row>
    <row r="85" spans="1:5" ht="18.75" thickBot="1" x14ac:dyDescent="0.3">
      <c r="A85" s="66" t="s">
        <v>13</v>
      </c>
      <c r="B85" s="67"/>
      <c r="C85" s="67"/>
      <c r="D85" s="67"/>
      <c r="E85" s="68"/>
    </row>
    <row r="86" spans="1:5" ht="18" x14ac:dyDescent="0.25">
      <c r="A86" s="25" t="s">
        <v>4</v>
      </c>
      <c r="B86" s="25" t="s">
        <v>5</v>
      </c>
      <c r="C86" s="25" t="s">
        <v>6</v>
      </c>
      <c r="D86" s="76" t="s">
        <v>7</v>
      </c>
      <c r="E86" s="77"/>
    </row>
    <row r="87" spans="1:5" s="13" customFormat="1" ht="18" x14ac:dyDescent="0.25">
      <c r="A87" s="21" t="str">
        <f>VLOOKUP(B87,'[1]LISTADO ATM'!$A$2:$C$922,3,0)</f>
        <v>NORTE</v>
      </c>
      <c r="B87" s="17">
        <v>729</v>
      </c>
      <c r="C87" s="21" t="str">
        <f>VLOOKUP(B87,'[1]LISTADO ATM'!$A$2:$B$822,2,0)</f>
        <v xml:space="preserve">ATM Zona Franca (La Vega) </v>
      </c>
      <c r="D87" s="37" t="s">
        <v>21</v>
      </c>
      <c r="E87" s="38"/>
    </row>
    <row r="88" spans="1:5" s="13" customFormat="1" ht="18" x14ac:dyDescent="0.25">
      <c r="A88" s="21" t="str">
        <f>VLOOKUP(B88,'[1]LISTADO ATM'!$A$2:$C$922,3,0)</f>
        <v>NORTE</v>
      </c>
      <c r="B88" s="17">
        <v>472</v>
      </c>
      <c r="C88" s="21" t="str">
        <f>VLOOKUP(B88,'[1]LISTADO ATM'!$A$2:$B$822,2,0)</f>
        <v xml:space="preserve">ATM Plaza Megatone (Moca) </v>
      </c>
      <c r="D88" s="37" t="s">
        <v>21</v>
      </c>
      <c r="E88" s="38"/>
    </row>
    <row r="89" spans="1:5" s="13" customFormat="1" ht="18" x14ac:dyDescent="0.25">
      <c r="A89" s="21" t="str">
        <f>VLOOKUP(B89,'[1]LISTADO ATM'!$A$2:$C$922,3,0)</f>
        <v>DISTRITO NACIONAL</v>
      </c>
      <c r="B89" s="17">
        <v>725</v>
      </c>
      <c r="C89" s="21" t="str">
        <f>VLOOKUP(B89,'[1]LISTADO ATM'!$A$2:$B$822,2,0)</f>
        <v xml:space="preserve">ATM El Huacal II  </v>
      </c>
      <c r="D89" s="37" t="s">
        <v>21</v>
      </c>
      <c r="E89" s="38"/>
    </row>
    <row r="90" spans="1:5" s="13" customFormat="1" ht="18" x14ac:dyDescent="0.25">
      <c r="A90" s="21" t="str">
        <f>VLOOKUP(B90,'[1]LISTADO ATM'!$A$2:$C$922,3,0)</f>
        <v>NORTE</v>
      </c>
      <c r="B90" s="17">
        <v>837</v>
      </c>
      <c r="C90" s="21" t="str">
        <f>VLOOKUP(B90,'[1]LISTADO ATM'!$A$2:$B$822,2,0)</f>
        <v>ATM Estación Next Canabacoa</v>
      </c>
      <c r="D90" s="37" t="s">
        <v>21</v>
      </c>
      <c r="E90" s="38"/>
    </row>
    <row r="91" spans="1:5" s="13" customFormat="1" ht="18" x14ac:dyDescent="0.25">
      <c r="A91" s="21" t="str">
        <f>VLOOKUP(B91,'[1]LISTADO ATM'!$A$2:$C$922,3,0)</f>
        <v>ESTE</v>
      </c>
      <c r="B91" s="17">
        <v>1</v>
      </c>
      <c r="C91" s="21" t="str">
        <f>VLOOKUP(B91,'[1]LISTADO ATM'!$A$2:$B$822,2,0)</f>
        <v>ATM S/M San Rafael del Yuma</v>
      </c>
      <c r="D91" s="37" t="s">
        <v>21</v>
      </c>
      <c r="E91" s="38"/>
    </row>
    <row r="92" spans="1:5" s="13" customFormat="1" ht="18" x14ac:dyDescent="0.25">
      <c r="A92" s="21" t="str">
        <f>VLOOKUP(B92,'[1]LISTADO ATM'!$A$2:$C$922,3,0)</f>
        <v>NORTE</v>
      </c>
      <c r="B92" s="17">
        <v>52</v>
      </c>
      <c r="C92" s="21" t="str">
        <f>VLOOKUP(B92,'[1]LISTADO ATM'!$A$2:$B$822,2,0)</f>
        <v xml:space="preserve">ATM Oficina Jarabacoa </v>
      </c>
      <c r="D92" s="37" t="s">
        <v>21</v>
      </c>
      <c r="E92" s="38"/>
    </row>
    <row r="93" spans="1:5" s="13" customFormat="1" ht="18" x14ac:dyDescent="0.25">
      <c r="A93" s="21" t="str">
        <f>VLOOKUP(B93,'[1]LISTADO ATM'!$A$2:$C$922,3,0)</f>
        <v>NORTE</v>
      </c>
      <c r="B93" s="17">
        <v>93</v>
      </c>
      <c r="C93" s="21" t="str">
        <f>VLOOKUP(B93,'[1]LISTADO ATM'!$A$2:$B$822,2,0)</f>
        <v xml:space="preserve">ATM Oficina Cotuí </v>
      </c>
      <c r="D93" s="37" t="s">
        <v>37</v>
      </c>
      <c r="E93" s="38"/>
    </row>
    <row r="94" spans="1:5" s="13" customFormat="1" ht="18" x14ac:dyDescent="0.25">
      <c r="A94" s="21" t="str">
        <f>VLOOKUP(B94,'[1]LISTADO ATM'!$A$2:$C$922,3,0)</f>
        <v>NORTE</v>
      </c>
      <c r="B94" s="17">
        <v>380</v>
      </c>
      <c r="C94" s="21" t="str">
        <f>VLOOKUP(B94,'[1]LISTADO ATM'!$A$2:$B$822,2,0)</f>
        <v xml:space="preserve">ATM Oficina Navarrete </v>
      </c>
      <c r="D94" s="37" t="s">
        <v>21</v>
      </c>
      <c r="E94" s="38"/>
    </row>
    <row r="95" spans="1:5" s="13" customFormat="1" ht="18" x14ac:dyDescent="0.25">
      <c r="A95" s="21" t="str">
        <f>VLOOKUP(B95,'[1]LISTADO ATM'!$A$2:$C$922,3,0)</f>
        <v>NORTE</v>
      </c>
      <c r="B95" s="17">
        <v>157</v>
      </c>
      <c r="C95" s="21" t="str">
        <f>VLOOKUP(B95,'[1]LISTADO ATM'!$A$2:$B$822,2,0)</f>
        <v xml:space="preserve">ATM Oficina Samaná </v>
      </c>
      <c r="D95" s="37" t="s">
        <v>37</v>
      </c>
      <c r="E95" s="38"/>
    </row>
    <row r="96" spans="1:5" s="13" customFormat="1" ht="18" x14ac:dyDescent="0.25">
      <c r="A96" s="21" t="str">
        <f>VLOOKUP(B96,'[1]LISTADO ATM'!$A$2:$C$922,3,0)</f>
        <v>NORTE</v>
      </c>
      <c r="B96" s="17">
        <v>464</v>
      </c>
      <c r="C96" s="21" t="str">
        <f>VLOOKUP(B96,'[1]LISTADO ATM'!$A$2:$B$822,2,0)</f>
        <v xml:space="preserve"> ATM Supermercado Chito Samaná</v>
      </c>
      <c r="D96" s="37" t="s">
        <v>21</v>
      </c>
      <c r="E96" s="38"/>
    </row>
    <row r="97" spans="1:5" s="13" customFormat="1" ht="18" x14ac:dyDescent="0.25">
      <c r="A97" s="21" t="str">
        <f>VLOOKUP(B97,'[1]LISTADO ATM'!$A$2:$C$922,3,0)</f>
        <v>ESTE</v>
      </c>
      <c r="B97" s="17">
        <v>612</v>
      </c>
      <c r="C97" s="21" t="str">
        <f>VLOOKUP(B97,'[1]LISTADO ATM'!$A$2:$B$822,2,0)</f>
        <v xml:space="preserve">ATM Plaza Orense (La Romana) </v>
      </c>
      <c r="D97" s="37" t="s">
        <v>21</v>
      </c>
      <c r="E97" s="38"/>
    </row>
    <row r="98" spans="1:5" s="13" customFormat="1" ht="18" x14ac:dyDescent="0.25">
      <c r="A98" s="21" t="str">
        <f>VLOOKUP(B98,'[1]LISTADO ATM'!$A$2:$C$922,3,0)</f>
        <v>ESTE</v>
      </c>
      <c r="B98" s="17">
        <v>630</v>
      </c>
      <c r="C98" s="21" t="str">
        <f>VLOOKUP(B98,'[1]LISTADO ATM'!$A$2:$B$822,2,0)</f>
        <v xml:space="preserve">ATM Oficina Plaza Zaglul (SPM) </v>
      </c>
      <c r="D98" s="37" t="s">
        <v>21</v>
      </c>
      <c r="E98" s="38"/>
    </row>
    <row r="99" spans="1:5" s="13" customFormat="1" ht="18" x14ac:dyDescent="0.25">
      <c r="A99" s="21" t="str">
        <f>VLOOKUP(B99,'[1]LISTADO ATM'!$A$2:$C$922,3,0)</f>
        <v>DISTRITO NACIONAL</v>
      </c>
      <c r="B99" s="17">
        <v>973</v>
      </c>
      <c r="C99" s="21" t="str">
        <f>VLOOKUP(B99,'[1]LISTADO ATM'!$A$2:$B$822,2,0)</f>
        <v xml:space="preserve">ATM Oficina Sabana de la Mar </v>
      </c>
      <c r="D99" s="37" t="s">
        <v>21</v>
      </c>
      <c r="E99" s="38"/>
    </row>
    <row r="100" spans="1:5" s="13" customFormat="1" ht="18" x14ac:dyDescent="0.25">
      <c r="A100" s="21" t="str">
        <f>VLOOKUP(B100,'[1]LISTADO ATM'!$A$2:$C$922,3,0)</f>
        <v>NORTE</v>
      </c>
      <c r="B100" s="17">
        <v>395</v>
      </c>
      <c r="C100" s="21" t="str">
        <f>VLOOKUP(B100,'[1]LISTADO ATM'!$A$2:$B$822,2,0)</f>
        <v xml:space="preserve">ATM UNP Sabana Iglesia </v>
      </c>
      <c r="D100" s="37" t="s">
        <v>37</v>
      </c>
      <c r="E100" s="38"/>
    </row>
    <row r="101" spans="1:5" s="13" customFormat="1" ht="18" x14ac:dyDescent="0.25">
      <c r="A101" s="21" t="s">
        <v>39</v>
      </c>
      <c r="B101" s="17">
        <v>504</v>
      </c>
      <c r="C101" s="21" t="s">
        <v>38</v>
      </c>
      <c r="D101" s="37" t="s">
        <v>21</v>
      </c>
      <c r="E101" s="38"/>
    </row>
    <row r="102" spans="1:5" s="13" customFormat="1" ht="18" x14ac:dyDescent="0.25">
      <c r="A102" s="21" t="str">
        <f>VLOOKUP(B102,'[1]LISTADO ATM'!$A$2:$C$922,3,0)</f>
        <v>NORTE</v>
      </c>
      <c r="B102" s="17">
        <v>518</v>
      </c>
      <c r="C102" s="21" t="str">
        <f>VLOOKUP(B102,'[1]LISTADO ATM'!$A$2:$B$822,2,0)</f>
        <v xml:space="preserve">ATM Autobanco Los Alamos </v>
      </c>
      <c r="D102" s="37" t="s">
        <v>37</v>
      </c>
      <c r="E102" s="38"/>
    </row>
    <row r="103" spans="1:5" s="13" customFormat="1" ht="18.75" thickBot="1" x14ac:dyDescent="0.3">
      <c r="A103" s="21" t="str">
        <f>VLOOKUP(B103,'[1]LISTADO ATM'!$A$2:$C$922,3,0)</f>
        <v>DISTRITO NACIONAL</v>
      </c>
      <c r="B103" s="17">
        <v>981</v>
      </c>
      <c r="C103" s="21" t="str">
        <f>VLOOKUP(B103,'[1]LISTADO ATM'!$A$2:$B$822,2,0)</f>
        <v xml:space="preserve">ATM Edificio 911 </v>
      </c>
      <c r="D103" s="37" t="s">
        <v>21</v>
      </c>
      <c r="E103" s="38"/>
    </row>
    <row r="104" spans="1:5" ht="18.75" thickBot="1" x14ac:dyDescent="0.3">
      <c r="A104" s="28" t="s">
        <v>10</v>
      </c>
      <c r="B104" s="85">
        <f>COUNT(B87:B103)</f>
        <v>17</v>
      </c>
      <c r="C104" s="39"/>
      <c r="D104" s="40"/>
      <c r="E104" s="41"/>
    </row>
    <row r="105" spans="1:5" x14ac:dyDescent="0.25">
      <c r="E105"/>
    </row>
    <row r="116" spans="3:3" x14ac:dyDescent="0.25">
      <c r="C116"/>
    </row>
  </sheetData>
  <dataConsolidate/>
  <mergeCells count="43">
    <mergeCell ref="D103:E103"/>
    <mergeCell ref="D87:E87"/>
    <mergeCell ref="A68:E68"/>
    <mergeCell ref="A69:E69"/>
    <mergeCell ref="C80:E80"/>
    <mergeCell ref="D86:E86"/>
    <mergeCell ref="A81:B81"/>
    <mergeCell ref="C81:E84"/>
    <mergeCell ref="A82:B82"/>
    <mergeCell ref="A84:B84"/>
    <mergeCell ref="A85:E85"/>
    <mergeCell ref="A17:E17"/>
    <mergeCell ref="C42:E42"/>
    <mergeCell ref="A43:E43"/>
    <mergeCell ref="A44:E44"/>
    <mergeCell ref="C67:E67"/>
    <mergeCell ref="C10:E10"/>
    <mergeCell ref="A11:E11"/>
    <mergeCell ref="A12:E12"/>
    <mergeCell ref="C15:E15"/>
    <mergeCell ref="A16:E16"/>
    <mergeCell ref="A1:E1"/>
    <mergeCell ref="A2:E2"/>
    <mergeCell ref="A7:E7"/>
    <mergeCell ref="A3:B3"/>
    <mergeCell ref="C3:E6"/>
    <mergeCell ref="A6:B6"/>
    <mergeCell ref="D97:E97"/>
    <mergeCell ref="D98:E98"/>
    <mergeCell ref="D99:E99"/>
    <mergeCell ref="D88:E88"/>
    <mergeCell ref="C104:E104"/>
    <mergeCell ref="D90:E90"/>
    <mergeCell ref="D92:E92"/>
    <mergeCell ref="D93:E93"/>
    <mergeCell ref="D94:E94"/>
    <mergeCell ref="D89:E89"/>
    <mergeCell ref="D95:E95"/>
    <mergeCell ref="D96:E96"/>
    <mergeCell ref="D91:E91"/>
    <mergeCell ref="D100:E100"/>
    <mergeCell ref="D101:E101"/>
    <mergeCell ref="D102:E102"/>
  </mergeCells>
  <phoneticPr fontId="10" type="noConversion"/>
  <conditionalFormatting sqref="E51">
    <cfRule type="duplicateValues" dxfId="102" priority="88"/>
  </conditionalFormatting>
  <conditionalFormatting sqref="E88">
    <cfRule type="duplicateValues" dxfId="101" priority="79"/>
  </conditionalFormatting>
  <conditionalFormatting sqref="E89">
    <cfRule type="duplicateValues" dxfId="100" priority="72"/>
  </conditionalFormatting>
  <conditionalFormatting sqref="E14">
    <cfRule type="duplicateValues" dxfId="99" priority="69"/>
  </conditionalFormatting>
  <conditionalFormatting sqref="E90">
    <cfRule type="duplicateValues" dxfId="98" priority="55"/>
  </conditionalFormatting>
  <conditionalFormatting sqref="E50">
    <cfRule type="duplicateValues" dxfId="97" priority="27120"/>
  </conditionalFormatting>
  <conditionalFormatting sqref="E25:E29">
    <cfRule type="duplicateValues" dxfId="96" priority="27803"/>
  </conditionalFormatting>
  <conditionalFormatting sqref="E73">
    <cfRule type="duplicateValues" dxfId="95" priority="27"/>
  </conditionalFormatting>
  <conditionalFormatting sqref="E52:E54 E9">
    <cfRule type="duplicateValues" dxfId="94" priority="27834"/>
  </conditionalFormatting>
  <conditionalFormatting sqref="E55">
    <cfRule type="duplicateValues" dxfId="93" priority="25"/>
  </conditionalFormatting>
  <conditionalFormatting sqref="E55">
    <cfRule type="duplicateValues" dxfId="92" priority="26"/>
  </conditionalFormatting>
  <conditionalFormatting sqref="E56">
    <cfRule type="duplicateValues" dxfId="91" priority="23"/>
  </conditionalFormatting>
  <conditionalFormatting sqref="E56">
    <cfRule type="duplicateValues" dxfId="90" priority="24"/>
  </conditionalFormatting>
  <conditionalFormatting sqref="E30:E35">
    <cfRule type="duplicateValues" dxfId="89" priority="21"/>
  </conditionalFormatting>
  <conditionalFormatting sqref="E30:E35">
    <cfRule type="duplicateValues" dxfId="88" priority="22"/>
  </conditionalFormatting>
  <conditionalFormatting sqref="E36">
    <cfRule type="duplicateValues" dxfId="87" priority="19"/>
  </conditionalFormatting>
  <conditionalFormatting sqref="E36">
    <cfRule type="duplicateValues" dxfId="86" priority="20"/>
  </conditionalFormatting>
  <conditionalFormatting sqref="E57 E59:E66">
    <cfRule type="duplicateValues" dxfId="85" priority="15"/>
  </conditionalFormatting>
  <conditionalFormatting sqref="E91:E92">
    <cfRule type="duplicateValues" dxfId="84" priority="28097"/>
  </conditionalFormatting>
  <conditionalFormatting sqref="E93:E94 E96:E99">
    <cfRule type="duplicateValues" dxfId="83" priority="13"/>
  </conditionalFormatting>
  <conditionalFormatting sqref="C116">
    <cfRule type="duplicateValues" dxfId="82" priority="9"/>
  </conditionalFormatting>
  <conditionalFormatting sqref="C116">
    <cfRule type="duplicateValues" dxfId="81" priority="10"/>
  </conditionalFormatting>
  <conditionalFormatting sqref="E74:E79">
    <cfRule type="duplicateValues" dxfId="80" priority="8"/>
  </conditionalFormatting>
  <conditionalFormatting sqref="E58">
    <cfRule type="duplicateValues" dxfId="79" priority="7"/>
  </conditionalFormatting>
  <conditionalFormatting sqref="B105:B1048576 B19:B41 B14 B81:B85 B68:B69 B43:B44 B16:B17 B11:B12 B1:B9 B71:B79 B87:B103 B46:B66">
    <cfRule type="duplicateValues" dxfId="78" priority="28098"/>
  </conditionalFormatting>
  <conditionalFormatting sqref="E104:E1048576 E67:E69 E42:E44 E80:E87 E1:E8 E46:E49 E71:E72 E19:E24 E10:E12 E15:E17">
    <cfRule type="duplicateValues" dxfId="77" priority="28112"/>
  </conditionalFormatting>
  <conditionalFormatting sqref="E104:E1048576 E71:E72 E46:E54 E19:E29 E42:E44 E14:E17 E80:E90 E67:E69 E1:E12">
    <cfRule type="duplicateValues" dxfId="76" priority="28124"/>
  </conditionalFormatting>
  <conditionalFormatting sqref="E95">
    <cfRule type="duplicateValues" dxfId="75" priority="5"/>
  </conditionalFormatting>
  <conditionalFormatting sqref="E100">
    <cfRule type="duplicateValues" dxfId="74" priority="4"/>
  </conditionalFormatting>
  <conditionalFormatting sqref="E101">
    <cfRule type="duplicateValues" dxfId="73" priority="3"/>
  </conditionalFormatting>
  <conditionalFormatting sqref="E102">
    <cfRule type="duplicateValues" dxfId="72" priority="2"/>
  </conditionalFormatting>
  <conditionalFormatting sqref="E103">
    <cfRule type="duplicateValues" dxfId="71" priority="1"/>
  </conditionalFormatting>
  <conditionalFormatting sqref="E37:E41">
    <cfRule type="duplicateValues" dxfId="0" priority="2812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7" sqref="E7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743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743 48 654                                                                 </v>
      </c>
    </row>
    <row r="3" spans="2:5" ht="18.75" thickBot="1" x14ac:dyDescent="0.3">
      <c r="B3" s="17">
        <v>48</v>
      </c>
      <c r="C3" s="5" t="s">
        <v>15</v>
      </c>
    </row>
    <row r="4" spans="2:5" ht="18.75" thickBot="1" x14ac:dyDescent="0.3">
      <c r="B4" s="17">
        <v>654</v>
      </c>
      <c r="C4" s="5" t="s">
        <v>15</v>
      </c>
    </row>
    <row r="5" spans="2:5" ht="18.75" thickBot="1" x14ac:dyDescent="0.3">
      <c r="B5" s="17"/>
      <c r="C5" s="5" t="s">
        <v>15</v>
      </c>
    </row>
    <row r="6" spans="2:5" ht="18.75" thickBot="1" x14ac:dyDescent="0.3">
      <c r="B6" s="17"/>
      <c r="C6" s="5" t="s">
        <v>15</v>
      </c>
    </row>
    <row r="7" spans="2:5" ht="18.75" thickBot="1" x14ac:dyDescent="0.3">
      <c r="B7" s="17"/>
      <c r="C7" s="5" t="s">
        <v>15</v>
      </c>
    </row>
    <row r="8" spans="2:5" ht="18.75" thickBot="1" x14ac:dyDescent="0.3">
      <c r="B8" s="17"/>
      <c r="C8" s="5" t="s">
        <v>15</v>
      </c>
    </row>
    <row r="9" spans="2:5" ht="18.75" thickBot="1" x14ac:dyDescent="0.3">
      <c r="B9" s="17"/>
      <c r="C9" s="5" t="s">
        <v>15</v>
      </c>
      <c r="E9" s="1"/>
    </row>
    <row r="10" spans="2:5" ht="18.75" thickBot="1" x14ac:dyDescent="0.3">
      <c r="B10" s="17"/>
      <c r="C10" s="5" t="s">
        <v>15</v>
      </c>
    </row>
    <row r="11" spans="2:5" ht="18.75" thickBot="1" x14ac:dyDescent="0.3">
      <c r="B11" s="17"/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0" priority="1389"/>
  </conditionalFormatting>
  <conditionalFormatting sqref="B60:B69">
    <cfRule type="duplicateValues" dxfId="69" priority="760"/>
    <cfRule type="duplicateValues" dxfId="68" priority="761"/>
  </conditionalFormatting>
  <conditionalFormatting sqref="B60:B69">
    <cfRule type="duplicateValues" dxfId="67" priority="759"/>
  </conditionalFormatting>
  <conditionalFormatting sqref="B60:B69">
    <cfRule type="duplicateValues" dxfId="66" priority="758"/>
  </conditionalFormatting>
  <conditionalFormatting sqref="B60:B69">
    <cfRule type="duplicateValues" dxfId="65" priority="753"/>
    <cfRule type="duplicateValues" dxfId="64" priority="754"/>
    <cfRule type="duplicateValues" dxfId="63" priority="755"/>
    <cfRule type="duplicateValues" dxfId="62" priority="756"/>
    <cfRule type="duplicateValues" dxfId="61" priority="757"/>
  </conditionalFormatting>
  <conditionalFormatting sqref="B57:B59">
    <cfRule type="duplicateValues" dxfId="60" priority="735"/>
    <cfRule type="duplicateValues" dxfId="59" priority="736"/>
    <cfRule type="duplicateValues" dxfId="58" priority="737"/>
    <cfRule type="duplicateValues" dxfId="57" priority="738"/>
    <cfRule type="duplicateValues" dxfId="56" priority="739"/>
  </conditionalFormatting>
  <conditionalFormatting sqref="B57:B59">
    <cfRule type="duplicateValues" dxfId="55" priority="740"/>
    <cfRule type="duplicateValues" dxfId="54" priority="741"/>
  </conditionalFormatting>
  <conditionalFormatting sqref="B57:B59">
    <cfRule type="duplicateValues" dxfId="53" priority="742"/>
  </conditionalFormatting>
  <conditionalFormatting sqref="B57:B59">
    <cfRule type="duplicateValues" dxfId="52" priority="743"/>
  </conditionalFormatting>
  <conditionalFormatting sqref="B53:B56">
    <cfRule type="duplicateValues" dxfId="51" priority="47"/>
  </conditionalFormatting>
  <conditionalFormatting sqref="B53:B56">
    <cfRule type="duplicateValues" dxfId="50" priority="52"/>
  </conditionalFormatting>
  <conditionalFormatting sqref="B37:B52">
    <cfRule type="duplicateValues" dxfId="49" priority="11"/>
  </conditionalFormatting>
  <conditionalFormatting sqref="B30:B36">
    <cfRule type="duplicateValues" dxfId="48" priority="10"/>
  </conditionalFormatting>
  <conditionalFormatting sqref="B27:B29">
    <cfRule type="duplicateValues" dxfId="47" priority="8"/>
  </conditionalFormatting>
  <conditionalFormatting sqref="B24:B26">
    <cfRule type="duplicateValues" dxfId="46" priority="5"/>
  </conditionalFormatting>
  <conditionalFormatting sqref="B19:B23">
    <cfRule type="duplicateValues" dxfId="45" priority="4"/>
  </conditionalFormatting>
  <conditionalFormatting sqref="B5:B18">
    <cfRule type="duplicateValues" dxfId="44" priority="2"/>
  </conditionalFormatting>
  <conditionalFormatting sqref="B2:B4">
    <cfRule type="duplicateValues" dxfId="4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2" priority="278"/>
  </conditionalFormatting>
  <conditionalFormatting sqref="B55">
    <cfRule type="duplicateValues" dxfId="41" priority="266"/>
  </conditionalFormatting>
  <conditionalFormatting sqref="B55">
    <cfRule type="duplicateValues" dxfId="40" priority="254"/>
  </conditionalFormatting>
  <conditionalFormatting sqref="B55">
    <cfRule type="duplicateValues" dxfId="39" priority="205"/>
  </conditionalFormatting>
  <conditionalFormatting sqref="B55">
    <cfRule type="duplicateValues" dxfId="38" priority="26990"/>
  </conditionalFormatting>
  <conditionalFormatting sqref="B95:B1048576 B1 B55">
    <cfRule type="duplicateValues" dxfId="37" priority="142"/>
  </conditionalFormatting>
  <conditionalFormatting sqref="B49:B54">
    <cfRule type="duplicateValues" dxfId="36" priority="132"/>
  </conditionalFormatting>
  <conditionalFormatting sqref="B49:B54">
    <cfRule type="duplicateValues" dxfId="35" priority="133"/>
  </conditionalFormatting>
  <conditionalFormatting sqref="B45:B48">
    <cfRule type="duplicateValues" dxfId="34" priority="127"/>
  </conditionalFormatting>
  <conditionalFormatting sqref="B45:B54">
    <cfRule type="duplicateValues" dxfId="33" priority="126"/>
  </conditionalFormatting>
  <conditionalFormatting sqref="B95:B1048576 B1 B45:B55">
    <cfRule type="duplicateValues" dxfId="32" priority="124"/>
  </conditionalFormatting>
  <conditionalFormatting sqref="B42:B44">
    <cfRule type="duplicateValues" dxfId="31" priority="122"/>
  </conditionalFormatting>
  <conditionalFormatting sqref="B42:B44">
    <cfRule type="duplicateValues" dxfId="30" priority="115"/>
  </conditionalFormatting>
  <conditionalFormatting sqref="B42:B44">
    <cfRule type="duplicateValues" dxfId="29" priority="114"/>
  </conditionalFormatting>
  <conditionalFormatting sqref="B42:B44">
    <cfRule type="duplicateValues" dxfId="28" priority="113"/>
  </conditionalFormatting>
  <conditionalFormatting sqref="B24:B41">
    <cfRule type="duplicateValues" dxfId="27" priority="93"/>
    <cfRule type="duplicateValues" dxfId="26" priority="94"/>
  </conditionalFormatting>
  <conditionalFormatting sqref="B24:B41">
    <cfRule type="duplicateValues" dxfId="25" priority="101"/>
  </conditionalFormatting>
  <conditionalFormatting sqref="B24:B41">
    <cfRule type="duplicateValues" dxfId="24" priority="92"/>
  </conditionalFormatting>
  <conditionalFormatting sqref="B95:B1048576 B1 B24:B55">
    <cfRule type="duplicateValues" dxfId="23" priority="91"/>
  </conditionalFormatting>
  <conditionalFormatting sqref="B24:B55 B1 B95:B1048576">
    <cfRule type="duplicateValues" dxfId="22" priority="80"/>
  </conditionalFormatting>
  <conditionalFormatting sqref="B95:B1048576">
    <cfRule type="duplicateValues" dxfId="21" priority="51"/>
  </conditionalFormatting>
  <conditionalFormatting sqref="B24:B55">
    <cfRule type="duplicateValues" dxfId="20" priority="41"/>
  </conditionalFormatting>
  <conditionalFormatting sqref="B24:B55">
    <cfRule type="duplicateValues" dxfId="19" priority="31"/>
  </conditionalFormatting>
  <conditionalFormatting sqref="B95:B1048576">
    <cfRule type="duplicateValues" dxfId="18" priority="25"/>
  </conditionalFormatting>
  <conditionalFormatting sqref="B95:B1048576">
    <cfRule type="duplicateValues" dxfId="17" priority="20"/>
  </conditionalFormatting>
  <conditionalFormatting sqref="B86:B94">
    <cfRule type="duplicateValues" dxfId="16" priority="19"/>
  </conditionalFormatting>
  <conditionalFormatting sqref="B86:B94">
    <cfRule type="duplicateValues" dxfId="15" priority="18"/>
  </conditionalFormatting>
  <conditionalFormatting sqref="B86:B94">
    <cfRule type="duplicateValues" dxfId="14" priority="17"/>
  </conditionalFormatting>
  <conditionalFormatting sqref="B86:B94">
    <cfRule type="duplicateValues" dxfId="13" priority="16"/>
  </conditionalFormatting>
  <conditionalFormatting sqref="B86:B94">
    <cfRule type="duplicateValues" dxfId="12" priority="15"/>
  </conditionalFormatting>
  <conditionalFormatting sqref="B86:B94">
    <cfRule type="duplicateValues" dxfId="11" priority="14"/>
  </conditionalFormatting>
  <conditionalFormatting sqref="B86:B94">
    <cfRule type="duplicateValues" dxfId="10" priority="13"/>
  </conditionalFormatting>
  <conditionalFormatting sqref="B86:B94">
    <cfRule type="duplicateValues" dxfId="9" priority="12"/>
  </conditionalFormatting>
  <conditionalFormatting sqref="B86:B94">
    <cfRule type="duplicateValues" dxfId="8" priority="11"/>
  </conditionalFormatting>
  <conditionalFormatting sqref="B1 B24:B55 B86:B1048576">
    <cfRule type="duplicateValues" dxfId="7" priority="7"/>
  </conditionalFormatting>
  <conditionalFormatting sqref="B2:B23">
    <cfRule type="duplicateValues" dxfId="6" priority="6"/>
  </conditionalFormatting>
  <conditionalFormatting sqref="B2:B23">
    <cfRule type="duplicateValues" dxfId="5" priority="5"/>
  </conditionalFormatting>
  <conditionalFormatting sqref="B56:B57">
    <cfRule type="duplicateValues" dxfId="4" priority="4"/>
  </conditionalFormatting>
  <conditionalFormatting sqref="B56:B57">
    <cfRule type="duplicateValues" dxfId="3" priority="3"/>
  </conditionalFormatting>
  <conditionalFormatting sqref="B58:B85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2021-10-20T10:30:54Z</dcterms:modified>
</cp:coreProperties>
</file>