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4\"/>
    </mc:Choice>
  </mc:AlternateContent>
  <bookViews>
    <workbookView xWindow="0" yWindow="0" windowWidth="19200" windowHeight="8130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7" i="1"/>
  <c r="A56" i="1"/>
  <c r="A57" i="1"/>
  <c r="C48" i="1"/>
  <c r="C49" i="1"/>
  <c r="C50" i="1"/>
  <c r="C51" i="1"/>
  <c r="C52" i="1"/>
  <c r="C53" i="1"/>
  <c r="C54" i="1"/>
  <c r="C55" i="1"/>
  <c r="A48" i="1"/>
  <c r="A49" i="1"/>
  <c r="A50" i="1"/>
  <c r="A51" i="1"/>
  <c r="A52" i="1"/>
  <c r="A53" i="1"/>
  <c r="A54" i="1"/>
  <c r="A55" i="1"/>
  <c r="A79" i="1"/>
  <c r="C79" i="1"/>
  <c r="A80" i="1"/>
  <c r="C80" i="1"/>
  <c r="C90" i="1" l="1"/>
  <c r="C91" i="1"/>
  <c r="C92" i="1"/>
  <c r="C93" i="1"/>
  <c r="C94" i="1"/>
  <c r="C95" i="1"/>
  <c r="A90" i="1"/>
  <c r="A91" i="1"/>
  <c r="A92" i="1"/>
  <c r="A93" i="1"/>
  <c r="A94" i="1"/>
  <c r="A95" i="1"/>
  <c r="B115" i="1"/>
  <c r="C113" i="1"/>
  <c r="C114" i="1"/>
  <c r="A113" i="1"/>
  <c r="A114" i="1"/>
  <c r="A42" i="1" l="1"/>
  <c r="C42" i="1"/>
  <c r="A43" i="1"/>
  <c r="C43" i="1"/>
  <c r="A44" i="1"/>
  <c r="C44" i="1"/>
  <c r="A45" i="1"/>
  <c r="C45" i="1"/>
  <c r="A46" i="1"/>
  <c r="C46" i="1"/>
  <c r="A47" i="1"/>
  <c r="C47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108" i="1"/>
  <c r="C108" i="1"/>
  <c r="A109" i="1"/>
  <c r="C109" i="1"/>
  <c r="A110" i="1"/>
  <c r="C110" i="1"/>
  <c r="A111" i="1"/>
  <c r="C111" i="1"/>
  <c r="A112" i="1"/>
  <c r="C112" i="1"/>
  <c r="B81" i="1"/>
  <c r="B58" i="1"/>
  <c r="B96" i="1"/>
  <c r="C39" i="1"/>
  <c r="C40" i="1"/>
  <c r="C41" i="1"/>
  <c r="A39" i="1"/>
  <c r="A40" i="1"/>
  <c r="A41" i="1"/>
  <c r="C69" i="1"/>
  <c r="C70" i="1"/>
  <c r="A69" i="1"/>
  <c r="A70" i="1"/>
  <c r="B10" i="1"/>
  <c r="A36" i="1" l="1"/>
  <c r="C36" i="1"/>
  <c r="A37" i="1"/>
  <c r="C37" i="1"/>
  <c r="A38" i="1"/>
  <c r="C38" i="1"/>
  <c r="A65" i="1"/>
  <c r="C65" i="1"/>
  <c r="A66" i="1"/>
  <c r="C66" i="1"/>
  <c r="A67" i="1"/>
  <c r="C67" i="1"/>
  <c r="A68" i="1"/>
  <c r="C68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9" i="1"/>
  <c r="C9" i="1"/>
  <c r="A27" i="1"/>
  <c r="C27" i="1"/>
  <c r="A26" i="1"/>
  <c r="C26" i="1"/>
  <c r="A63" i="1"/>
  <c r="C63" i="1"/>
  <c r="A64" i="1"/>
  <c r="C64" i="1"/>
  <c r="A62" i="1"/>
  <c r="C62" i="1"/>
  <c r="C87" i="1"/>
  <c r="C88" i="1"/>
  <c r="C89" i="1"/>
  <c r="A87" i="1"/>
  <c r="A88" i="1"/>
  <c r="A89" i="1"/>
  <c r="C25" i="1"/>
  <c r="A25" i="1"/>
  <c r="A104" i="1" l="1"/>
  <c r="A105" i="1"/>
  <c r="A106" i="1"/>
  <c r="A107" i="1"/>
  <c r="C104" i="1"/>
  <c r="C105" i="1"/>
  <c r="C106" i="1"/>
  <c r="C107" i="1"/>
  <c r="A24" i="1"/>
  <c r="C24" i="1"/>
  <c r="C23" i="1" l="1"/>
  <c r="A23" i="1"/>
  <c r="C22" i="1"/>
  <c r="A22" i="1"/>
  <c r="C21" i="1"/>
  <c r="A21" i="1"/>
  <c r="C20" i="1"/>
  <c r="A20" i="1"/>
  <c r="C19" i="1"/>
  <c r="A19" i="1"/>
  <c r="B15" i="1" l="1"/>
  <c r="C14" i="1"/>
  <c r="A14" i="1"/>
  <c r="C103" i="1"/>
  <c r="A103" i="1"/>
  <c r="C86" i="1" l="1"/>
  <c r="A86" i="1"/>
  <c r="C85" i="1" l="1"/>
  <c r="A85" i="1"/>
  <c r="A99" i="1" l="1"/>
  <c r="E2" i="3" l="1"/>
</calcChain>
</file>

<file path=xl/sharedStrings.xml><?xml version="1.0" encoding="utf-8"?>
<sst xmlns="http://schemas.openxmlformats.org/spreadsheetml/2006/main" count="1058" uniqueCount="67">
  <si>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</si>
  <si>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</si>
  <si>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</si>
  <si>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</si>
  <si>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</si>
  <si>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</si>
  <si>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</si>
  <si>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</si>
  <si>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</si>
  <si>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</si>
  <si>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</si>
  <si>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</si>
  <si>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</si>
  <si>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</si>
  <si>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</si>
  <si>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</si>
  <si>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</si>
  <si>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</si>
  <si>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</si>
  <si>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</si>
  <si>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</si>
  <si>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</si>
  <si>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</si>
  <si>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</si>
  <si>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</si>
  <si>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3336066222 </t>
  </si>
  <si>
    <t>3336066631 </t>
  </si>
  <si>
    <t>3336066725 </t>
  </si>
  <si>
    <t>3336066818 </t>
  </si>
  <si>
    <t>3336067225 </t>
  </si>
  <si>
    <t>3336067252 </t>
  </si>
  <si>
    <t>3336067279 </t>
  </si>
  <si>
    <t>3336067316 </t>
  </si>
  <si>
    <t>3336067385 </t>
  </si>
  <si>
    <t>3336067386 </t>
  </si>
  <si>
    <t>3336067387 </t>
  </si>
  <si>
    <t>3336067388 </t>
  </si>
  <si>
    <t>3336067389 </t>
  </si>
  <si>
    <t>3336067401 </t>
  </si>
  <si>
    <t>3336067402 </t>
  </si>
  <si>
    <t>3336067412 </t>
  </si>
  <si>
    <t>3336067415 </t>
  </si>
  <si>
    <t>3336067435 </t>
  </si>
  <si>
    <t>3336067404 </t>
  </si>
  <si>
    <t>3336067436 </t>
  </si>
  <si>
    <t>3336067437 </t>
  </si>
  <si>
    <t>3336067444 </t>
  </si>
  <si>
    <t>3336067445 </t>
  </si>
  <si>
    <t>3336067441 </t>
  </si>
  <si>
    <t>3336067449 </t>
  </si>
  <si>
    <t>3336067450 </t>
  </si>
  <si>
    <t>3336067451 </t>
  </si>
  <si>
    <t>3336067452 </t>
  </si>
  <si>
    <t>3336067456 </t>
  </si>
  <si>
    <t>3336067470 </t>
  </si>
  <si>
    <t>GAVETA DE DEPOSITO LLENA</t>
  </si>
  <si>
    <t>3336067520 </t>
  </si>
  <si>
    <t>3336065710</t>
  </si>
  <si>
    <t>3336067486 </t>
  </si>
  <si>
    <t>3336066807 </t>
  </si>
  <si>
    <t>3336061034</t>
  </si>
  <si>
    <t>3336066799</t>
  </si>
  <si>
    <t>3336067442</t>
  </si>
  <si>
    <t>3336067438</t>
  </si>
  <si>
    <t>3336067443</t>
  </si>
  <si>
    <t>3336067292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</si>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</sst>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7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0" fontId="4" fillId="5" borderId="20" xfId="0" applyFont="1" applyFill="1" applyBorder="1" applyAlignment="1">
      <alignment horizontal="center"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0" fillId="6" borderId="42" xfId="0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9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firstRowStripe" dxfId="62"/>
      <tableStyleElement type="firstColumn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102" zoomScale="80" zoomScaleNormal="80" workbookViewId="0">
      <selection activeCell="A120" sqref="A120"/>
    </sheetView>
  </sheetViews>
  <sheetFormatPr baseColWidth="10" defaultColWidth="23.42578125" defaultRowHeight="15" x14ac:dyDescent="0.25"/>
  <cols>
    <col min="1" max="1" width="25.7109375" style="11" bestFit="1" customWidth="1"/>
    <col min="2" max="2" width="18.85546875" style="4" bestFit="1" customWidth="1"/>
    <col min="3" max="3" width="94.42578125" style="11" bestFit="1" customWidth="1"/>
    <col min="4" max="4" width="52" style="11" bestFit="1" customWidth="1"/>
    <col min="5" max="5" width="15.85546875" style="11" customWidth="1"/>
    <col min="6" max="16384" width="23.42578125" style="11"/>
  </cols>
  <sheetData>
    <row r="1" spans="1:5" ht="25.5" x14ac:dyDescent="0.25">
      <c r="A1" s="58" t="s">
        <v>0</v>
      </c>
      <c r="B1" s="59"/>
      <c r="C1" s="59"/>
      <c r="D1" s="59"/>
      <c r="E1" s="60"/>
    </row>
    <row r="2" spans="1:5" ht="25.5" x14ac:dyDescent="0.25">
      <c r="A2" s="61" t="s">
        <v>19</v>
      </c>
      <c r="B2" s="62"/>
      <c r="C2" s="62"/>
      <c r="D2" s="62"/>
      <c r="E2" s="63"/>
    </row>
    <row r="3" spans="1:5" x14ac:dyDescent="0.25">
      <c r="A3" s="67"/>
      <c r="B3" s="39"/>
      <c r="C3" s="68"/>
      <c r="D3" s="68"/>
      <c r="E3" s="69"/>
    </row>
    <row r="4" spans="1:5" ht="18.75" thickBot="1" x14ac:dyDescent="0.3">
      <c r="A4" s="10" t="s">
        <v>1</v>
      </c>
      <c r="B4" s="21">
        <v>44492.708333333336</v>
      </c>
      <c r="C4" s="70"/>
      <c r="D4" s="70"/>
      <c r="E4" s="71"/>
    </row>
    <row r="5" spans="1:5" ht="18.75" thickBot="1" x14ac:dyDescent="0.3">
      <c r="A5" s="10" t="s">
        <v>2</v>
      </c>
      <c r="B5" s="21">
        <v>44493.25</v>
      </c>
      <c r="C5" s="70"/>
      <c r="D5" s="70"/>
      <c r="E5" s="71"/>
    </row>
    <row r="6" spans="1:5" x14ac:dyDescent="0.25">
      <c r="A6" s="74"/>
      <c r="B6" s="75"/>
      <c r="C6" s="72"/>
      <c r="D6" s="72"/>
      <c r="E6" s="73"/>
    </row>
    <row r="7" spans="1:5" ht="18.75" thickBot="1" x14ac:dyDescent="0.3">
      <c r="A7" s="64" t="s">
        <v>3</v>
      </c>
      <c r="B7" s="65"/>
      <c r="C7" s="65"/>
      <c r="D7" s="65"/>
      <c r="E7" s="66"/>
    </row>
    <row r="8" spans="1:5" ht="18" x14ac:dyDescent="0.25">
      <c r="A8" s="22" t="s">
        <v>4</v>
      </c>
      <c r="B8" s="30" t="s">
        <v>5</v>
      </c>
      <c r="C8" s="22" t="s">
        <v>6</v>
      </c>
      <c r="D8" s="20" t="s">
        <v>7</v>
      </c>
      <c r="E8" s="30" t="s">
        <v>8</v>
      </c>
    </row>
    <row r="9" spans="1:5" s="12" customFormat="1" ht="18.75" customHeight="1" thickBot="1" x14ac:dyDescent="0.3">
      <c r="A9" s="18" t="e">
        <f>VLOOKUP(B9,'[1]LISTADO ATM'!$A$2:$C$922,3,0)</f>
        <v>#N/A</v>
      </c>
      <c r="B9" s="15"/>
      <c r="C9" s="18" t="e">
        <f>VLOOKUP(B9,'[1]LISTADO ATM'!$A$2:$B$922,2,0)</f>
        <v>#N/A</v>
      </c>
      <c r="D9" s="26" t="s">
        <v>22</v>
      </c>
      <c r="E9" s="14"/>
    </row>
    <row r="10" spans="1:5" ht="18.75" thickBot="1" x14ac:dyDescent="0.3">
      <c r="A10" s="23" t="s">
        <v>10</v>
      </c>
      <c r="B10" s="78">
        <f>COUNT(#REF!)</f>
        <v>0</v>
      </c>
      <c r="C10" s="55"/>
      <c r="D10" s="56"/>
      <c r="E10" s="57"/>
    </row>
    <row r="11" spans="1:5" x14ac:dyDescent="0.25">
      <c r="A11" s="74"/>
      <c r="B11" s="75"/>
      <c r="C11" s="75"/>
      <c r="D11" s="75"/>
      <c r="E11" s="76"/>
    </row>
    <row r="12" spans="1:5" ht="18.75" thickBot="1" x14ac:dyDescent="0.3">
      <c r="A12" s="64" t="s">
        <v>14</v>
      </c>
      <c r="B12" s="65"/>
      <c r="C12" s="65"/>
      <c r="D12" s="65"/>
      <c r="E12" s="66"/>
    </row>
    <row r="13" spans="1:5" s="12" customFormat="1" ht="18" x14ac:dyDescent="0.25">
      <c r="A13" s="22" t="s">
        <v>4</v>
      </c>
      <c r="B13" s="30" t="s">
        <v>5</v>
      </c>
      <c r="C13" s="22" t="s">
        <v>6</v>
      </c>
      <c r="D13" s="20" t="s">
        <v>7</v>
      </c>
      <c r="E13" s="30" t="s">
        <v>8</v>
      </c>
    </row>
    <row r="14" spans="1:5" s="12" customFormat="1" ht="18.75" thickBot="1" x14ac:dyDescent="0.3">
      <c r="A14" s="18" t="e">
        <f>VLOOKUP(B14,'[1]LISTADO ATM'!$A$2:$C$922,3,0)</f>
        <v>#N/A</v>
      </c>
      <c r="B14" s="15"/>
      <c r="C14" s="18" t="e">
        <f>VLOOKUP(B14,'[1]LISTADO ATM'!$A$2:$B$822,2,0)</f>
        <v>#N/A</v>
      </c>
      <c r="D14" s="26" t="s">
        <v>66</v>
      </c>
      <c r="E14" s="27"/>
    </row>
    <row r="15" spans="1:5" ht="18.75" thickBot="1" x14ac:dyDescent="0.3">
      <c r="A15" s="25" t="s">
        <v>10</v>
      </c>
      <c r="B15" s="78">
        <f>COUNT(B14:B14)</f>
        <v>0</v>
      </c>
      <c r="C15" s="77"/>
      <c r="D15" s="77"/>
      <c r="E15" s="77"/>
    </row>
    <row r="16" spans="1:5" s="12" customFormat="1" ht="15.75" thickBot="1" x14ac:dyDescent="0.3">
      <c r="A16" s="54"/>
      <c r="B16" s="43"/>
      <c r="C16" s="43"/>
      <c r="D16" s="43"/>
      <c r="E16" s="44"/>
    </row>
    <row r="17" spans="1:5" s="12" customFormat="1" ht="18.75" thickBot="1" x14ac:dyDescent="0.3">
      <c r="A17" s="47" t="s">
        <v>12</v>
      </c>
      <c r="B17" s="48"/>
      <c r="C17" s="48"/>
      <c r="D17" s="48"/>
      <c r="E17" s="49"/>
    </row>
    <row r="18" spans="1:5" s="12" customFormat="1" ht="18" x14ac:dyDescent="0.25">
      <c r="A18" s="22" t="s">
        <v>4</v>
      </c>
      <c r="B18" s="30" t="s">
        <v>5</v>
      </c>
      <c r="C18" s="22" t="s">
        <v>6</v>
      </c>
      <c r="D18" s="20" t="s">
        <v>7</v>
      </c>
      <c r="E18" s="30" t="s">
        <v>8</v>
      </c>
    </row>
    <row r="19" spans="1:5" s="12" customFormat="1" ht="18.75" customHeight="1" x14ac:dyDescent="0.25">
      <c r="A19" s="18" t="str">
        <f>VLOOKUP(B19,'[1]LISTADO ATM'!$A$2:$C$922,3,0)</f>
        <v>DISTRITO NACIONAL</v>
      </c>
      <c r="B19" s="15">
        <v>724</v>
      </c>
      <c r="C19" s="18" t="str">
        <f>VLOOKUP(B19,'[1]LISTADO ATM'!$A$2:$B$922,2,0)</f>
        <v xml:space="preserve">ATM El Huacal I </v>
      </c>
      <c r="D19" s="24" t="s">
        <v>9</v>
      </c>
      <c r="E19" s="14" t="s">
        <v>25</v>
      </c>
    </row>
    <row r="20" spans="1:5" s="12" customFormat="1" ht="18.75" customHeight="1" x14ac:dyDescent="0.25">
      <c r="A20" s="18" t="str">
        <f>VLOOKUP(B20,'[1]LISTADO ATM'!$A$2:$C$922,3,0)</f>
        <v>DISTRITO NACIONAL</v>
      </c>
      <c r="B20" s="15">
        <v>620</v>
      </c>
      <c r="C20" s="18" t="str">
        <f>VLOOKUP(B20,'[1]LISTADO ATM'!$A$2:$B$922,2,0)</f>
        <v xml:space="preserve">ATM Ministerio de Medio Ambiente </v>
      </c>
      <c r="D20" s="24" t="s">
        <v>9</v>
      </c>
      <c r="E20" s="14" t="s">
        <v>26</v>
      </c>
    </row>
    <row r="21" spans="1:5" s="12" customFormat="1" ht="18.75" customHeight="1" x14ac:dyDescent="0.25">
      <c r="A21" s="18" t="str">
        <f>VLOOKUP(B21,'[1]LISTADO ATM'!$A$2:$C$922,3,0)</f>
        <v>ESTE</v>
      </c>
      <c r="B21" s="15">
        <v>366</v>
      </c>
      <c r="C21" s="18" t="str">
        <f>VLOOKUP(B21,'[1]LISTADO ATM'!$A$2:$B$922,2,0)</f>
        <v>ATM Oficina Boulevard (Higuey) II</v>
      </c>
      <c r="D21" s="24" t="s">
        <v>9</v>
      </c>
      <c r="E21" s="14" t="s">
        <v>28</v>
      </c>
    </row>
    <row r="22" spans="1:5" s="12" customFormat="1" ht="18.75" customHeight="1" x14ac:dyDescent="0.25">
      <c r="A22" s="18" t="str">
        <f>VLOOKUP(B22,'[1]LISTADO ATM'!$A$2:$C$922,3,0)</f>
        <v>DISTRITO NACIONAL</v>
      </c>
      <c r="B22" s="15">
        <v>947</v>
      </c>
      <c r="C22" s="18" t="str">
        <f>VLOOKUP(B22,'[1]LISTADO ATM'!$A$2:$B$922,2,0)</f>
        <v xml:space="preserve">ATM Superintendencia de Bancos </v>
      </c>
      <c r="D22" s="24" t="s">
        <v>9</v>
      </c>
      <c r="E22" s="14">
        <v>3336066973</v>
      </c>
    </row>
    <row r="23" spans="1:5" s="12" customFormat="1" ht="18.75" customHeight="1" x14ac:dyDescent="0.25">
      <c r="A23" s="18" t="str">
        <f>VLOOKUP(B23,'[1]LISTADO ATM'!$A$2:$C$922,3,0)</f>
        <v>SUR</v>
      </c>
      <c r="B23" s="15">
        <v>252</v>
      </c>
      <c r="C23" s="18" t="str">
        <f>VLOOKUP(B23,'[1]LISTADO ATM'!$A$2:$B$922,2,0)</f>
        <v xml:space="preserve">ATM Banco Agrícola (Barahona) </v>
      </c>
      <c r="D23" s="24" t="s">
        <v>9</v>
      </c>
      <c r="E23" s="14">
        <v>3336067109</v>
      </c>
    </row>
    <row r="24" spans="1:5" s="12" customFormat="1" ht="18.75" customHeight="1" x14ac:dyDescent="0.25">
      <c r="A24" s="18" t="str">
        <f>VLOOKUP(B24,'[1]LISTADO ATM'!$A$2:$C$922,3,0)</f>
        <v>DISTRITO NACIONAL</v>
      </c>
      <c r="B24" s="15">
        <v>721</v>
      </c>
      <c r="C24" s="18" t="str">
        <f>VLOOKUP(B24,'[1]LISTADO ATM'!$A$2:$B$922,2,0)</f>
        <v xml:space="preserve">ATM Oficina Charles de Gaulle II </v>
      </c>
      <c r="D24" s="24" t="s">
        <v>9</v>
      </c>
      <c r="E24" s="14">
        <v>3336067146</v>
      </c>
    </row>
    <row r="25" spans="1:5" s="12" customFormat="1" ht="18.75" customHeight="1" x14ac:dyDescent="0.25">
      <c r="A25" s="18" t="str">
        <f>VLOOKUP(B25,'[1]LISTADO ATM'!$A$2:$C$922,3,0)</f>
        <v>SUR</v>
      </c>
      <c r="B25" s="15">
        <v>249</v>
      </c>
      <c r="C25" s="18" t="str">
        <f>VLOOKUP(B25,'[1]LISTADO ATM'!$A$2:$B$922,2,0)</f>
        <v xml:space="preserve">ATM Banco Agrícola Neiba </v>
      </c>
      <c r="D25" s="24" t="s">
        <v>9</v>
      </c>
      <c r="E25" s="14" t="s">
        <v>30</v>
      </c>
    </row>
    <row r="26" spans="1:5" s="12" customFormat="1" ht="18.75" customHeight="1" x14ac:dyDescent="0.25">
      <c r="A26" s="18" t="str">
        <f>VLOOKUP(B26,'[1]LISTADO ATM'!$A$2:$C$922,3,0)</f>
        <v>DISTRITO NACIONAL</v>
      </c>
      <c r="B26" s="15">
        <v>569</v>
      </c>
      <c r="C26" s="18" t="str">
        <f>VLOOKUP(B26,'[1]LISTADO ATM'!$A$2:$B$922,2,0)</f>
        <v xml:space="preserve">ATM Superintendencia de Seguros </v>
      </c>
      <c r="D26" s="24" t="s">
        <v>9</v>
      </c>
      <c r="E26" s="14" t="s">
        <v>31</v>
      </c>
    </row>
    <row r="27" spans="1:5" s="12" customFormat="1" ht="18.75" customHeight="1" x14ac:dyDescent="0.25">
      <c r="A27" s="18" t="str">
        <f>VLOOKUP(B27,'[1]LISTADO ATM'!$A$2:$C$922,3,0)</f>
        <v>SUR</v>
      </c>
      <c r="B27" s="15">
        <v>537</v>
      </c>
      <c r="C27" s="18" t="str">
        <f>VLOOKUP(B27,'[1]LISTADO ATM'!$A$2:$B$922,2,0)</f>
        <v xml:space="preserve">ATM Estación Texaco Enriquillo (Barahona) </v>
      </c>
      <c r="D27" s="24" t="s">
        <v>9</v>
      </c>
      <c r="E27" s="14" t="s">
        <v>32</v>
      </c>
    </row>
    <row r="28" spans="1:5" s="12" customFormat="1" ht="18.75" customHeight="1" x14ac:dyDescent="0.25">
      <c r="A28" s="18" t="str">
        <f>VLOOKUP(B28,'[1]LISTADO ATM'!$A$2:$C$922,3,0)</f>
        <v>DISTRITO NACIONAL</v>
      </c>
      <c r="B28" s="15">
        <v>983</v>
      </c>
      <c r="C28" s="18" t="str">
        <f>VLOOKUP(B28,'[1]LISTADO ATM'!$A$2:$B$922,2,0)</f>
        <v xml:space="preserve">ATM Bravo República de Colombia </v>
      </c>
      <c r="D28" s="24" t="s">
        <v>9</v>
      </c>
      <c r="E28" s="14" t="s">
        <v>34</v>
      </c>
    </row>
    <row r="29" spans="1:5" s="12" customFormat="1" ht="18.75" customHeight="1" x14ac:dyDescent="0.25">
      <c r="A29" s="18" t="str">
        <f>VLOOKUP(B29,'[1]LISTADO ATM'!$A$2:$C$922,3,0)</f>
        <v>DISTRITO NACIONAL</v>
      </c>
      <c r="B29" s="15">
        <v>911</v>
      </c>
      <c r="C29" s="18" t="str">
        <f>VLOOKUP(B29,'[1]LISTADO ATM'!$A$2:$B$922,2,0)</f>
        <v xml:space="preserve">ATM Oficina Venezuela II </v>
      </c>
      <c r="D29" s="24" t="s">
        <v>9</v>
      </c>
      <c r="E29" s="14" t="s">
        <v>35</v>
      </c>
    </row>
    <row r="30" spans="1:5" s="12" customFormat="1" ht="18.75" customHeight="1" x14ac:dyDescent="0.25">
      <c r="A30" s="18" t="str">
        <f>VLOOKUP(B30,'[1]LISTADO ATM'!$A$2:$C$922,3,0)</f>
        <v>DISTRITO NACIONAL</v>
      </c>
      <c r="B30" s="15">
        <v>422</v>
      </c>
      <c r="C30" s="18" t="str">
        <f>VLOOKUP(B30,'[1]LISTADO ATM'!$A$2:$B$922,2,0)</f>
        <v xml:space="preserve">ATM Olé Manoguayabo </v>
      </c>
      <c r="D30" s="24" t="s">
        <v>9</v>
      </c>
      <c r="E30" s="14" t="s">
        <v>37</v>
      </c>
    </row>
    <row r="31" spans="1:5" s="12" customFormat="1" ht="18.75" customHeight="1" x14ac:dyDescent="0.25">
      <c r="A31" s="18" t="str">
        <f>VLOOKUP(B31,'[1]LISTADO ATM'!$A$2:$C$922,3,0)</f>
        <v>DISTRITO NACIONAL</v>
      </c>
      <c r="B31" s="15">
        <v>823</v>
      </c>
      <c r="C31" s="18" t="str">
        <f>VLOOKUP(B31,'[1]LISTADO ATM'!$A$2:$B$922,2,0)</f>
        <v xml:space="preserve">ATM UNP El Carril (Haina) </v>
      </c>
      <c r="D31" s="24" t="s">
        <v>9</v>
      </c>
      <c r="E31" s="14" t="s">
        <v>38</v>
      </c>
    </row>
    <row r="32" spans="1:5" s="12" customFormat="1" ht="18.75" customHeight="1" x14ac:dyDescent="0.25">
      <c r="A32" s="18" t="str">
        <f>VLOOKUP(B32,'[1]LISTADO ATM'!$A$2:$C$922,3,0)</f>
        <v>ESTE</v>
      </c>
      <c r="B32" s="15">
        <v>427</v>
      </c>
      <c r="C32" s="18" t="str">
        <f>VLOOKUP(B32,'[1]LISTADO ATM'!$A$2:$B$922,2,0)</f>
        <v xml:space="preserve">ATM Almacenes Iberia (Hato Mayor) </v>
      </c>
      <c r="D32" s="24" t="s">
        <v>9</v>
      </c>
      <c r="E32" s="14" t="s">
        <v>43</v>
      </c>
    </row>
    <row r="33" spans="1:5" s="12" customFormat="1" ht="18.75" customHeight="1" x14ac:dyDescent="0.25">
      <c r="A33" s="18" t="str">
        <f>VLOOKUP(B33,'[1]LISTADO ATM'!$A$2:$C$922,3,0)</f>
        <v>ESTE</v>
      </c>
      <c r="B33" s="15">
        <v>330</v>
      </c>
      <c r="C33" s="18" t="str">
        <f>VLOOKUP(B33,'[1]LISTADO ATM'!$A$2:$B$922,2,0)</f>
        <v xml:space="preserve">ATM Oficina Boulevard (Higuey) </v>
      </c>
      <c r="D33" s="24" t="s">
        <v>9</v>
      </c>
      <c r="E33" s="14" t="s">
        <v>41</v>
      </c>
    </row>
    <row r="34" spans="1:5" s="12" customFormat="1" ht="18.75" customHeight="1" x14ac:dyDescent="0.25">
      <c r="A34" s="18" t="str">
        <f>VLOOKUP(B34,'[1]LISTADO ATM'!$A$2:$C$922,3,0)</f>
        <v>DISTRITO NACIONAL</v>
      </c>
      <c r="B34" s="15">
        <v>325</v>
      </c>
      <c r="C34" s="18" t="str">
        <f>VLOOKUP(B34,'[1]LISTADO ATM'!$A$2:$B$922,2,0)</f>
        <v>ATM Casa Edwin</v>
      </c>
      <c r="D34" s="24" t="s">
        <v>9</v>
      </c>
      <c r="E34" s="14" t="s">
        <v>42</v>
      </c>
    </row>
    <row r="35" spans="1:5" s="12" customFormat="1" ht="18.75" customHeight="1" x14ac:dyDescent="0.25">
      <c r="A35" s="18" t="str">
        <f>VLOOKUP(B35,'[1]LISTADO ATM'!$A$2:$C$922,3,0)</f>
        <v>ESTE</v>
      </c>
      <c r="B35" s="15">
        <v>660</v>
      </c>
      <c r="C35" s="18" t="str">
        <f>VLOOKUP(B35,'[1]LISTADO ATM'!$A$2:$B$922,2,0)</f>
        <v>ATM Oficina Romana Norte II</v>
      </c>
      <c r="D35" s="24" t="s">
        <v>9</v>
      </c>
      <c r="E35" s="14" t="s">
        <v>44</v>
      </c>
    </row>
    <row r="36" spans="1:5" s="12" customFormat="1" ht="18.75" customHeight="1" x14ac:dyDescent="0.25">
      <c r="A36" s="18" t="str">
        <f>VLOOKUP(B36,'[1]LISTADO ATM'!$A$2:$C$922,3,0)</f>
        <v>ESTE</v>
      </c>
      <c r="B36" s="15">
        <v>158</v>
      </c>
      <c r="C36" s="18" t="str">
        <f>VLOOKUP(B36,'[1]LISTADO ATM'!$A$2:$B$922,2,0)</f>
        <v xml:space="preserve">ATM Oficina Romana Norte </v>
      </c>
      <c r="D36" s="24" t="s">
        <v>9</v>
      </c>
      <c r="E36" s="14" t="s">
        <v>45</v>
      </c>
    </row>
    <row r="37" spans="1:5" s="12" customFormat="1" ht="18.75" customHeight="1" x14ac:dyDescent="0.25">
      <c r="A37" s="18" t="str">
        <f>VLOOKUP(B37,'[1]LISTADO ATM'!$A$2:$C$922,3,0)</f>
        <v>NORTE</v>
      </c>
      <c r="B37" s="15">
        <v>142</v>
      </c>
      <c r="C37" s="18" t="str">
        <f>VLOOKUP(B37,'[1]LISTADO ATM'!$A$2:$B$922,2,0)</f>
        <v xml:space="preserve">ATM Centro de Caja Galerías Bonao </v>
      </c>
      <c r="D37" s="24" t="s">
        <v>9</v>
      </c>
      <c r="E37" s="14" t="s">
        <v>46</v>
      </c>
    </row>
    <row r="38" spans="1:5" s="12" customFormat="1" ht="18.75" customHeight="1" x14ac:dyDescent="0.25">
      <c r="A38" s="18" t="str">
        <f>VLOOKUP(B38,'[1]LISTADO ATM'!$A$2:$C$922,3,0)</f>
        <v>DISTRITO NACIONAL</v>
      </c>
      <c r="B38" s="15">
        <v>793</v>
      </c>
      <c r="C38" s="18" t="str">
        <f>VLOOKUP(B38,'[1]LISTADO ATM'!$A$2:$B$922,2,0)</f>
        <v xml:space="preserve">ATM Centro de Caja Agora Mall </v>
      </c>
      <c r="D38" s="24" t="s">
        <v>9</v>
      </c>
      <c r="E38" s="14" t="s">
        <v>47</v>
      </c>
    </row>
    <row r="39" spans="1:5" s="12" customFormat="1" ht="18.75" customHeight="1" x14ac:dyDescent="0.25">
      <c r="A39" s="18" t="str">
        <f>VLOOKUP(B39,'[1]LISTADO ATM'!$A$2:$C$922,3,0)</f>
        <v>SUR</v>
      </c>
      <c r="B39" s="15">
        <v>84</v>
      </c>
      <c r="C39" s="18" t="str">
        <f>VLOOKUP(B39,'[1]LISTADO ATM'!$A$2:$B$922,2,0)</f>
        <v xml:space="preserve">ATM Oficina Multicentro Sirena San Cristóbal </v>
      </c>
      <c r="D39" s="24" t="s">
        <v>9</v>
      </c>
      <c r="E39" s="14" t="s">
        <v>52</v>
      </c>
    </row>
    <row r="40" spans="1:5" s="12" customFormat="1" ht="18.75" customHeight="1" x14ac:dyDescent="0.25">
      <c r="A40" s="18" t="str">
        <f>VLOOKUP(B40,'[1]LISTADO ATM'!$A$2:$C$922,3,0)</f>
        <v>DISTRITO NACIONAL</v>
      </c>
      <c r="B40" s="15">
        <v>461</v>
      </c>
      <c r="C40" s="18" t="str">
        <f>VLOOKUP(B40,'[1]LISTADO ATM'!$A$2:$B$922,2,0)</f>
        <v xml:space="preserve">ATM Autobanco Sarasota I </v>
      </c>
      <c r="D40" s="24" t="s">
        <v>9</v>
      </c>
      <c r="E40" s="14" t="s">
        <v>53</v>
      </c>
    </row>
    <row r="41" spans="1:5" s="12" customFormat="1" ht="18.75" customHeight="1" x14ac:dyDescent="0.25">
      <c r="A41" s="18" t="str">
        <f>VLOOKUP(B41,'[1]LISTADO ATM'!$A$2:$C$922,3,0)</f>
        <v>SUR</v>
      </c>
      <c r="B41" s="15">
        <v>512</v>
      </c>
      <c r="C41" s="18" t="str">
        <f>VLOOKUP(B41,'[1]LISTADO ATM'!$A$2:$B$922,2,0)</f>
        <v>ATM Plaza Jesús Ferreira</v>
      </c>
      <c r="D41" s="24" t="s">
        <v>9</v>
      </c>
      <c r="E41" s="14">
        <v>3336067457</v>
      </c>
    </row>
    <row r="42" spans="1:5" s="12" customFormat="1" ht="18.75" customHeight="1" x14ac:dyDescent="0.25">
      <c r="A42" s="18" t="str">
        <f>VLOOKUP(B42,'[1]LISTADO ATM'!$A$2:$C$922,3,0)</f>
        <v>ESTE</v>
      </c>
      <c r="B42" s="15">
        <v>631</v>
      </c>
      <c r="C42" s="18" t="str">
        <f>VLOOKUP(B42,'[1]LISTADO ATM'!$A$2:$B$922,2,0)</f>
        <v xml:space="preserve">ATM ASOCODEQUI (San Pedro) </v>
      </c>
      <c r="D42" s="24" t="s">
        <v>9</v>
      </c>
      <c r="E42" s="14">
        <v>3336067471</v>
      </c>
    </row>
    <row r="43" spans="1:5" s="12" customFormat="1" ht="18.75" customHeight="1" x14ac:dyDescent="0.25">
      <c r="A43" s="18" t="str">
        <f>VLOOKUP(B43,'[1]LISTADO ATM'!$A$2:$C$922,3,0)</f>
        <v>NORTE</v>
      </c>
      <c r="B43" s="15">
        <v>754</v>
      </c>
      <c r="C43" s="18" t="str">
        <f>VLOOKUP(B43,'[1]LISTADO ATM'!$A$2:$B$922,2,0)</f>
        <v xml:space="preserve">ATM Autobanco Oficina Licey al Medio </v>
      </c>
      <c r="D43" s="24" t="s">
        <v>9</v>
      </c>
      <c r="E43" s="14">
        <v>3336067478</v>
      </c>
    </row>
    <row r="44" spans="1:5" s="12" customFormat="1" ht="18.75" customHeight="1" x14ac:dyDescent="0.25">
      <c r="A44" s="18" t="str">
        <f>VLOOKUP(B44,'[1]LISTADO ATM'!$A$2:$C$922,3,0)</f>
        <v>DISTRITO NACIONAL</v>
      </c>
      <c r="B44" s="15">
        <v>811</v>
      </c>
      <c r="C44" s="18" t="str">
        <f>VLOOKUP(B44,'[1]LISTADO ATM'!$A$2:$B$922,2,0)</f>
        <v xml:space="preserve">ATM Almacenes Unidos </v>
      </c>
      <c r="D44" s="24" t="s">
        <v>9</v>
      </c>
      <c r="E44" s="14">
        <v>3336067479</v>
      </c>
    </row>
    <row r="45" spans="1:5" s="12" customFormat="1" ht="18.75" customHeight="1" x14ac:dyDescent="0.25">
      <c r="A45" s="18" t="str">
        <f>VLOOKUP(B45,'[1]LISTADO ATM'!$A$2:$C$922,3,0)</f>
        <v>DISTRITO NACIONAL</v>
      </c>
      <c r="B45" s="15">
        <v>908</v>
      </c>
      <c r="C45" s="18" t="str">
        <f>VLOOKUP(B45,'[1]LISTADO ATM'!$A$2:$B$922,2,0)</f>
        <v xml:space="preserve">ATM Oficina Plaza Botánika </v>
      </c>
      <c r="D45" s="24" t="s">
        <v>9</v>
      </c>
      <c r="E45" s="14">
        <v>3336067481</v>
      </c>
    </row>
    <row r="46" spans="1:5" s="12" customFormat="1" ht="18.75" customHeight="1" x14ac:dyDescent="0.25">
      <c r="A46" s="18" t="str">
        <f>VLOOKUP(B46,'[1]LISTADO ATM'!$A$2:$C$922,3,0)</f>
        <v>NORTE</v>
      </c>
      <c r="B46" s="15">
        <v>956</v>
      </c>
      <c r="C46" s="18" t="str">
        <f>VLOOKUP(B46,'[1]LISTADO ATM'!$A$2:$B$922,2,0)</f>
        <v xml:space="preserve">ATM Autoservicio El Jaya (SFM) </v>
      </c>
      <c r="D46" s="24" t="s">
        <v>9</v>
      </c>
      <c r="E46" s="14">
        <v>3336067483</v>
      </c>
    </row>
    <row r="47" spans="1:5" s="12" customFormat="1" ht="18.75" customHeight="1" x14ac:dyDescent="0.25">
      <c r="A47" s="18" t="str">
        <f>VLOOKUP(B47,'[1]LISTADO ATM'!$A$2:$C$922,3,0)</f>
        <v>DISTRITO NACIONAL</v>
      </c>
      <c r="B47" s="15">
        <v>525</v>
      </c>
      <c r="C47" s="18" t="str">
        <f>VLOOKUP(B47,'[1]LISTADO ATM'!$A$2:$B$922,2,0)</f>
        <v>ATM S/M Bravo Las Americas</v>
      </c>
      <c r="D47" s="24" t="s">
        <v>9</v>
      </c>
      <c r="E47" s="14">
        <v>3336067507</v>
      </c>
    </row>
    <row r="48" spans="1:5" s="12" customFormat="1" ht="18.75" customHeight="1" x14ac:dyDescent="0.25">
      <c r="A48" s="18" t="str">
        <f>VLOOKUP(B48,'[1]LISTADO ATM'!$A$2:$C$922,3,0)</f>
        <v>ESTE</v>
      </c>
      <c r="B48" s="15">
        <v>838</v>
      </c>
      <c r="C48" s="18" t="str">
        <f>VLOOKUP(B48,'[1]LISTADO ATM'!$A$2:$B$922,2,0)</f>
        <v xml:space="preserve">ATM UNP Consuelo </v>
      </c>
      <c r="D48" s="24" t="s">
        <v>9</v>
      </c>
      <c r="E48" s="14">
        <v>3336067514</v>
      </c>
    </row>
    <row r="49" spans="1:5" s="12" customFormat="1" ht="18.75" customHeight="1" x14ac:dyDescent="0.25">
      <c r="A49" s="18" t="str">
        <f>VLOOKUP(B49,'[1]LISTADO ATM'!$A$2:$C$922,3,0)</f>
        <v>DISTRITO NACIONAL</v>
      </c>
      <c r="B49" s="15">
        <v>801</v>
      </c>
      <c r="C49" s="18" t="str">
        <f>VLOOKUP(B49,'[1]LISTADO ATM'!$A$2:$B$922,2,0)</f>
        <v xml:space="preserve">ATM Galería 360 Food Court </v>
      </c>
      <c r="D49" s="24" t="s">
        <v>9</v>
      </c>
      <c r="E49" s="14">
        <v>3336067515</v>
      </c>
    </row>
    <row r="50" spans="1:5" s="12" customFormat="1" ht="18.75" customHeight="1" x14ac:dyDescent="0.25">
      <c r="A50" s="18" t="str">
        <f>VLOOKUP(B50,'[1]LISTADO ATM'!$A$2:$C$922,3,0)</f>
        <v>DISTRITO NACIONAL</v>
      </c>
      <c r="B50" s="15">
        <v>755</v>
      </c>
      <c r="C50" s="18" t="str">
        <f>VLOOKUP(B50,'[1]LISTADO ATM'!$A$2:$B$922,2,0)</f>
        <v xml:space="preserve">ATM Oficina Galería del Este (Plaza) </v>
      </c>
      <c r="D50" s="24" t="s">
        <v>9</v>
      </c>
      <c r="E50" s="14">
        <v>3336067517</v>
      </c>
    </row>
    <row r="51" spans="1:5" s="12" customFormat="1" ht="18.75" customHeight="1" x14ac:dyDescent="0.25">
      <c r="A51" s="18" t="str">
        <f>VLOOKUP(B51,'[1]LISTADO ATM'!$A$2:$C$922,3,0)</f>
        <v>NORTE</v>
      </c>
      <c r="B51" s="15">
        <v>728</v>
      </c>
      <c r="C51" s="18" t="str">
        <f>VLOOKUP(B51,'[1]LISTADO ATM'!$A$2:$B$922,2,0)</f>
        <v xml:space="preserve">ATM UNP La Vega Oficina Regional Norcentral </v>
      </c>
      <c r="D51" s="24" t="s">
        <v>9</v>
      </c>
      <c r="E51" s="14">
        <v>3336067518</v>
      </c>
    </row>
    <row r="52" spans="1:5" s="12" customFormat="1" ht="18.75" customHeight="1" x14ac:dyDescent="0.25">
      <c r="A52" s="18" t="str">
        <f>VLOOKUP(B52,'[1]LISTADO ATM'!$A$2:$C$922,3,0)</f>
        <v>NORTE</v>
      </c>
      <c r="B52" s="15">
        <v>383</v>
      </c>
      <c r="C52" s="18" t="str">
        <f>VLOOKUP(B52,'[1]LISTADO ATM'!$A$2:$B$922,2,0)</f>
        <v>ATM S/M Daniel (Dajabón)</v>
      </c>
      <c r="D52" s="24" t="s">
        <v>9</v>
      </c>
      <c r="E52" s="14">
        <v>3336067519</v>
      </c>
    </row>
    <row r="53" spans="1:5" s="12" customFormat="1" ht="18.75" customHeight="1" x14ac:dyDescent="0.25">
      <c r="A53" s="18" t="str">
        <f>VLOOKUP(B53,'[1]LISTADO ATM'!$A$2:$C$922,3,0)</f>
        <v>DISTRITO NACIONAL</v>
      </c>
      <c r="B53" s="15">
        <v>377</v>
      </c>
      <c r="C53" s="18" t="str">
        <f>VLOOKUP(B53,'[1]LISTADO ATM'!$A$2:$B$922,2,0)</f>
        <v>ATM Estación del Metro Eduardo Brito</v>
      </c>
      <c r="D53" s="24" t="s">
        <v>9</v>
      </c>
      <c r="E53" s="14" t="s">
        <v>56</v>
      </c>
    </row>
    <row r="54" spans="1:5" s="12" customFormat="1" ht="18.75" customHeight="1" x14ac:dyDescent="0.25">
      <c r="A54" s="18" t="str">
        <f>VLOOKUP(B54,'[1]LISTADO ATM'!$A$2:$C$922,3,0)</f>
        <v>DISTRITO NACIONAL</v>
      </c>
      <c r="B54" s="15">
        <v>875</v>
      </c>
      <c r="C54" s="18" t="str">
        <f>VLOOKUP(B54,'[1]LISTADO ATM'!$A$2:$B$922,2,0)</f>
        <v xml:space="preserve">ATM Texaco Aut. Duarte KM 14 1/2 (Los Alcarrizos) </v>
      </c>
      <c r="D54" s="24" t="s">
        <v>9</v>
      </c>
      <c r="E54" s="14" t="s">
        <v>62</v>
      </c>
    </row>
    <row r="55" spans="1:5" s="12" customFormat="1" ht="18.75" customHeight="1" x14ac:dyDescent="0.25">
      <c r="A55" s="18" t="str">
        <f>VLOOKUP(B55,'[1]LISTADO ATM'!$A$2:$C$922,3,0)</f>
        <v>DISTRITO NACIONAL</v>
      </c>
      <c r="B55" s="15">
        <v>577</v>
      </c>
      <c r="C55" s="18" t="str">
        <f>VLOOKUP(B55,'[1]LISTADO ATM'!$A$2:$B$922,2,0)</f>
        <v xml:space="preserve">ATM Olé Ave. Duarte </v>
      </c>
      <c r="D55" s="24" t="s">
        <v>9</v>
      </c>
      <c r="E55" s="32" t="s">
        <v>63</v>
      </c>
    </row>
    <row r="56" spans="1:5" s="12" customFormat="1" ht="18.75" customHeight="1" x14ac:dyDescent="0.25">
      <c r="A56" s="18" t="str">
        <f>VLOOKUP(B56,'[1]LISTADO ATM'!$A$2:$C$922,3,0)</f>
        <v>DISTRITO NACIONAL</v>
      </c>
      <c r="B56" s="15">
        <v>391</v>
      </c>
      <c r="C56" s="18" t="str">
        <f>VLOOKUP(B56,'[1]LISTADO ATM'!$A$2:$B$922,2,0)</f>
        <v xml:space="preserve">ATM S/M Jumbo Luperón </v>
      </c>
      <c r="D56" s="24" t="s">
        <v>9</v>
      </c>
      <c r="E56" s="32" t="s">
        <v>64</v>
      </c>
    </row>
    <row r="57" spans="1:5" s="12" customFormat="1" ht="18.75" customHeight="1" x14ac:dyDescent="0.25">
      <c r="A57" s="18" t="str">
        <f>VLOOKUP(B57,'[1]LISTADO ATM'!$A$2:$C$922,3,0)</f>
        <v>DISTRITO NACIONAL</v>
      </c>
      <c r="B57" s="15">
        <v>354</v>
      </c>
      <c r="C57" s="18" t="str">
        <f>VLOOKUP(B57,'[1]LISTADO ATM'!$A$2:$B$922,2,0)</f>
        <v xml:space="preserve">ATM Oficina Núñez de Cáceres II </v>
      </c>
      <c r="D57" s="24" t="s">
        <v>9</v>
      </c>
      <c r="E57" s="32" t="s">
        <v>65</v>
      </c>
    </row>
    <row r="58" spans="1:5" s="12" customFormat="1" ht="18.75" thickBot="1" x14ac:dyDescent="0.3">
      <c r="A58" s="25" t="s">
        <v>10</v>
      </c>
      <c r="B58" s="29">
        <f>COUNT(B19:B57)</f>
        <v>39</v>
      </c>
      <c r="C58" s="53"/>
      <c r="D58" s="53"/>
      <c r="E58" s="53"/>
    </row>
    <row r="59" spans="1:5" s="12" customFormat="1" ht="15.75" thickBot="1" x14ac:dyDescent="0.3">
      <c r="A59" s="54"/>
      <c r="B59" s="43"/>
      <c r="C59" s="43"/>
      <c r="D59" s="43"/>
      <c r="E59" s="44"/>
    </row>
    <row r="60" spans="1:5" s="12" customFormat="1" ht="18.75" customHeight="1" thickBot="1" x14ac:dyDescent="0.3">
      <c r="A60" s="50" t="s">
        <v>20</v>
      </c>
      <c r="B60" s="51"/>
      <c r="C60" s="51"/>
      <c r="D60" s="51"/>
      <c r="E60" s="52"/>
    </row>
    <row r="61" spans="1:5" s="12" customFormat="1" ht="18" x14ac:dyDescent="0.25">
      <c r="A61" s="22" t="s">
        <v>4</v>
      </c>
      <c r="B61" s="30" t="s">
        <v>5</v>
      </c>
      <c r="C61" s="22" t="s">
        <v>6</v>
      </c>
      <c r="D61" s="20" t="s">
        <v>7</v>
      </c>
      <c r="E61" s="30" t="s">
        <v>8</v>
      </c>
    </row>
    <row r="62" spans="1:5" s="12" customFormat="1" ht="18.75" customHeight="1" x14ac:dyDescent="0.25">
      <c r="A62" s="18" t="str">
        <f>VLOOKUP(B62,'[1]LISTADO ATM'!$A$2:$C$922,3,0)</f>
        <v>SUR</v>
      </c>
      <c r="B62" s="15">
        <v>592</v>
      </c>
      <c r="C62" s="18" t="str">
        <f>VLOOKUP(B62,'[1]LISTADO ATM'!$A$2:$B$822,2,0)</f>
        <v xml:space="preserve">ATM Centro de Caja San Cristóbal I </v>
      </c>
      <c r="D62" s="16" t="s">
        <v>20</v>
      </c>
      <c r="E62" s="14" t="s">
        <v>29</v>
      </c>
    </row>
    <row r="63" spans="1:5" s="12" customFormat="1" ht="18.75" customHeight="1" x14ac:dyDescent="0.25">
      <c r="A63" s="18" t="str">
        <f>VLOOKUP(B63,'[1]LISTADO ATM'!$A$2:$C$922,3,0)</f>
        <v>DISTRITO NACIONAL</v>
      </c>
      <c r="B63" s="15">
        <v>624</v>
      </c>
      <c r="C63" s="18" t="str">
        <f>VLOOKUP(B63,'[1]LISTADO ATM'!$A$2:$B$822,2,0)</f>
        <v xml:space="preserve">ATM Policía Nacional I </v>
      </c>
      <c r="D63" s="16" t="s">
        <v>20</v>
      </c>
      <c r="E63" s="14" t="s">
        <v>33</v>
      </c>
    </row>
    <row r="64" spans="1:5" s="12" customFormat="1" ht="18.75" customHeight="1" x14ac:dyDescent="0.25">
      <c r="A64" s="18" t="str">
        <f>VLOOKUP(B64,'[1]LISTADO ATM'!$A$2:$C$922,3,0)</f>
        <v>NORTE</v>
      </c>
      <c r="B64" s="15">
        <v>703</v>
      </c>
      <c r="C64" s="18" t="str">
        <f>VLOOKUP(B64,'[1]LISTADO ATM'!$A$2:$B$822,2,0)</f>
        <v xml:space="preserve">ATM Oficina El Mamey Los Hidalgos </v>
      </c>
      <c r="D64" s="16" t="s">
        <v>20</v>
      </c>
      <c r="E64" s="14" t="s">
        <v>36</v>
      </c>
    </row>
    <row r="65" spans="1:5" s="12" customFormat="1" ht="18.75" customHeight="1" x14ac:dyDescent="0.25">
      <c r="A65" s="18" t="str">
        <f>VLOOKUP(B65,'[1]LISTADO ATM'!$A$2:$C$922,3,0)</f>
        <v>DISTRITO NACIONAL</v>
      </c>
      <c r="B65" s="15">
        <v>618</v>
      </c>
      <c r="C65" s="18" t="str">
        <f>VLOOKUP(B65,'[1]LISTADO ATM'!$A$2:$B$822,2,0)</f>
        <v xml:space="preserve">ATM Bienes Nacionales </v>
      </c>
      <c r="D65" s="16" t="s">
        <v>20</v>
      </c>
      <c r="E65" s="14" t="s">
        <v>39</v>
      </c>
    </row>
    <row r="66" spans="1:5" s="12" customFormat="1" ht="18.75" customHeight="1" x14ac:dyDescent="0.25">
      <c r="A66" s="18" t="str">
        <f>VLOOKUP(B66,'[1]LISTADO ATM'!$A$2:$C$922,3,0)</f>
        <v>SUR</v>
      </c>
      <c r="B66" s="15">
        <v>619</v>
      </c>
      <c r="C66" s="18" t="str">
        <f>VLOOKUP(B66,'[1]LISTADO ATM'!$A$2:$B$822,2,0)</f>
        <v xml:space="preserve">ATM Academia P.N. Hatillo (San Cristóbal) </v>
      </c>
      <c r="D66" s="16" t="s">
        <v>20</v>
      </c>
      <c r="E66" s="14" t="s">
        <v>40</v>
      </c>
    </row>
    <row r="67" spans="1:5" s="12" customFormat="1" ht="18.75" customHeight="1" x14ac:dyDescent="0.25">
      <c r="A67" s="18" t="str">
        <f>VLOOKUP(B67,'[1]LISTADO ATM'!$A$2:$C$922,3,0)</f>
        <v>DISTRITO NACIONAL</v>
      </c>
      <c r="B67" s="15">
        <v>567</v>
      </c>
      <c r="C67" s="18" t="str">
        <f>VLOOKUP(B67,'[1]LISTADO ATM'!$A$2:$B$822,2,0)</f>
        <v xml:space="preserve">ATM Oficina Máximo Gómez </v>
      </c>
      <c r="D67" s="16" t="s">
        <v>20</v>
      </c>
      <c r="E67" s="14" t="s">
        <v>48</v>
      </c>
    </row>
    <row r="68" spans="1:5" s="12" customFormat="1" ht="18.75" customHeight="1" x14ac:dyDescent="0.25">
      <c r="A68" s="18" t="str">
        <f>VLOOKUP(B68,'[1]LISTADO ATM'!$A$2:$C$922,3,0)</f>
        <v>ESTE</v>
      </c>
      <c r="B68" s="15">
        <v>634</v>
      </c>
      <c r="C68" s="18" t="str">
        <f>VLOOKUP(B68,'[1]LISTADO ATM'!$A$2:$B$822,2,0)</f>
        <v xml:space="preserve">ATM Ayuntamiento Los Llanos (SPM) </v>
      </c>
      <c r="D68" s="16" t="s">
        <v>20</v>
      </c>
      <c r="E68" s="14" t="s">
        <v>49</v>
      </c>
    </row>
    <row r="69" spans="1:5" s="12" customFormat="1" ht="18.75" customHeight="1" x14ac:dyDescent="0.25">
      <c r="A69" s="18" t="str">
        <f>VLOOKUP(B69,'[1]LISTADO ATM'!$A$2:$C$922,3,0)</f>
        <v>DISTRITO NACIONAL</v>
      </c>
      <c r="B69" s="15">
        <v>548</v>
      </c>
      <c r="C69" s="18" t="str">
        <f>VLOOKUP(B69,'[1]LISTADO ATM'!$A$2:$B$822,2,0)</f>
        <v xml:space="preserve">ATM AMET </v>
      </c>
      <c r="D69" s="16" t="s">
        <v>20</v>
      </c>
      <c r="E69" s="14" t="s">
        <v>50</v>
      </c>
    </row>
    <row r="70" spans="1:5" s="12" customFormat="1" ht="18.75" customHeight="1" x14ac:dyDescent="0.25">
      <c r="A70" s="18" t="str">
        <f>VLOOKUP(B70,'[1]LISTADO ATM'!$A$2:$C$922,3,0)</f>
        <v>DISTRITO NACIONAL</v>
      </c>
      <c r="B70" s="15">
        <v>408</v>
      </c>
      <c r="C70" s="18" t="str">
        <f>VLOOKUP(B70,'[1]LISTADO ATM'!$A$2:$B$822,2,0)</f>
        <v xml:space="preserve">ATM Autobanco Las Palmas de Herrera </v>
      </c>
      <c r="D70" s="16" t="s">
        <v>20</v>
      </c>
      <c r="E70" s="14">
        <v>3336067455</v>
      </c>
    </row>
    <row r="71" spans="1:5" s="12" customFormat="1" ht="18.75" customHeight="1" x14ac:dyDescent="0.25">
      <c r="A71" s="18" t="str">
        <f>VLOOKUP(B71,'[1]LISTADO ATM'!$A$2:$C$922,3,0)</f>
        <v>DISTRITO NACIONAL</v>
      </c>
      <c r="B71" s="15">
        <v>570</v>
      </c>
      <c r="C71" s="18" t="str">
        <f>VLOOKUP(B71,'[1]LISTADO ATM'!$A$2:$B$822,2,0)</f>
        <v xml:space="preserve">ATM S/M Liverpool Villa Mella </v>
      </c>
      <c r="D71" s="16" t="s">
        <v>20</v>
      </c>
      <c r="E71" s="14" t="s">
        <v>54</v>
      </c>
    </row>
    <row r="72" spans="1:5" s="12" customFormat="1" ht="18.75" customHeight="1" x14ac:dyDescent="0.25">
      <c r="A72" s="18" t="str">
        <f>VLOOKUP(B72,'[1]LISTADO ATM'!$A$2:$C$922,3,0)</f>
        <v>NORTE</v>
      </c>
      <c r="B72" s="15">
        <v>638</v>
      </c>
      <c r="C72" s="18" t="str">
        <f>VLOOKUP(B72,'[1]LISTADO ATM'!$A$2:$B$822,2,0)</f>
        <v xml:space="preserve">ATM S/M Yoma </v>
      </c>
      <c r="D72" s="16" t="s">
        <v>20</v>
      </c>
      <c r="E72" s="14">
        <v>3336067472</v>
      </c>
    </row>
    <row r="73" spans="1:5" s="12" customFormat="1" ht="18.75" customHeight="1" x14ac:dyDescent="0.25">
      <c r="A73" s="18" t="str">
        <f>VLOOKUP(B73,'[1]LISTADO ATM'!$A$2:$C$922,3,0)</f>
        <v>DISTRITO NACIONAL</v>
      </c>
      <c r="B73" s="15">
        <v>655</v>
      </c>
      <c r="C73" s="18" t="str">
        <f>VLOOKUP(B73,'[1]LISTADO ATM'!$A$2:$B$822,2,0)</f>
        <v>ATM Farmacia Sandra</v>
      </c>
      <c r="D73" s="16" t="s">
        <v>20</v>
      </c>
      <c r="E73" s="14">
        <v>3336067474</v>
      </c>
    </row>
    <row r="74" spans="1:5" s="12" customFormat="1" ht="18.75" customHeight="1" x14ac:dyDescent="0.25">
      <c r="A74" s="18" t="str">
        <f>VLOOKUP(B74,'[1]LISTADO ATM'!$A$2:$C$922,3,0)</f>
        <v>NORTE</v>
      </c>
      <c r="B74" s="15">
        <v>731</v>
      </c>
      <c r="C74" s="18" t="str">
        <f>VLOOKUP(B74,'[1]LISTADO ATM'!$A$2:$B$822,2,0)</f>
        <v xml:space="preserve">ATM UNP Villa González </v>
      </c>
      <c r="D74" s="16" t="s">
        <v>20</v>
      </c>
      <c r="E74" s="14">
        <v>3336067477</v>
      </c>
    </row>
    <row r="75" spans="1:5" s="12" customFormat="1" ht="18.75" customHeight="1" x14ac:dyDescent="0.25">
      <c r="A75" s="18" t="str">
        <f>VLOOKUP(B75,'[1]LISTADO ATM'!$A$2:$C$922,3,0)</f>
        <v>SUR</v>
      </c>
      <c r="B75" s="15">
        <v>817</v>
      </c>
      <c r="C75" s="18" t="str">
        <f>VLOOKUP(B75,'[1]LISTADO ATM'!$A$2:$B$822,2,0)</f>
        <v xml:space="preserve">ATM Ayuntamiento Sabana Larga (San José de Ocoa) </v>
      </c>
      <c r="D75" s="16" t="s">
        <v>20</v>
      </c>
      <c r="E75" s="14">
        <v>3336067480</v>
      </c>
    </row>
    <row r="76" spans="1:5" s="12" customFormat="1" ht="18.75" customHeight="1" x14ac:dyDescent="0.25">
      <c r="A76" s="18" t="str">
        <f>VLOOKUP(B76,'[1]LISTADO ATM'!$A$2:$C$922,3,0)</f>
        <v>ESTE</v>
      </c>
      <c r="B76" s="15">
        <v>945</v>
      </c>
      <c r="C76" s="18" t="str">
        <f>VLOOKUP(B76,'[1]LISTADO ATM'!$A$2:$B$822,2,0)</f>
        <v xml:space="preserve">ATM UNP El Valle (Hato Mayor) </v>
      </c>
      <c r="D76" s="16" t="s">
        <v>20</v>
      </c>
      <c r="E76" s="14">
        <v>3336067482</v>
      </c>
    </row>
    <row r="77" spans="1:5" s="12" customFormat="1" ht="18.75" customHeight="1" x14ac:dyDescent="0.25">
      <c r="A77" s="18" t="str">
        <f>VLOOKUP(B77,'[1]LISTADO ATM'!$A$2:$C$922,3,0)</f>
        <v>DISTRITO NACIONAL</v>
      </c>
      <c r="B77" s="15">
        <v>970</v>
      </c>
      <c r="C77" s="18" t="str">
        <f>VLOOKUP(B77,'[1]LISTADO ATM'!$A$2:$B$822,2,0)</f>
        <v xml:space="preserve">ATM S/M Olé Haina </v>
      </c>
      <c r="D77" s="16" t="s">
        <v>20</v>
      </c>
      <c r="E77" s="14">
        <v>3336067484</v>
      </c>
    </row>
    <row r="78" spans="1:5" s="12" customFormat="1" ht="18.75" customHeight="1" x14ac:dyDescent="0.25">
      <c r="A78" s="18" t="str">
        <f>VLOOKUP(B78,'[1]LISTADO ATM'!$A$2:$C$922,3,0)</f>
        <v>DISTRITO NACIONAL</v>
      </c>
      <c r="B78" s="15">
        <v>896</v>
      </c>
      <c r="C78" s="18" t="str">
        <f>VLOOKUP(B78,'[1]LISTADO ATM'!$A$2:$B$822,2,0)</f>
        <v xml:space="preserve">ATM Campamento Militar 16 de Agosto I </v>
      </c>
      <c r="D78" s="16" t="s">
        <v>20</v>
      </c>
      <c r="E78" s="14">
        <v>3336067513</v>
      </c>
    </row>
    <row r="79" spans="1:5" s="12" customFormat="1" ht="18.75" customHeight="1" x14ac:dyDescent="0.25">
      <c r="A79" s="18" t="str">
        <f>VLOOKUP(B79,'[1]LISTADO ATM'!$A$2:$C$922,3,0)</f>
        <v>NORTE</v>
      </c>
      <c r="B79" s="15">
        <v>290</v>
      </c>
      <c r="C79" s="18" t="str">
        <f>VLOOKUP(B79,'[1]LISTADO ATM'!$A$2:$B$822,2,0)</f>
        <v xml:space="preserve">ATM Oficina San Francisco de Macorís </v>
      </c>
      <c r="D79" s="16" t="s">
        <v>20</v>
      </c>
      <c r="E79" s="14">
        <v>3336067521</v>
      </c>
    </row>
    <row r="80" spans="1:5" s="12" customFormat="1" ht="18.75" customHeight="1" x14ac:dyDescent="0.25">
      <c r="A80" s="18" t="str">
        <f>VLOOKUP(B80,'[1]LISTADO ATM'!$A$2:$C$922,3,0)</f>
        <v>DISTRITO NACIONAL</v>
      </c>
      <c r="B80" s="15">
        <v>607</v>
      </c>
      <c r="C80" s="18" t="str">
        <f>VLOOKUP(B80,'[1]LISTADO ATM'!$A$2:$B$822,2,0)</f>
        <v xml:space="preserve">ATM ONAPI </v>
      </c>
      <c r="D80" s="16" t="s">
        <v>20</v>
      </c>
      <c r="E80" s="14">
        <v>3336067522</v>
      </c>
    </row>
    <row r="81" spans="1:5" s="12" customFormat="1" ht="18.75" thickBot="1" x14ac:dyDescent="0.3">
      <c r="A81" s="25" t="s">
        <v>10</v>
      </c>
      <c r="B81" s="29">
        <f>COUNT(B62:B80)</f>
        <v>19</v>
      </c>
      <c r="C81" s="53"/>
      <c r="D81" s="53"/>
      <c r="E81" s="53"/>
    </row>
    <row r="82" spans="1:5" ht="15.75" thickBot="1" x14ac:dyDescent="0.3">
      <c r="A82" s="54"/>
      <c r="B82" s="43"/>
      <c r="C82" s="43"/>
      <c r="D82" s="43"/>
      <c r="E82" s="44"/>
    </row>
    <row r="83" spans="1:5" ht="18.75" thickBot="1" x14ac:dyDescent="0.3">
      <c r="A83" s="50" t="s">
        <v>16</v>
      </c>
      <c r="B83" s="51"/>
      <c r="C83" s="51"/>
      <c r="D83" s="51"/>
      <c r="E83" s="52"/>
    </row>
    <row r="84" spans="1:5" ht="18" x14ac:dyDescent="0.25">
      <c r="A84" s="22" t="s">
        <v>4</v>
      </c>
      <c r="B84" s="30" t="s">
        <v>5</v>
      </c>
      <c r="C84" s="22" t="s">
        <v>6</v>
      </c>
      <c r="D84" s="20" t="s">
        <v>7</v>
      </c>
      <c r="E84" s="30" t="s">
        <v>8</v>
      </c>
    </row>
    <row r="85" spans="1:5" s="12" customFormat="1" ht="18" x14ac:dyDescent="0.25">
      <c r="A85" s="18" t="str">
        <f>VLOOKUP(B85,'[1]LISTADO ATM'!$A$2:$C$922,3,0)</f>
        <v>DISTRITO NACIONAL</v>
      </c>
      <c r="B85" s="15">
        <v>879</v>
      </c>
      <c r="C85" s="18" t="str">
        <f>VLOOKUP(B85,'[1]LISTADO ATM'!$A$2:$B$822,2,0)</f>
        <v xml:space="preserve">ATM Plaza Metropolitana </v>
      </c>
      <c r="D85" s="16" t="s">
        <v>24</v>
      </c>
      <c r="E85" s="27">
        <v>3336065617</v>
      </c>
    </row>
    <row r="86" spans="1:5" s="12" customFormat="1" ht="18.75" customHeight="1" x14ac:dyDescent="0.25">
      <c r="A86" s="18" t="str">
        <f>VLOOKUP(B86,'[1]LISTADO ATM'!$A$2:$C$922,3,0)</f>
        <v>ESTE</v>
      </c>
      <c r="B86" s="15">
        <v>78</v>
      </c>
      <c r="C86" s="18" t="str">
        <f>VLOOKUP(B86,'[1]LISTADO ATM'!$A$2:$B$822,2,0)</f>
        <v xml:space="preserve">ATM Hotel Nickelodeon II ( Punta Cana) </v>
      </c>
      <c r="D86" s="16" t="s">
        <v>24</v>
      </c>
      <c r="E86" s="27" t="s">
        <v>27</v>
      </c>
    </row>
    <row r="87" spans="1:5" s="12" customFormat="1" ht="18.75" customHeight="1" x14ac:dyDescent="0.25">
      <c r="A87" s="18" t="str">
        <f>VLOOKUP(B87,'[1]LISTADO ATM'!$A$2:$C$922,3,0)</f>
        <v>ESTE</v>
      </c>
      <c r="B87" s="15">
        <v>608</v>
      </c>
      <c r="C87" s="18" t="str">
        <f>VLOOKUP(B87,'[1]LISTADO ATM'!$A$2:$B$822,2,0)</f>
        <v xml:space="preserve">ATM Oficina Jumbo (San Pedro) </v>
      </c>
      <c r="D87" s="16" t="s">
        <v>24</v>
      </c>
      <c r="E87" s="27">
        <v>3336066974</v>
      </c>
    </row>
    <row r="88" spans="1:5" s="12" customFormat="1" ht="18.75" customHeight="1" x14ac:dyDescent="0.25">
      <c r="A88" s="18" t="str">
        <f>VLOOKUP(B88,'[1]LISTADO ATM'!$A$2:$C$922,3,0)</f>
        <v>SUR</v>
      </c>
      <c r="B88" s="15">
        <v>134</v>
      </c>
      <c r="C88" s="18" t="str">
        <f>VLOOKUP(B88,'[1]LISTADO ATM'!$A$2:$B$822,2,0)</f>
        <v xml:space="preserve">ATM Oficina San José de Ocoa </v>
      </c>
      <c r="D88" s="16" t="s">
        <v>24</v>
      </c>
      <c r="E88" s="27" t="s">
        <v>51</v>
      </c>
    </row>
    <row r="89" spans="1:5" s="12" customFormat="1" ht="18" x14ac:dyDescent="0.25">
      <c r="A89" s="18" t="str">
        <f>VLOOKUP(B89,'[1]LISTADO ATM'!$A$2:$C$922,3,0)</f>
        <v>SUR</v>
      </c>
      <c r="B89" s="15">
        <v>297</v>
      </c>
      <c r="C89" s="18" t="str">
        <f>VLOOKUP(B89,'[1]LISTADO ATM'!$A$2:$B$822,2,0)</f>
        <v xml:space="preserve">ATM S/M Cadena Ocoa </v>
      </c>
      <c r="D89" s="16" t="s">
        <v>24</v>
      </c>
      <c r="E89" s="27">
        <v>3336067454</v>
      </c>
    </row>
    <row r="90" spans="1:5" s="12" customFormat="1" ht="18" x14ac:dyDescent="0.25">
      <c r="A90" s="18" t="str">
        <f>VLOOKUP(B90,'[1]LISTADO ATM'!$A$2:$C$922,3,0)</f>
        <v>NORTE</v>
      </c>
      <c r="B90" s="15">
        <v>299</v>
      </c>
      <c r="C90" s="18" t="str">
        <f>VLOOKUP(B90,'[1]LISTADO ATM'!$A$2:$B$822,2,0)</f>
        <v xml:space="preserve">ATM S/M Aprezio Cotui </v>
      </c>
      <c r="D90" s="16" t="s">
        <v>24</v>
      </c>
      <c r="E90" s="27" t="s">
        <v>58</v>
      </c>
    </row>
    <row r="91" spans="1:5" s="12" customFormat="1" ht="18" x14ac:dyDescent="0.25">
      <c r="A91" s="18" t="str">
        <f>VLOOKUP(B91,'[1]LISTADO ATM'!$A$2:$C$922,3,0)</f>
        <v>DISTRITO NACIONAL</v>
      </c>
      <c r="B91" s="15">
        <v>169</v>
      </c>
      <c r="C91" s="18" t="str">
        <f>VLOOKUP(B91,'[1]LISTADO ATM'!$A$2:$B$822,2,0)</f>
        <v xml:space="preserve">ATM Oficina Caonabo </v>
      </c>
      <c r="D91" s="31" t="s">
        <v>55</v>
      </c>
      <c r="E91" s="27">
        <v>3336067487</v>
      </c>
    </row>
    <row r="92" spans="1:5" s="12" customFormat="1" ht="18" x14ac:dyDescent="0.25">
      <c r="A92" s="18" t="str">
        <f>VLOOKUP(B92,'[1]LISTADO ATM'!$A$2:$C$922,3,0)</f>
        <v>DISTRITO NACIONAL</v>
      </c>
      <c r="B92" s="15">
        <v>835</v>
      </c>
      <c r="C92" s="18" t="str">
        <f>VLOOKUP(B92,'[1]LISTADO ATM'!$A$2:$B$822,2,0)</f>
        <v xml:space="preserve">ATM UNP Megacentro </v>
      </c>
      <c r="D92" s="31" t="s">
        <v>55</v>
      </c>
      <c r="E92" s="27" t="s">
        <v>57</v>
      </c>
    </row>
    <row r="93" spans="1:5" s="12" customFormat="1" ht="18" x14ac:dyDescent="0.25">
      <c r="A93" s="18" t="str">
        <f>VLOOKUP(B93,'[1]LISTADO ATM'!$A$2:$C$922,3,0)</f>
        <v>SUR</v>
      </c>
      <c r="B93" s="15">
        <v>584</v>
      </c>
      <c r="C93" s="18" t="str">
        <f>VLOOKUP(B93,'[1]LISTADO ATM'!$A$2:$B$822,2,0)</f>
        <v xml:space="preserve">ATM Oficina San Cristóbal I </v>
      </c>
      <c r="D93" s="31" t="s">
        <v>55</v>
      </c>
      <c r="E93" s="27" t="s">
        <v>59</v>
      </c>
    </row>
    <row r="94" spans="1:5" s="12" customFormat="1" ht="18" x14ac:dyDescent="0.25">
      <c r="A94" s="18" t="str">
        <f>VLOOKUP(B94,'[1]LISTADO ATM'!$A$2:$C$922,3,0)</f>
        <v>DISTRITO NACIONAL</v>
      </c>
      <c r="B94" s="15">
        <v>165</v>
      </c>
      <c r="C94" s="18" t="str">
        <f>VLOOKUP(B94,'[1]LISTADO ATM'!$A$2:$B$822,2,0)</f>
        <v>ATM Autoservicio Megacentro</v>
      </c>
      <c r="D94" s="31" t="s">
        <v>55</v>
      </c>
      <c r="E94" s="32" t="s">
        <v>60</v>
      </c>
    </row>
    <row r="95" spans="1:5" s="12" customFormat="1" ht="18" x14ac:dyDescent="0.25">
      <c r="A95" s="18" t="str">
        <f>VLOOKUP(B95,'[1]LISTADO ATM'!$A$2:$C$922,3,0)</f>
        <v>ESTE</v>
      </c>
      <c r="B95" s="15">
        <v>114</v>
      </c>
      <c r="C95" s="18" t="str">
        <f>VLOOKUP(B95,'[1]LISTADO ATM'!$A$2:$B$822,2,0)</f>
        <v xml:space="preserve">ATM Oficina Hato Mayor </v>
      </c>
      <c r="D95" s="31" t="s">
        <v>55</v>
      </c>
      <c r="E95" s="32" t="s">
        <v>61</v>
      </c>
    </row>
    <row r="96" spans="1:5" s="12" customFormat="1" ht="18.75" thickBot="1" x14ac:dyDescent="0.3">
      <c r="A96" s="25" t="s">
        <v>10</v>
      </c>
      <c r="B96" s="29">
        <f>COUNT(B85:B95)</f>
        <v>11</v>
      </c>
      <c r="C96" s="55"/>
      <c r="D96" s="56"/>
      <c r="E96" s="57"/>
    </row>
    <row r="97" spans="1:5" ht="15.75" thickBot="1" x14ac:dyDescent="0.3">
      <c r="A97" s="37"/>
      <c r="B97" s="38"/>
      <c r="C97" s="39"/>
      <c r="D97" s="39"/>
      <c r="E97" s="40"/>
    </row>
    <row r="98" spans="1:5" ht="18.75" thickBot="1" x14ac:dyDescent="0.3">
      <c r="A98" s="45" t="s">
        <v>11</v>
      </c>
      <c r="B98" s="46"/>
      <c r="C98" s="41"/>
      <c r="D98" s="41"/>
      <c r="E98" s="42"/>
    </row>
    <row r="99" spans="1:5" ht="18.75" thickBot="1" x14ac:dyDescent="0.3">
      <c r="A99" s="19">
        <f>+B58+B81+B96</f>
        <v>69</v>
      </c>
      <c r="B99" s="28"/>
      <c r="C99" s="41"/>
      <c r="D99" s="41"/>
      <c r="E99" s="42"/>
    </row>
    <row r="100" spans="1:5" ht="15.75" thickBot="1" x14ac:dyDescent="0.3">
      <c r="A100" s="37"/>
      <c r="B100" s="38"/>
      <c r="C100" s="43"/>
      <c r="D100" s="43"/>
      <c r="E100" s="44"/>
    </row>
    <row r="101" spans="1:5" ht="18.75" thickBot="1" x14ac:dyDescent="0.3">
      <c r="A101" s="47" t="s">
        <v>13</v>
      </c>
      <c r="B101" s="48"/>
      <c r="C101" s="48"/>
      <c r="D101" s="48"/>
      <c r="E101" s="49"/>
    </row>
    <row r="102" spans="1:5" ht="18" x14ac:dyDescent="0.25">
      <c r="A102" s="22" t="s">
        <v>4</v>
      </c>
      <c r="B102" s="30" t="s">
        <v>5</v>
      </c>
      <c r="C102" s="22" t="s">
        <v>6</v>
      </c>
      <c r="D102" s="35" t="s">
        <v>7</v>
      </c>
      <c r="E102" s="36"/>
    </row>
    <row r="103" spans="1:5" s="12" customFormat="1" ht="18" x14ac:dyDescent="0.25">
      <c r="A103" s="18" t="str">
        <f>VLOOKUP(B103,'[1]LISTADO ATM'!$A$2:$C$922,3,0)</f>
        <v>SUR</v>
      </c>
      <c r="B103" s="15">
        <v>6</v>
      </c>
      <c r="C103" s="18" t="str">
        <f>VLOOKUP(B103,'[1]LISTADO ATM'!$A$2:$B$822,2,0)</f>
        <v xml:space="preserve">ATM Plaza WAO San Juan </v>
      </c>
      <c r="D103" s="33" t="s">
        <v>23</v>
      </c>
      <c r="E103" s="34"/>
    </row>
    <row r="104" spans="1:5" s="12" customFormat="1" ht="18" x14ac:dyDescent="0.25">
      <c r="A104" s="18" t="str">
        <f>VLOOKUP(B104,'[1]LISTADO ATM'!$A$2:$C$922,3,0)</f>
        <v>DISTRITO NACIONAL</v>
      </c>
      <c r="B104" s="15">
        <v>43</v>
      </c>
      <c r="C104" s="18" t="str">
        <f>VLOOKUP(B104,'[1]LISTADO ATM'!$A$2:$B$822,2,0)</f>
        <v xml:space="preserve">ATM Zona Franca San Isidro </v>
      </c>
      <c r="D104" s="33" t="s">
        <v>21</v>
      </c>
      <c r="E104" s="34"/>
    </row>
    <row r="105" spans="1:5" s="12" customFormat="1" ht="18" x14ac:dyDescent="0.25">
      <c r="A105" s="18" t="str">
        <f>VLOOKUP(B105,'[1]LISTADO ATM'!$A$2:$C$922,3,0)</f>
        <v>DISTRITO NACIONAL</v>
      </c>
      <c r="B105" s="15">
        <v>125</v>
      </c>
      <c r="C105" s="18" t="str">
        <f>VLOOKUP(B105,'[1]LISTADO ATM'!$A$2:$B$822,2,0)</f>
        <v xml:space="preserve">ATM Dirección General de Aduanas II </v>
      </c>
      <c r="D105" s="33" t="s">
        <v>23</v>
      </c>
      <c r="E105" s="34"/>
    </row>
    <row r="106" spans="1:5" s="12" customFormat="1" ht="18" x14ac:dyDescent="0.25">
      <c r="A106" s="18" t="str">
        <f>VLOOKUP(B106,'[1]LISTADO ATM'!$A$2:$C$922,3,0)</f>
        <v>DISTRITO NACIONAL</v>
      </c>
      <c r="B106" s="15">
        <v>564</v>
      </c>
      <c r="C106" s="18" t="str">
        <f>VLOOKUP(B106,'[1]LISTADO ATM'!$A$2:$B$822,2,0)</f>
        <v xml:space="preserve">ATM Ministerio de Agricultura </v>
      </c>
      <c r="D106" s="33" t="s">
        <v>23</v>
      </c>
      <c r="E106" s="34"/>
    </row>
    <row r="107" spans="1:5" s="12" customFormat="1" ht="18" x14ac:dyDescent="0.25">
      <c r="A107" s="18" t="str">
        <f>VLOOKUP(B107,'[1]LISTADO ATM'!$A$2:$C$922,3,0)</f>
        <v>ESTE</v>
      </c>
      <c r="B107" s="15">
        <v>673</v>
      </c>
      <c r="C107" s="18" t="str">
        <f>VLOOKUP(B107,'[1]LISTADO ATM'!$A$2:$B$822,2,0)</f>
        <v>ATM Clínica Dr. Cruz Jiminián</v>
      </c>
      <c r="D107" s="33" t="s">
        <v>23</v>
      </c>
      <c r="E107" s="34"/>
    </row>
    <row r="108" spans="1:5" s="12" customFormat="1" ht="18" x14ac:dyDescent="0.25">
      <c r="A108" s="18" t="str">
        <f>VLOOKUP(B108,'[1]LISTADO ATM'!$A$2:$C$922,3,0)</f>
        <v>DISTRITO NACIONAL</v>
      </c>
      <c r="B108" s="15">
        <v>554</v>
      </c>
      <c r="C108" s="18" t="str">
        <f>VLOOKUP(B108,'[1]LISTADO ATM'!$A$2:$B$822,2,0)</f>
        <v xml:space="preserve">ATM Oficina Isabel La Católica I </v>
      </c>
      <c r="D108" s="33" t="s">
        <v>21</v>
      </c>
      <c r="E108" s="34"/>
    </row>
    <row r="109" spans="1:5" s="12" customFormat="1" ht="18" x14ac:dyDescent="0.25">
      <c r="A109" s="18" t="str">
        <f>VLOOKUP(B109,'[1]LISTADO ATM'!$A$2:$C$922,3,0)</f>
        <v>SUR</v>
      </c>
      <c r="B109" s="15">
        <v>730</v>
      </c>
      <c r="C109" s="18" t="str">
        <f>VLOOKUP(B109,'[1]LISTADO ATM'!$A$2:$B$822,2,0)</f>
        <v xml:space="preserve">ATM Palacio de Justicia Barahona </v>
      </c>
      <c r="D109" s="33" t="s">
        <v>21</v>
      </c>
      <c r="E109" s="34"/>
    </row>
    <row r="110" spans="1:5" s="12" customFormat="1" ht="18" x14ac:dyDescent="0.25">
      <c r="A110" s="18" t="str">
        <f>VLOOKUP(B110,'[1]LISTADO ATM'!$A$2:$C$922,3,0)</f>
        <v>SUR</v>
      </c>
      <c r="B110" s="15">
        <v>733</v>
      </c>
      <c r="C110" s="18" t="str">
        <f>VLOOKUP(B110,'[1]LISTADO ATM'!$A$2:$B$822,2,0)</f>
        <v xml:space="preserve">ATM Zona Franca Perdenales </v>
      </c>
      <c r="D110" s="33" t="s">
        <v>21</v>
      </c>
      <c r="E110" s="34"/>
    </row>
    <row r="111" spans="1:5" s="12" customFormat="1" ht="18" x14ac:dyDescent="0.25">
      <c r="A111" s="18" t="str">
        <f>VLOOKUP(B111,'[1]LISTADO ATM'!$A$2:$C$922,3,0)</f>
        <v>NORTE</v>
      </c>
      <c r="B111" s="15">
        <v>737</v>
      </c>
      <c r="C111" s="18" t="str">
        <f>VLOOKUP(B111,'[1]LISTADO ATM'!$A$2:$B$822,2,0)</f>
        <v xml:space="preserve">ATM UNP Cabarete (Puerto Plata) </v>
      </c>
      <c r="D111" s="33" t="s">
        <v>21</v>
      </c>
      <c r="E111" s="34"/>
    </row>
    <row r="112" spans="1:5" s="12" customFormat="1" ht="18" x14ac:dyDescent="0.25">
      <c r="A112" s="18" t="str">
        <f>VLOOKUP(B112,'[1]LISTADO ATM'!$A$2:$C$922,3,0)</f>
        <v>ESTE</v>
      </c>
      <c r="B112" s="15">
        <v>742</v>
      </c>
      <c r="C112" s="18" t="str">
        <f>VLOOKUP(B112,'[1]LISTADO ATM'!$A$2:$B$822,2,0)</f>
        <v xml:space="preserve">ATM Oficina Plaza del Rey (La Romana) </v>
      </c>
      <c r="D112" s="33" t="s">
        <v>21</v>
      </c>
      <c r="E112" s="34"/>
    </row>
    <row r="113" spans="1:5" s="12" customFormat="1" ht="18" x14ac:dyDescent="0.25">
      <c r="A113" s="18" t="str">
        <f>VLOOKUP(B113,'[1]LISTADO ATM'!$A$2:$C$922,3,0)</f>
        <v>NORTE</v>
      </c>
      <c r="B113" s="15">
        <v>882</v>
      </c>
      <c r="C113" s="18" t="str">
        <f>VLOOKUP(B113,'[1]LISTADO ATM'!$A$2:$B$822,2,0)</f>
        <v xml:space="preserve">ATM Oficina Moca II </v>
      </c>
      <c r="D113" s="33" t="s">
        <v>23</v>
      </c>
      <c r="E113" s="34"/>
    </row>
    <row r="114" spans="1:5" s="12" customFormat="1" ht="18" x14ac:dyDescent="0.25">
      <c r="A114" s="18" t="str">
        <f>VLOOKUP(B114,'[1]LISTADO ATM'!$A$2:$C$922,3,0)</f>
        <v>NORTE</v>
      </c>
      <c r="B114" s="15">
        <v>903</v>
      </c>
      <c r="C114" s="18" t="str">
        <f>VLOOKUP(B114,'[1]LISTADO ATM'!$A$2:$B$822,2,0)</f>
        <v xml:space="preserve">ATM Oficina La Vega Real I </v>
      </c>
      <c r="D114" s="33" t="s">
        <v>23</v>
      </c>
      <c r="E114" s="34"/>
    </row>
    <row r="115" spans="1:5" ht="18.75" thickBot="1" x14ac:dyDescent="0.3">
      <c r="A115" s="25" t="s">
        <v>10</v>
      </c>
      <c r="B115" s="29">
        <f>COUNT(B103:B114)</f>
        <v>12</v>
      </c>
      <c r="C115" s="55"/>
      <c r="D115" s="56"/>
      <c r="E115" s="57"/>
    </row>
  </sheetData>
  <dataConsolidate/>
  <mergeCells count="38">
    <mergeCell ref="C115:E115"/>
    <mergeCell ref="D103:E103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C15:E15"/>
    <mergeCell ref="A16:E16"/>
    <mergeCell ref="A17:E17"/>
    <mergeCell ref="C58:E58"/>
    <mergeCell ref="A59:E59"/>
    <mergeCell ref="A60:E60"/>
    <mergeCell ref="C81:E81"/>
    <mergeCell ref="A82:E82"/>
    <mergeCell ref="A83:E83"/>
    <mergeCell ref="C96:E96"/>
    <mergeCell ref="A97:B97"/>
    <mergeCell ref="C97:E100"/>
    <mergeCell ref="A98:B98"/>
    <mergeCell ref="A100:B100"/>
    <mergeCell ref="A101:E101"/>
    <mergeCell ref="D102:E102"/>
    <mergeCell ref="D104:E104"/>
    <mergeCell ref="D105:E105"/>
    <mergeCell ref="D106:E106"/>
    <mergeCell ref="D107:E107"/>
    <mergeCell ref="D108:E108"/>
    <mergeCell ref="D109:E109"/>
    <mergeCell ref="D113:E113"/>
    <mergeCell ref="D114:E114"/>
    <mergeCell ref="D110:E110"/>
    <mergeCell ref="D111:E111"/>
    <mergeCell ref="D112:E112"/>
  </mergeCells>
  <phoneticPr fontId="10" type="noConversion"/>
  <conditionalFormatting sqref="B85:B101 B9 B14 B19:B60 B62:B83 B103:B1048576 B16:B17 B11:B12 B1:B7">
    <cfRule type="duplicateValues" dxfId="60" priority="27001"/>
    <cfRule type="duplicateValues" dxfId="59" priority="2700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5">
        <v>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6 43 125 564 607 290 673 608 297 377 383 53 554 728 730 733 737 742 755 801 838 882 896 903                                            </v>
      </c>
    </row>
    <row r="3" spans="2:5" ht="18.75" thickBot="1" x14ac:dyDescent="0.3">
      <c r="B3" s="15">
        <v>43</v>
      </c>
      <c r="C3" s="5" t="s">
        <v>15</v>
      </c>
    </row>
    <row r="4" spans="2:5" ht="18.75" thickBot="1" x14ac:dyDescent="0.3">
      <c r="B4" s="15">
        <v>125</v>
      </c>
      <c r="C4" s="5" t="s">
        <v>15</v>
      </c>
    </row>
    <row r="5" spans="2:5" ht="18.75" thickBot="1" x14ac:dyDescent="0.3">
      <c r="B5" s="15">
        <v>564</v>
      </c>
      <c r="C5" s="5" t="s">
        <v>15</v>
      </c>
    </row>
    <row r="6" spans="2:5" ht="18.75" thickBot="1" x14ac:dyDescent="0.3">
      <c r="B6" s="15">
        <v>607</v>
      </c>
      <c r="C6" s="5" t="s">
        <v>15</v>
      </c>
    </row>
    <row r="7" spans="2:5" ht="18.75" thickBot="1" x14ac:dyDescent="0.3">
      <c r="B7" s="15">
        <v>290</v>
      </c>
      <c r="C7" s="5" t="s">
        <v>15</v>
      </c>
    </row>
    <row r="8" spans="2:5" ht="18.75" thickBot="1" x14ac:dyDescent="0.3">
      <c r="B8" s="15">
        <v>673</v>
      </c>
      <c r="C8" s="5" t="s">
        <v>15</v>
      </c>
    </row>
    <row r="9" spans="2:5" ht="18.75" thickBot="1" x14ac:dyDescent="0.3">
      <c r="B9" s="15">
        <v>608</v>
      </c>
      <c r="C9" s="5" t="s">
        <v>15</v>
      </c>
      <c r="E9" s="1"/>
    </row>
    <row r="10" spans="2:5" ht="18.75" thickBot="1" x14ac:dyDescent="0.3">
      <c r="B10" s="15">
        <v>297</v>
      </c>
      <c r="C10" s="5" t="s">
        <v>15</v>
      </c>
    </row>
    <row r="11" spans="2:5" ht="18.75" thickBot="1" x14ac:dyDescent="0.3">
      <c r="B11" s="15">
        <v>377</v>
      </c>
      <c r="C11" s="5" t="s">
        <v>15</v>
      </c>
    </row>
    <row r="12" spans="2:5" ht="18.75" thickBot="1" x14ac:dyDescent="0.3">
      <c r="B12" s="15">
        <v>383</v>
      </c>
      <c r="C12" s="5" t="s">
        <v>15</v>
      </c>
    </row>
    <row r="13" spans="2:5" ht="18.75" thickBot="1" x14ac:dyDescent="0.3">
      <c r="B13" s="15">
        <v>53</v>
      </c>
      <c r="C13" s="5" t="s">
        <v>15</v>
      </c>
    </row>
    <row r="14" spans="2:5" ht="18.75" thickBot="1" x14ac:dyDescent="0.3">
      <c r="B14" s="15">
        <v>554</v>
      </c>
      <c r="C14" s="5" t="s">
        <v>15</v>
      </c>
    </row>
    <row r="15" spans="2:5" ht="18.75" thickBot="1" x14ac:dyDescent="0.3">
      <c r="B15" s="15">
        <v>728</v>
      </c>
      <c r="C15" s="5" t="s">
        <v>15</v>
      </c>
    </row>
    <row r="16" spans="2:5" ht="18.75" thickBot="1" x14ac:dyDescent="0.3">
      <c r="B16" s="15">
        <v>730</v>
      </c>
      <c r="C16" s="5" t="s">
        <v>15</v>
      </c>
    </row>
    <row r="17" spans="2:3" ht="18.75" thickBot="1" x14ac:dyDescent="0.3">
      <c r="B17" s="15">
        <v>733</v>
      </c>
      <c r="C17" s="5" t="s">
        <v>15</v>
      </c>
    </row>
    <row r="18" spans="2:3" ht="18.75" thickBot="1" x14ac:dyDescent="0.3">
      <c r="B18" s="15">
        <v>737</v>
      </c>
      <c r="C18" s="5" t="s">
        <v>15</v>
      </c>
    </row>
    <row r="19" spans="2:3" ht="18.75" thickBot="1" x14ac:dyDescent="0.3">
      <c r="B19" s="15">
        <v>742</v>
      </c>
      <c r="C19" s="5" t="s">
        <v>15</v>
      </c>
    </row>
    <row r="20" spans="2:3" ht="18.75" thickBot="1" x14ac:dyDescent="0.3">
      <c r="B20" s="15">
        <v>755</v>
      </c>
      <c r="C20" s="5" t="s">
        <v>15</v>
      </c>
    </row>
    <row r="21" spans="2:3" ht="18.75" thickBot="1" x14ac:dyDescent="0.3">
      <c r="B21" s="15">
        <v>801</v>
      </c>
      <c r="C21" s="5" t="s">
        <v>15</v>
      </c>
    </row>
    <row r="22" spans="2:3" ht="18.75" thickBot="1" x14ac:dyDescent="0.3">
      <c r="B22" s="15">
        <v>838</v>
      </c>
      <c r="C22" s="5" t="s">
        <v>15</v>
      </c>
    </row>
    <row r="23" spans="2:3" ht="18.75" thickBot="1" x14ac:dyDescent="0.3">
      <c r="B23" s="15">
        <v>882</v>
      </c>
      <c r="C23" s="5" t="s">
        <v>15</v>
      </c>
    </row>
    <row r="24" spans="2:3" ht="18.75" thickBot="1" x14ac:dyDescent="0.3">
      <c r="B24" s="15">
        <v>896</v>
      </c>
      <c r="C24" s="5" t="s">
        <v>15</v>
      </c>
    </row>
    <row r="25" spans="2:3" ht="18.75" thickBot="1" x14ac:dyDescent="0.3">
      <c r="B25" s="15">
        <v>903</v>
      </c>
      <c r="C25" s="5" t="s">
        <v>15</v>
      </c>
    </row>
    <row r="26" spans="2:3" ht="18.75" thickBot="1" x14ac:dyDescent="0.3">
      <c r="B26" s="15"/>
      <c r="C26" s="5" t="s">
        <v>15</v>
      </c>
    </row>
    <row r="27" spans="2:3" ht="18.75" thickBot="1" x14ac:dyDescent="0.3">
      <c r="B27" s="15"/>
      <c r="C27" s="5" t="s">
        <v>15</v>
      </c>
    </row>
    <row r="28" spans="2:3" ht="18.75" thickBot="1" x14ac:dyDescent="0.3">
      <c r="B28" s="15"/>
      <c r="C28" s="5" t="s">
        <v>15</v>
      </c>
    </row>
    <row r="29" spans="2:3" ht="18.75" thickBot="1" x14ac:dyDescent="0.3">
      <c r="B29" s="15"/>
      <c r="C29" s="5" t="s">
        <v>15</v>
      </c>
    </row>
    <row r="30" spans="2:3" ht="18.75" thickBot="1" x14ac:dyDescent="0.3">
      <c r="B30" s="15"/>
      <c r="C30" s="5" t="s">
        <v>15</v>
      </c>
    </row>
    <row r="31" spans="2:3" ht="18.75" thickBot="1" x14ac:dyDescent="0.3">
      <c r="B31" s="15"/>
      <c r="C31" s="5" t="s">
        <v>15</v>
      </c>
    </row>
    <row r="32" spans="2:3" ht="18.75" thickBot="1" x14ac:dyDescent="0.3">
      <c r="B32" s="15"/>
      <c r="C32" s="5" t="s">
        <v>15</v>
      </c>
    </row>
    <row r="33" spans="2:3" ht="18.75" thickBot="1" x14ac:dyDescent="0.3">
      <c r="B33" s="15"/>
      <c r="C33" s="5" t="s">
        <v>15</v>
      </c>
    </row>
    <row r="34" spans="2:3" ht="18.75" thickBot="1" x14ac:dyDescent="0.3">
      <c r="B34" s="15"/>
      <c r="C34" s="5" t="s">
        <v>15</v>
      </c>
    </row>
    <row r="35" spans="2:3" ht="18.75" thickBot="1" x14ac:dyDescent="0.3">
      <c r="B35" s="15"/>
      <c r="C35" s="5" t="s">
        <v>15</v>
      </c>
    </row>
    <row r="36" spans="2:3" ht="18.75" thickBot="1" x14ac:dyDescent="0.3">
      <c r="B36" s="15"/>
      <c r="C36" s="5" t="s">
        <v>15</v>
      </c>
    </row>
    <row r="37" spans="2:3" ht="18.75" thickBot="1" x14ac:dyDescent="0.3">
      <c r="B37" s="15"/>
      <c r="C37" s="5" t="s">
        <v>15</v>
      </c>
    </row>
    <row r="38" spans="2:3" ht="18.75" thickBot="1" x14ac:dyDescent="0.3">
      <c r="B38" s="15"/>
      <c r="C38" s="5" t="s">
        <v>15</v>
      </c>
    </row>
    <row r="39" spans="2:3" ht="18.75" thickBot="1" x14ac:dyDescent="0.3">
      <c r="B39" s="15"/>
      <c r="C39" s="5" t="s">
        <v>15</v>
      </c>
    </row>
    <row r="40" spans="2:3" ht="18.75" thickBot="1" x14ac:dyDescent="0.3">
      <c r="B40" s="15"/>
      <c r="C40" s="5" t="s">
        <v>15</v>
      </c>
    </row>
    <row r="41" spans="2:3" ht="18.75" thickBot="1" x14ac:dyDescent="0.3">
      <c r="B41" s="15"/>
      <c r="C41" s="5" t="s">
        <v>15</v>
      </c>
    </row>
    <row r="42" spans="2:3" ht="18.75" thickBot="1" x14ac:dyDescent="0.3">
      <c r="B42" s="15"/>
      <c r="C42" s="5" t="s">
        <v>15</v>
      </c>
    </row>
    <row r="43" spans="2:3" ht="18.75" thickBot="1" x14ac:dyDescent="0.3">
      <c r="B43" s="15"/>
      <c r="C43" s="5" t="s">
        <v>15</v>
      </c>
    </row>
    <row r="44" spans="2:3" ht="18.75" thickBot="1" x14ac:dyDescent="0.3">
      <c r="B44" s="15"/>
      <c r="C44" s="5" t="s">
        <v>15</v>
      </c>
    </row>
    <row r="45" spans="2:3" ht="18.75" thickBot="1" x14ac:dyDescent="0.3">
      <c r="B45" s="15"/>
      <c r="C45" s="5" t="s">
        <v>15</v>
      </c>
    </row>
    <row r="46" spans="2:3" ht="18.75" thickBot="1" x14ac:dyDescent="0.3">
      <c r="B46" s="15"/>
      <c r="C46" s="5" t="s">
        <v>15</v>
      </c>
    </row>
    <row r="47" spans="2:3" ht="18.75" thickBot="1" x14ac:dyDescent="0.3">
      <c r="B47" s="15"/>
      <c r="C47" s="5" t="s">
        <v>15</v>
      </c>
    </row>
    <row r="48" spans="2:3" ht="18.75" thickBot="1" x14ac:dyDescent="0.3">
      <c r="B48" s="15"/>
      <c r="C48" s="5" t="s">
        <v>15</v>
      </c>
    </row>
    <row r="49" spans="2:3" ht="18.75" thickBot="1" x14ac:dyDescent="0.3">
      <c r="B49" s="15"/>
      <c r="C49" s="5" t="s">
        <v>15</v>
      </c>
    </row>
    <row r="50" spans="2:3" ht="18.75" thickBot="1" x14ac:dyDescent="0.3">
      <c r="B50" s="15"/>
      <c r="C50" s="5" t="s">
        <v>15</v>
      </c>
    </row>
    <row r="51" spans="2:3" ht="18.75" thickBot="1" x14ac:dyDescent="0.3">
      <c r="B51" s="15"/>
      <c r="C51" s="5" t="s">
        <v>15</v>
      </c>
    </row>
    <row r="52" spans="2:3" ht="18.75" thickBot="1" x14ac:dyDescent="0.3">
      <c r="B52" s="15"/>
      <c r="C52" s="5" t="s">
        <v>15</v>
      </c>
    </row>
    <row r="53" spans="2:3" ht="18.75" thickBot="1" x14ac:dyDescent="0.3">
      <c r="B53" s="15"/>
      <c r="C53" s="5" t="s">
        <v>15</v>
      </c>
    </row>
    <row r="54" spans="2:3" ht="18.75" thickBot="1" x14ac:dyDescent="0.3">
      <c r="B54" s="15"/>
      <c r="C54" s="5" t="s">
        <v>15</v>
      </c>
    </row>
    <row r="55" spans="2:3" ht="18.75" thickBot="1" x14ac:dyDescent="0.3">
      <c r="B55" s="15"/>
      <c r="C55" s="5" t="s">
        <v>15</v>
      </c>
    </row>
    <row r="56" spans="2:3" ht="18.75" thickBot="1" x14ac:dyDescent="0.3">
      <c r="B56" s="15"/>
      <c r="C56" s="5" t="s">
        <v>15</v>
      </c>
    </row>
    <row r="57" spans="2:3" ht="18.75" thickBot="1" x14ac:dyDescent="0.3">
      <c r="B57" s="14"/>
      <c r="C57" s="5" t="s">
        <v>15</v>
      </c>
    </row>
    <row r="58" spans="2:3" ht="18.75" thickBot="1" x14ac:dyDescent="0.3">
      <c r="B58" s="14"/>
      <c r="C58" s="5" t="s">
        <v>15</v>
      </c>
    </row>
    <row r="59" spans="2:3" ht="18.75" thickBot="1" x14ac:dyDescent="0.3">
      <c r="B59" s="14"/>
      <c r="C59" s="5" t="s">
        <v>15</v>
      </c>
    </row>
    <row r="60" spans="2:3" ht="18.75" thickBot="1" x14ac:dyDescent="0.3">
      <c r="B60" s="13"/>
      <c r="C60" s="5" t="s">
        <v>15</v>
      </c>
    </row>
    <row r="61" spans="2:3" ht="18.75" thickBot="1" x14ac:dyDescent="0.3">
      <c r="B61" s="13"/>
      <c r="C61" s="5" t="s">
        <v>15</v>
      </c>
    </row>
    <row r="62" spans="2:3" ht="18.75" thickBot="1" x14ac:dyDescent="0.3">
      <c r="B62" s="13"/>
      <c r="C62" s="5" t="s">
        <v>15</v>
      </c>
    </row>
    <row r="63" spans="2:3" ht="18.75" thickBot="1" x14ac:dyDescent="0.3">
      <c r="B63" s="13"/>
      <c r="C63" s="5" t="s">
        <v>15</v>
      </c>
    </row>
    <row r="64" spans="2:3" ht="18.75" thickBot="1" x14ac:dyDescent="0.3">
      <c r="B64" s="13"/>
      <c r="C64" s="5" t="s">
        <v>15</v>
      </c>
    </row>
    <row r="65" spans="2:3" ht="18.75" thickBot="1" x14ac:dyDescent="0.3">
      <c r="B65" s="13"/>
      <c r="C65" s="5" t="s">
        <v>15</v>
      </c>
    </row>
    <row r="66" spans="2:3" ht="18.75" thickBot="1" x14ac:dyDescent="0.3">
      <c r="B66" s="13"/>
      <c r="C66" s="5" t="s">
        <v>15</v>
      </c>
    </row>
    <row r="67" spans="2:3" ht="18.75" thickBot="1" x14ac:dyDescent="0.3">
      <c r="B67" s="13"/>
      <c r="C67" s="5" t="s">
        <v>15</v>
      </c>
    </row>
    <row r="68" spans="2:3" ht="18.75" thickBot="1" x14ac:dyDescent="0.3">
      <c r="B68" s="13"/>
      <c r="C68" s="5" t="s">
        <v>15</v>
      </c>
    </row>
    <row r="69" spans="2:3" ht="18.75" thickBot="1" x14ac:dyDescent="0.3">
      <c r="B69" s="13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58" priority="1521"/>
  </conditionalFormatting>
  <conditionalFormatting sqref="B60:B69">
    <cfRule type="duplicateValues" dxfId="57" priority="892"/>
    <cfRule type="duplicateValues" dxfId="56" priority="893"/>
  </conditionalFormatting>
  <conditionalFormatting sqref="B60:B69">
    <cfRule type="duplicateValues" dxfId="55" priority="891"/>
  </conditionalFormatting>
  <conditionalFormatting sqref="B60:B69">
    <cfRule type="duplicateValues" dxfId="54" priority="890"/>
  </conditionalFormatting>
  <conditionalFormatting sqref="B60:B69">
    <cfRule type="duplicateValues" dxfId="53" priority="885"/>
    <cfRule type="duplicateValues" dxfId="52" priority="886"/>
    <cfRule type="duplicateValues" dxfId="51" priority="887"/>
    <cfRule type="duplicateValues" dxfId="50" priority="888"/>
    <cfRule type="duplicateValues" dxfId="49" priority="889"/>
  </conditionalFormatting>
  <conditionalFormatting sqref="B57:B59">
    <cfRule type="duplicateValues" dxfId="48" priority="867"/>
    <cfRule type="duplicateValues" dxfId="47" priority="868"/>
    <cfRule type="duplicateValues" dxfId="46" priority="869"/>
    <cfRule type="duplicateValues" dxfId="45" priority="870"/>
    <cfRule type="duplicateValues" dxfId="44" priority="871"/>
  </conditionalFormatting>
  <conditionalFormatting sqref="B57:B59">
    <cfRule type="duplicateValues" dxfId="43" priority="872"/>
    <cfRule type="duplicateValues" dxfId="42" priority="873"/>
  </conditionalFormatting>
  <conditionalFormatting sqref="B57:B59">
    <cfRule type="duplicateValues" dxfId="41" priority="874"/>
  </conditionalFormatting>
  <conditionalFormatting sqref="B57:B59">
    <cfRule type="duplicateValues" dxfId="40" priority="875"/>
  </conditionalFormatting>
  <conditionalFormatting sqref="B53:B56">
    <cfRule type="duplicateValues" dxfId="39" priority="179"/>
  </conditionalFormatting>
  <conditionalFormatting sqref="B53:B56">
    <cfRule type="duplicateValues" dxfId="38" priority="184"/>
  </conditionalFormatting>
  <conditionalFormatting sqref="B37:B52">
    <cfRule type="duplicateValues" dxfId="37" priority="143"/>
  </conditionalFormatting>
  <conditionalFormatting sqref="B32:B36">
    <cfRule type="duplicateValues" dxfId="36" priority="142"/>
  </conditionalFormatting>
  <conditionalFormatting sqref="B26:B31">
    <cfRule type="duplicateValues" dxfId="35" priority="4"/>
  </conditionalFormatting>
  <conditionalFormatting sqref="B2:B25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5"/>
  <sheetViews>
    <sheetView topLeftCell="A73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5">
        <v>724</v>
      </c>
    </row>
    <row r="3" spans="1:2" ht="18" x14ac:dyDescent="0.25">
      <c r="A3" t="s">
        <v>17</v>
      </c>
      <c r="B3" s="15">
        <v>620</v>
      </c>
    </row>
    <row r="4" spans="1:2" ht="18" x14ac:dyDescent="0.25">
      <c r="B4" s="15">
        <v>366</v>
      </c>
    </row>
    <row r="5" spans="1:2" ht="18" x14ac:dyDescent="0.25">
      <c r="B5" s="15">
        <v>947</v>
      </c>
    </row>
    <row r="6" spans="1:2" ht="18" x14ac:dyDescent="0.25">
      <c r="B6" s="15">
        <v>252</v>
      </c>
    </row>
    <row r="7" spans="1:2" ht="18" x14ac:dyDescent="0.25">
      <c r="B7" s="15">
        <v>721</v>
      </c>
    </row>
    <row r="8" spans="1:2" ht="18" x14ac:dyDescent="0.25">
      <c r="B8" s="15">
        <v>249</v>
      </c>
    </row>
    <row r="9" spans="1:2" ht="18" x14ac:dyDescent="0.25">
      <c r="B9" s="15">
        <v>569</v>
      </c>
    </row>
    <row r="10" spans="1:2" ht="18" x14ac:dyDescent="0.25">
      <c r="B10" s="15">
        <v>537</v>
      </c>
    </row>
    <row r="11" spans="1:2" ht="18" x14ac:dyDescent="0.25">
      <c r="B11" s="15">
        <v>983</v>
      </c>
    </row>
    <row r="12" spans="1:2" ht="18" x14ac:dyDescent="0.25">
      <c r="B12" s="15">
        <v>911</v>
      </c>
    </row>
    <row r="13" spans="1:2" ht="18" x14ac:dyDescent="0.25">
      <c r="B13" s="15">
        <v>422</v>
      </c>
    </row>
    <row r="14" spans="1:2" ht="18" x14ac:dyDescent="0.25">
      <c r="B14" s="15">
        <v>823</v>
      </c>
    </row>
    <row r="15" spans="1:2" ht="18" x14ac:dyDescent="0.25">
      <c r="B15" s="15">
        <v>427</v>
      </c>
    </row>
    <row r="16" spans="1:2" ht="18" x14ac:dyDescent="0.25">
      <c r="B16" s="15">
        <v>330</v>
      </c>
    </row>
    <row r="17" spans="2:2" ht="18" x14ac:dyDescent="0.25">
      <c r="B17" s="15">
        <v>325</v>
      </c>
    </row>
    <row r="18" spans="2:2" ht="18" x14ac:dyDescent="0.25">
      <c r="B18" s="15">
        <v>660</v>
      </c>
    </row>
    <row r="19" spans="2:2" ht="18" x14ac:dyDescent="0.25">
      <c r="B19" s="15">
        <v>158</v>
      </c>
    </row>
    <row r="20" spans="2:2" ht="18" x14ac:dyDescent="0.25">
      <c r="B20" s="15">
        <v>142</v>
      </c>
    </row>
    <row r="21" spans="2:2" ht="18" x14ac:dyDescent="0.25">
      <c r="B21" s="15">
        <v>793</v>
      </c>
    </row>
    <row r="22" spans="2:2" ht="18" x14ac:dyDescent="0.25">
      <c r="B22" s="15">
        <v>84</v>
      </c>
    </row>
    <row r="23" spans="2:2" ht="18" x14ac:dyDescent="0.25">
      <c r="B23" s="15">
        <v>461</v>
      </c>
    </row>
    <row r="24" spans="2:2" ht="18" x14ac:dyDescent="0.25">
      <c r="B24" s="15">
        <v>512</v>
      </c>
    </row>
    <row r="25" spans="2:2" ht="18" x14ac:dyDescent="0.25">
      <c r="B25" s="15">
        <v>631</v>
      </c>
    </row>
    <row r="26" spans="2:2" ht="18" x14ac:dyDescent="0.25">
      <c r="B26" s="15">
        <v>754</v>
      </c>
    </row>
    <row r="27" spans="2:2" ht="18" x14ac:dyDescent="0.25">
      <c r="B27" s="15">
        <v>811</v>
      </c>
    </row>
    <row r="28" spans="2:2" ht="18" x14ac:dyDescent="0.25">
      <c r="B28" s="15">
        <v>908</v>
      </c>
    </row>
    <row r="29" spans="2:2" ht="18" x14ac:dyDescent="0.25">
      <c r="B29" s="15">
        <v>956</v>
      </c>
    </row>
    <row r="30" spans="2:2" ht="18" x14ac:dyDescent="0.25">
      <c r="B30" s="15">
        <v>525</v>
      </c>
    </row>
    <row r="31" spans="2:2" ht="18" x14ac:dyDescent="0.25">
      <c r="B31" s="15">
        <v>838</v>
      </c>
    </row>
    <row r="32" spans="2:2" ht="18" x14ac:dyDescent="0.25">
      <c r="B32" s="15">
        <v>801</v>
      </c>
    </row>
    <row r="33" spans="2:2" ht="18" x14ac:dyDescent="0.25">
      <c r="B33" s="15">
        <v>755</v>
      </c>
    </row>
    <row r="34" spans="2:2" ht="18" x14ac:dyDescent="0.25">
      <c r="B34" s="15">
        <v>728</v>
      </c>
    </row>
    <row r="35" spans="2:2" ht="18" x14ac:dyDescent="0.25">
      <c r="B35" s="15">
        <v>383</v>
      </c>
    </row>
    <row r="36" spans="2:2" ht="18" x14ac:dyDescent="0.25">
      <c r="B36" s="15">
        <v>377</v>
      </c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17">
        <v>75</v>
      </c>
    </row>
    <row r="57" spans="1:2" ht="18" x14ac:dyDescent="0.25">
      <c r="B57" s="17">
        <v>84</v>
      </c>
    </row>
    <row r="58" spans="1:2" ht="18" x14ac:dyDescent="0.25">
      <c r="B58" s="17">
        <v>142</v>
      </c>
    </row>
    <row r="59" spans="1:2" ht="18" x14ac:dyDescent="0.25">
      <c r="B59" s="17">
        <v>158</v>
      </c>
    </row>
    <row r="60" spans="1:2" ht="18" x14ac:dyDescent="0.25">
      <c r="B60" s="17">
        <v>249</v>
      </c>
    </row>
    <row r="61" spans="1:2" ht="18" x14ac:dyDescent="0.25">
      <c r="B61" s="17">
        <v>252</v>
      </c>
    </row>
    <row r="62" spans="1:2" ht="18" x14ac:dyDescent="0.25">
      <c r="B62" s="17">
        <v>325</v>
      </c>
    </row>
    <row r="63" spans="1:2" ht="18" x14ac:dyDescent="0.25">
      <c r="B63" s="17">
        <v>330</v>
      </c>
    </row>
    <row r="64" spans="1:2" ht="18" x14ac:dyDescent="0.25">
      <c r="B64" s="17">
        <v>354</v>
      </c>
    </row>
    <row r="65" spans="2:2" ht="18" x14ac:dyDescent="0.25">
      <c r="B65" s="17">
        <v>366</v>
      </c>
    </row>
    <row r="66" spans="2:2" ht="18" x14ac:dyDescent="0.25">
      <c r="B66" s="17">
        <v>377</v>
      </c>
    </row>
    <row r="67" spans="2:2" ht="18" x14ac:dyDescent="0.25">
      <c r="B67" s="17">
        <v>383</v>
      </c>
    </row>
    <row r="68" spans="2:2" ht="18" x14ac:dyDescent="0.25">
      <c r="B68" s="17">
        <v>391</v>
      </c>
    </row>
    <row r="69" spans="2:2" ht="18" x14ac:dyDescent="0.25">
      <c r="B69" s="17">
        <v>407</v>
      </c>
    </row>
    <row r="70" spans="2:2" ht="18" x14ac:dyDescent="0.25">
      <c r="B70" s="17">
        <v>422</v>
      </c>
    </row>
    <row r="71" spans="2:2" ht="18" x14ac:dyDescent="0.25">
      <c r="B71" s="17">
        <v>427</v>
      </c>
    </row>
    <row r="72" spans="2:2" ht="18" x14ac:dyDescent="0.25">
      <c r="B72" s="17">
        <v>461</v>
      </c>
    </row>
    <row r="73" spans="2:2" ht="18" x14ac:dyDescent="0.25">
      <c r="B73" s="17">
        <v>512</v>
      </c>
    </row>
    <row r="74" spans="2:2" ht="18" x14ac:dyDescent="0.25">
      <c r="B74" s="17">
        <v>525</v>
      </c>
    </row>
    <row r="75" spans="2:2" ht="18" x14ac:dyDescent="0.25">
      <c r="B75" s="17">
        <v>569</v>
      </c>
    </row>
    <row r="76" spans="2:2" ht="18" x14ac:dyDescent="0.25">
      <c r="B76" s="17">
        <v>577</v>
      </c>
    </row>
    <row r="77" spans="2:2" ht="18" x14ac:dyDescent="0.25">
      <c r="B77" s="17">
        <v>620</v>
      </c>
    </row>
    <row r="78" spans="2:2" ht="18" x14ac:dyDescent="0.25">
      <c r="B78" s="17">
        <v>631</v>
      </c>
    </row>
    <row r="79" spans="2:2" ht="18" x14ac:dyDescent="0.25">
      <c r="B79" s="17">
        <v>660</v>
      </c>
    </row>
    <row r="80" spans="2:2" ht="18" x14ac:dyDescent="0.25">
      <c r="B80" s="17">
        <v>672</v>
      </c>
    </row>
    <row r="81" spans="2:2" ht="18" x14ac:dyDescent="0.25">
      <c r="B81" s="17">
        <v>721</v>
      </c>
    </row>
    <row r="82" spans="2:2" ht="18" x14ac:dyDescent="0.25">
      <c r="B82" s="17">
        <v>728</v>
      </c>
    </row>
    <row r="83" spans="2:2" ht="18" x14ac:dyDescent="0.25">
      <c r="B83" s="17">
        <v>754</v>
      </c>
    </row>
    <row r="84" spans="2:2" ht="18" x14ac:dyDescent="0.25">
      <c r="B84" s="17">
        <v>755</v>
      </c>
    </row>
    <row r="85" spans="2:2" ht="18" x14ac:dyDescent="0.25">
      <c r="B85" s="17">
        <v>793</v>
      </c>
    </row>
    <row r="86" spans="2:2" ht="18" x14ac:dyDescent="0.25">
      <c r="B86" s="17">
        <v>801</v>
      </c>
    </row>
    <row r="87" spans="2:2" ht="18" x14ac:dyDescent="0.25">
      <c r="B87" s="17">
        <v>811</v>
      </c>
    </row>
    <row r="88" spans="2:2" ht="18" x14ac:dyDescent="0.25">
      <c r="B88" s="17">
        <v>823</v>
      </c>
    </row>
    <row r="89" spans="2:2" ht="18" x14ac:dyDescent="0.25">
      <c r="B89" s="17">
        <v>838</v>
      </c>
    </row>
    <row r="90" spans="2:2" ht="18" x14ac:dyDescent="0.25">
      <c r="B90" s="17">
        <v>875</v>
      </c>
    </row>
    <row r="91" spans="2:2" ht="18" x14ac:dyDescent="0.25">
      <c r="B91" s="17">
        <v>908</v>
      </c>
    </row>
    <row r="92" spans="2:2" ht="18" x14ac:dyDescent="0.25">
      <c r="B92" s="17">
        <v>911</v>
      </c>
    </row>
    <row r="93" spans="2:2" ht="18" x14ac:dyDescent="0.25">
      <c r="B93" s="17">
        <v>947</v>
      </c>
    </row>
    <row r="94" spans="2:2" ht="18" x14ac:dyDescent="0.25">
      <c r="B94" s="17">
        <v>956</v>
      </c>
    </row>
    <row r="95" spans="2:2" ht="18" x14ac:dyDescent="0.25">
      <c r="B95" s="17">
        <v>983</v>
      </c>
    </row>
  </sheetData>
  <conditionalFormatting sqref="B55 B1 B96:B1048576">
    <cfRule type="duplicateValues" dxfId="33" priority="288"/>
  </conditionalFormatting>
  <conditionalFormatting sqref="B55">
    <cfRule type="duplicateValues" dxfId="32" priority="276"/>
  </conditionalFormatting>
  <conditionalFormatting sqref="B55">
    <cfRule type="duplicateValues" dxfId="31" priority="264"/>
  </conditionalFormatting>
  <conditionalFormatting sqref="B55">
    <cfRule type="duplicateValues" dxfId="30" priority="215"/>
  </conditionalFormatting>
  <conditionalFormatting sqref="B55">
    <cfRule type="duplicateValues" dxfId="29" priority="27000"/>
  </conditionalFormatting>
  <conditionalFormatting sqref="B96:B1048576 B1 B55">
    <cfRule type="duplicateValues" dxfId="28" priority="152"/>
  </conditionalFormatting>
  <conditionalFormatting sqref="B49:B54">
    <cfRule type="duplicateValues" dxfId="27" priority="142"/>
  </conditionalFormatting>
  <conditionalFormatting sqref="B49:B54">
    <cfRule type="duplicateValues" dxfId="26" priority="143"/>
  </conditionalFormatting>
  <conditionalFormatting sqref="B45:B48">
    <cfRule type="duplicateValues" dxfId="25" priority="137"/>
  </conditionalFormatting>
  <conditionalFormatting sqref="B45:B54">
    <cfRule type="duplicateValues" dxfId="24" priority="136"/>
  </conditionalFormatting>
  <conditionalFormatting sqref="B96:B1048576 B1 B45:B55">
    <cfRule type="duplicateValues" dxfId="23" priority="134"/>
  </conditionalFormatting>
  <conditionalFormatting sqref="B42:B44">
    <cfRule type="duplicateValues" dxfId="22" priority="132"/>
  </conditionalFormatting>
  <conditionalFormatting sqref="B42:B44">
    <cfRule type="duplicateValues" dxfId="21" priority="125"/>
  </conditionalFormatting>
  <conditionalFormatting sqref="B42:B44">
    <cfRule type="duplicateValues" dxfId="20" priority="124"/>
  </conditionalFormatting>
  <conditionalFormatting sqref="B42:B44">
    <cfRule type="duplicateValues" dxfId="19" priority="123"/>
  </conditionalFormatting>
  <conditionalFormatting sqref="B37:B41">
    <cfRule type="duplicateValues" dxfId="18" priority="103"/>
    <cfRule type="duplicateValues" dxfId="17" priority="104"/>
  </conditionalFormatting>
  <conditionalFormatting sqref="B37:B41">
    <cfRule type="duplicateValues" dxfId="16" priority="111"/>
  </conditionalFormatting>
  <conditionalFormatting sqref="B37:B41">
    <cfRule type="duplicateValues" dxfId="15" priority="102"/>
  </conditionalFormatting>
  <conditionalFormatting sqref="B96:B1048576 B1 B37:B55">
    <cfRule type="duplicateValues" dxfId="14" priority="101"/>
  </conditionalFormatting>
  <conditionalFormatting sqref="B37:B55 B1 B96:B1048576">
    <cfRule type="duplicateValues" dxfId="13" priority="90"/>
  </conditionalFormatting>
  <conditionalFormatting sqref="B96:B1048576">
    <cfRule type="duplicateValues" dxfId="12" priority="61"/>
  </conditionalFormatting>
  <conditionalFormatting sqref="B37:B55">
    <cfRule type="duplicateValues" dxfId="11" priority="51"/>
  </conditionalFormatting>
  <conditionalFormatting sqref="B37:B55">
    <cfRule type="duplicateValues" dxfId="10" priority="41"/>
  </conditionalFormatting>
  <conditionalFormatting sqref="B96:B1048576">
    <cfRule type="duplicateValues" dxfId="9" priority="35"/>
  </conditionalFormatting>
  <conditionalFormatting sqref="B96:B1048576">
    <cfRule type="duplicateValues" dxfId="8" priority="30"/>
  </conditionalFormatting>
  <conditionalFormatting sqref="B1 B37:B55 B96:B1048576">
    <cfRule type="duplicateValues" dxfId="7" priority="17"/>
  </conditionalFormatting>
  <conditionalFormatting sqref="B1 B96:B1048576 B37:B55">
    <cfRule type="duplicateValues" dxfId="6" priority="11"/>
  </conditionalFormatting>
  <conditionalFormatting sqref="B1 B96:B1048576 B37:B55">
    <cfRule type="duplicateValues" dxfId="5" priority="8"/>
  </conditionalFormatting>
  <conditionalFormatting sqref="B1 B96:B1048576 B37:B55">
    <cfRule type="duplicateValues" dxfId="4" priority="5"/>
  </conditionalFormatting>
  <conditionalFormatting sqref="B56:B95">
    <cfRule type="duplicateValues" dxfId="3" priority="4"/>
  </conditionalFormatting>
  <conditionalFormatting sqref="B56:B95">
    <cfRule type="duplicateValues" dxfId="2" priority="3"/>
  </conditionalFormatting>
  <conditionalFormatting sqref="B2:B3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2021-10-24T09:41:51Z</dcterms:modified>
</cp:coreProperties>
</file>