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8\"/>
    </mc:Choice>
  </mc:AlternateContent>
  <xr:revisionPtr revIDLastSave="0" documentId="13_ncr:1_{5D668ED1-9B77-47FE-A498-0F831A77EA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Efectivo!$A$72:$F$83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C64" i="1"/>
  <c r="C65" i="1"/>
  <c r="C66" i="1"/>
  <c r="C67" i="1"/>
  <c r="A64" i="1"/>
  <c r="A65" i="1"/>
  <c r="A66" i="1"/>
  <c r="A67" i="1"/>
  <c r="C79" i="1" l="1"/>
  <c r="C80" i="1"/>
  <c r="C81" i="1"/>
  <c r="A79" i="1"/>
  <c r="A80" i="1"/>
  <c r="A81" i="1"/>
  <c r="A77" i="1"/>
  <c r="A78" i="1"/>
  <c r="A82" i="1"/>
  <c r="B93" i="1"/>
  <c r="B112" i="1"/>
  <c r="A35" i="1"/>
  <c r="A36" i="1"/>
  <c r="A37" i="1"/>
  <c r="A38" i="1"/>
  <c r="A39" i="1"/>
  <c r="A40" i="1"/>
  <c r="A41" i="1"/>
  <c r="C37" i="1"/>
  <c r="C38" i="1"/>
  <c r="C39" i="1"/>
  <c r="C40" i="1"/>
  <c r="C41" i="1"/>
  <c r="B42" i="1"/>
  <c r="B55" i="1"/>
  <c r="C52" i="1"/>
  <c r="C53" i="1"/>
  <c r="C54" i="1"/>
  <c r="A62" i="1"/>
  <c r="A63" i="1"/>
  <c r="A68" i="1"/>
  <c r="C62" i="1"/>
  <c r="C63" i="1"/>
  <c r="C68" i="1"/>
  <c r="C77" i="1"/>
  <c r="C78" i="1"/>
  <c r="C82" i="1"/>
  <c r="B83" i="1"/>
  <c r="A89" i="1"/>
  <c r="A90" i="1"/>
  <c r="A91" i="1"/>
  <c r="A92" i="1"/>
  <c r="C89" i="1"/>
  <c r="C90" i="1"/>
  <c r="C91" i="1"/>
  <c r="C92" i="1"/>
  <c r="C105" i="1"/>
  <c r="C106" i="1"/>
  <c r="C107" i="1"/>
  <c r="C108" i="1"/>
  <c r="C109" i="1"/>
  <c r="C110" i="1"/>
  <c r="C111" i="1"/>
  <c r="A106" i="1"/>
  <c r="A107" i="1"/>
  <c r="A108" i="1"/>
  <c r="A109" i="1"/>
  <c r="A110" i="1"/>
  <c r="A111" i="1"/>
  <c r="C104" i="1"/>
  <c r="A104" i="1"/>
  <c r="A105" i="1"/>
  <c r="C50" i="1"/>
  <c r="C51" i="1"/>
  <c r="A50" i="1"/>
  <c r="A51" i="1"/>
  <c r="C49" i="1"/>
  <c r="C16" i="1"/>
  <c r="C17" i="1"/>
  <c r="C18" i="1"/>
  <c r="C19" i="1"/>
  <c r="C20" i="1"/>
  <c r="A16" i="1"/>
  <c r="A17" i="1"/>
  <c r="A18" i="1"/>
  <c r="A19" i="1"/>
  <c r="A20" i="1"/>
  <c r="C21" i="1"/>
  <c r="C22" i="1"/>
  <c r="C23" i="1"/>
  <c r="C24" i="1"/>
  <c r="C25" i="1"/>
  <c r="C26" i="1"/>
  <c r="A21" i="1"/>
  <c r="A22" i="1"/>
  <c r="A23" i="1"/>
  <c r="A24" i="1"/>
  <c r="A25" i="1"/>
  <c r="C27" i="1"/>
  <c r="C28" i="1"/>
  <c r="C29" i="1"/>
  <c r="A26" i="1"/>
  <c r="A27" i="1"/>
  <c r="A28" i="1"/>
  <c r="A29" i="1"/>
  <c r="C30" i="1"/>
  <c r="C31" i="1"/>
  <c r="C32" i="1"/>
  <c r="C33" i="1"/>
  <c r="C34" i="1"/>
  <c r="C35" i="1"/>
  <c r="A30" i="1"/>
  <c r="A31" i="1"/>
  <c r="A32" i="1"/>
  <c r="A33" i="1"/>
  <c r="A34" i="1"/>
  <c r="C61" i="1"/>
  <c r="A61" i="1"/>
  <c r="C102" i="1"/>
  <c r="C103" i="1"/>
  <c r="A102" i="1"/>
  <c r="A103" i="1"/>
  <c r="C47" i="1"/>
  <c r="C48" i="1"/>
  <c r="A47" i="1"/>
  <c r="A48" i="1"/>
  <c r="C10" i="1"/>
  <c r="C11" i="1"/>
  <c r="C12" i="1"/>
  <c r="A10" i="1"/>
  <c r="A11" i="1"/>
  <c r="A12" i="1"/>
  <c r="C74" i="1"/>
  <c r="C75" i="1"/>
  <c r="C76" i="1"/>
  <c r="A74" i="1"/>
  <c r="A75" i="1"/>
  <c r="A76" i="1"/>
  <c r="C59" i="1"/>
  <c r="C60" i="1"/>
  <c r="A59" i="1"/>
  <c r="A60" i="1"/>
  <c r="C13" i="1"/>
  <c r="C14" i="1"/>
  <c r="C15" i="1"/>
  <c r="C36" i="1"/>
  <c r="A13" i="1"/>
  <c r="A14" i="1"/>
  <c r="A15" i="1"/>
  <c r="A49" i="1"/>
  <c r="C101" i="1" l="1"/>
  <c r="A101" i="1"/>
  <c r="C100" i="1"/>
  <c r="C46" i="1"/>
  <c r="A46" i="1"/>
  <c r="C9" i="1"/>
  <c r="A9" i="1"/>
  <c r="A100" i="1"/>
  <c r="C88" i="1"/>
  <c r="A88" i="1"/>
  <c r="C73" i="1"/>
  <c r="A73" i="1"/>
  <c r="C87" i="1" l="1"/>
  <c r="A87" i="1"/>
  <c r="A96" i="1" l="1"/>
  <c r="E2" i="3" l="1"/>
</calcChain>
</file>

<file path=xl/sharedStrings.xml><?xml version="1.0" encoding="utf-8"?>
<sst xmlns="http://schemas.openxmlformats.org/spreadsheetml/2006/main" count="1071" uniqueCount="34">
  <si>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</si>
  <si>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</si>
  <si>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</si>
  <si>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</si>
  <si>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</si>
  <si>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</si>
  <si>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</si>
  <si>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</si>
  <si>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</si>
  <si>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</si>
  <si>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</si>
  <si>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</si>
  <si>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</si>
  <si>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</si>
  <si>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</si>
  <si>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</si>
  <si>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</si>
  <si>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</si>
  <si>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</si>
  <si>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</si>
  <si>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</si>
  <si>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</si>
  <si>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</si>
  <si>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</si>
  <si>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</si>
  <si>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</si>
  <si>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</si>
  <si>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ReservaC. Sto. Dgo.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</si>
  <si>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</si>
  <si>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</si>
  <si>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
</t>
  </si>
  <si>
    <t>3336071990 </t>
  </si>
  <si>
    <t>3336072064 </t>
  </si>
  <si>
    <t>ReservaC Norte.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</si>
</sst>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7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 wrapText="1"/>
    </xf>
    <xf numFmtId="0" fontId="6" fillId="46" borderId="1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topLeftCell="A46" zoomScale="93" zoomScaleNormal="93" workbookViewId="0">
      <selection activeCell="E66" sqref="E66"/>
    </sheetView>
  </sheetViews>
  <sheetFormatPr defaultColWidth="23.42578125" defaultRowHeight="15" x14ac:dyDescent="0.25"/>
  <cols>
    <col min="1" max="1" width="26.28515625" style="10" bestFit="1" customWidth="1"/>
    <col min="2" max="2" width="18.85546875" style="4" bestFit="1" customWidth="1"/>
    <col min="3" max="3" width="54" style="10" bestFit="1" customWidth="1"/>
    <col min="4" max="4" width="49.85546875" style="10" bestFit="1" customWidth="1"/>
    <col min="5" max="5" width="27.28515625" style="10" bestFit="1" customWidth="1"/>
    <col min="6" max="6" width="17.7109375" style="10" bestFit="1" customWidth="1"/>
    <col min="7" max="16384" width="23.42578125" style="9"/>
  </cols>
  <sheetData>
    <row r="1" spans="1:6" ht="25.5" customHeight="1" x14ac:dyDescent="0.25">
      <c r="A1" s="42" t="s">
        <v>0</v>
      </c>
      <c r="B1" s="43"/>
      <c r="C1" s="43"/>
      <c r="D1" s="43"/>
      <c r="E1" s="43"/>
      <c r="F1" s="44"/>
    </row>
    <row r="2" spans="1:6" ht="25.5" customHeight="1" x14ac:dyDescent="0.25">
      <c r="A2" s="45" t="s">
        <v>19</v>
      </c>
      <c r="B2" s="46"/>
      <c r="C2" s="46"/>
      <c r="D2" s="46"/>
      <c r="E2" s="46"/>
      <c r="F2" s="47"/>
    </row>
    <row r="3" spans="1:6" ht="15" customHeight="1" x14ac:dyDescent="0.25">
      <c r="A3" s="51"/>
      <c r="B3" s="52"/>
      <c r="C3" s="53"/>
      <c r="D3" s="53"/>
      <c r="E3" s="53"/>
      <c r="F3" s="54"/>
    </row>
    <row r="4" spans="1:6" ht="18.75" thickBot="1" x14ac:dyDescent="0.3">
      <c r="A4" s="8" t="s">
        <v>1</v>
      </c>
      <c r="B4" s="17">
        <v>44497.25</v>
      </c>
      <c r="C4" s="55"/>
      <c r="D4" s="55"/>
      <c r="E4" s="55"/>
      <c r="F4" s="56"/>
    </row>
    <row r="5" spans="1:6" ht="18.75" thickBot="1" x14ac:dyDescent="0.3">
      <c r="A5" s="8" t="s">
        <v>2</v>
      </c>
      <c r="B5" s="17">
        <v>44497.708333333336</v>
      </c>
      <c r="C5" s="55"/>
      <c r="D5" s="55"/>
      <c r="E5" s="55"/>
      <c r="F5" s="56"/>
    </row>
    <row r="6" spans="1:6" ht="15" customHeight="1" x14ac:dyDescent="0.25">
      <c r="A6" s="59"/>
      <c r="B6" s="60"/>
      <c r="C6" s="57"/>
      <c r="D6" s="57"/>
      <c r="E6" s="57"/>
      <c r="F6" s="58"/>
    </row>
    <row r="7" spans="1:6" ht="18.75" customHeight="1" thickBot="1" x14ac:dyDescent="0.3">
      <c r="A7" s="48" t="s">
        <v>3</v>
      </c>
      <c r="B7" s="49"/>
      <c r="C7" s="49"/>
      <c r="D7" s="49"/>
      <c r="E7" s="49"/>
      <c r="F7" s="50"/>
    </row>
    <row r="8" spans="1:6" ht="18" x14ac:dyDescent="0.25">
      <c r="A8" s="18" t="s">
        <v>4</v>
      </c>
      <c r="B8" s="28" t="s">
        <v>5</v>
      </c>
      <c r="C8" s="18" t="s">
        <v>6</v>
      </c>
      <c r="D8" s="25" t="s">
        <v>7</v>
      </c>
      <c r="E8" s="25" t="s">
        <v>25</v>
      </c>
      <c r="F8" s="28" t="s">
        <v>8</v>
      </c>
    </row>
    <row r="9" spans="1:6" s="10" customFormat="1" ht="18.75" customHeight="1" x14ac:dyDescent="0.25">
      <c r="A9" s="15" t="str">
        <f>VLOOKUP(B9,'[1]LISTADO ATM'!$A$2:$C$922,3,0)</f>
        <v>SUR</v>
      </c>
      <c r="B9" s="12">
        <v>615</v>
      </c>
      <c r="C9" s="15" t="str">
        <f>VLOOKUP(B9,'[1]LISTADO ATM'!$A$2:$B$922,2,0)</f>
        <v xml:space="preserve">ATM Estación Sunix Cabral (Barahona) </v>
      </c>
      <c r="D9" s="31" t="s">
        <v>22</v>
      </c>
      <c r="E9" s="24" t="s">
        <v>27</v>
      </c>
      <c r="F9" s="27">
        <v>3336070755</v>
      </c>
    </row>
    <row r="10" spans="1:6" s="10" customFormat="1" ht="18.75" customHeight="1" x14ac:dyDescent="0.25">
      <c r="A10" s="15" t="str">
        <f>VLOOKUP(B10,'[1]LISTADO ATM'!$A$2:$C$922,3,0)</f>
        <v>NORTE</v>
      </c>
      <c r="B10" s="12">
        <v>3</v>
      </c>
      <c r="C10" s="15" t="str">
        <f>VLOOKUP(B10,'[1]LISTADO ATM'!$A$2:$B$922,2,0)</f>
        <v>ATM Autoservicio La Vega Real</v>
      </c>
      <c r="D10" s="31" t="s">
        <v>22</v>
      </c>
      <c r="E10" s="24" t="s">
        <v>26</v>
      </c>
      <c r="F10" s="27" t="s">
        <v>31</v>
      </c>
    </row>
    <row r="11" spans="1:6" s="10" customFormat="1" ht="18.75" customHeight="1" x14ac:dyDescent="0.25">
      <c r="A11" s="15" t="str">
        <f>VLOOKUP(B11,'[1]LISTADO ATM'!$A$2:$C$922,3,0)</f>
        <v>SUR</v>
      </c>
      <c r="B11" s="12">
        <v>249</v>
      </c>
      <c r="C11" s="15" t="str">
        <f>VLOOKUP(B11,'[1]LISTADO ATM'!$A$2:$B$922,2,0)</f>
        <v xml:space="preserve">ATM Banco Agrícola Neiba </v>
      </c>
      <c r="D11" s="31" t="s">
        <v>22</v>
      </c>
      <c r="E11" s="24" t="s">
        <v>26</v>
      </c>
      <c r="F11" s="27">
        <v>3336071992</v>
      </c>
    </row>
    <row r="12" spans="1:6" s="10" customFormat="1" ht="18.75" customHeight="1" x14ac:dyDescent="0.25">
      <c r="A12" s="15" t="str">
        <f>VLOOKUP(B12,'[1]LISTADO ATM'!$A$2:$C$922,3,0)</f>
        <v>DISTRITO NACIONAL</v>
      </c>
      <c r="B12" s="12">
        <v>354</v>
      </c>
      <c r="C12" s="15" t="str">
        <f>VLOOKUP(B12,'[1]LISTADO ATM'!$A$2:$B$922,2,0)</f>
        <v xml:space="preserve">ATM Oficina Núñez de Cáceres II </v>
      </c>
      <c r="D12" s="31" t="s">
        <v>22</v>
      </c>
      <c r="E12" s="24" t="s">
        <v>27</v>
      </c>
      <c r="F12" s="27">
        <v>3336072034</v>
      </c>
    </row>
    <row r="13" spans="1:6" s="10" customFormat="1" ht="18.75" customHeight="1" x14ac:dyDescent="0.25">
      <c r="A13" s="15" t="str">
        <f>VLOOKUP(B13,'[1]LISTADO ATM'!$A$2:$C$922,3,0)</f>
        <v>DISTRITO NACIONAL</v>
      </c>
      <c r="B13" s="12">
        <v>165</v>
      </c>
      <c r="C13" s="15" t="str">
        <f>VLOOKUP(B13,'[1]LISTADO ATM'!$A$2:$B$922,2,0)</f>
        <v>ATM Autoservicio Megacentro</v>
      </c>
      <c r="D13" s="31" t="s">
        <v>22</v>
      </c>
      <c r="E13" s="24" t="s">
        <v>27</v>
      </c>
      <c r="F13" s="27">
        <v>3336072077</v>
      </c>
    </row>
    <row r="14" spans="1:6" s="10" customFormat="1" ht="18.75" customHeight="1" x14ac:dyDescent="0.25">
      <c r="A14" s="15" t="str">
        <f>VLOOKUP(B14,'[1]LISTADO ATM'!$A$2:$C$922,3,0)</f>
        <v>DISTRITO NACIONAL</v>
      </c>
      <c r="B14" s="12">
        <v>557</v>
      </c>
      <c r="C14" s="15" t="str">
        <f>VLOOKUP(B14,'[1]LISTADO ATM'!$A$2:$B$922,2,0)</f>
        <v xml:space="preserve">ATM Multicentro La Sirena Ave. Mella </v>
      </c>
      <c r="D14" s="31" t="s">
        <v>22</v>
      </c>
      <c r="E14" s="24" t="s">
        <v>29</v>
      </c>
      <c r="F14" s="27">
        <v>3336072082</v>
      </c>
    </row>
    <row r="15" spans="1:6" s="10" customFormat="1" ht="18.75" customHeight="1" x14ac:dyDescent="0.25">
      <c r="A15" s="15" t="str">
        <f>VLOOKUP(B15,'[1]LISTADO ATM'!$A$2:$C$922,3,0)</f>
        <v>NORTE</v>
      </c>
      <c r="B15" s="12">
        <v>645</v>
      </c>
      <c r="C15" s="15" t="str">
        <f>VLOOKUP(B15,'[1]LISTADO ATM'!$A$2:$B$922,2,0)</f>
        <v xml:space="preserve">ATM UNP Cabrera </v>
      </c>
      <c r="D15" s="31" t="s">
        <v>22</v>
      </c>
      <c r="E15" s="24" t="s">
        <v>33</v>
      </c>
      <c r="F15" s="23">
        <v>3336072543</v>
      </c>
    </row>
    <row r="16" spans="1:6" s="10" customFormat="1" ht="18.75" customHeight="1" x14ac:dyDescent="0.25">
      <c r="A16" s="15" t="str">
        <f>VLOOKUP(B16,'[1]LISTADO ATM'!$A$2:$C$922,3,0)</f>
        <v>DISTRITO NACIONAL</v>
      </c>
      <c r="B16" s="12">
        <v>169</v>
      </c>
      <c r="C16" s="15" t="str">
        <f>VLOOKUP(B16,'[1]LISTADO ATM'!$A$2:$B$922,2,0)</f>
        <v xml:space="preserve">ATM Oficina Caonabo </v>
      </c>
      <c r="D16" s="31" t="s">
        <v>22</v>
      </c>
      <c r="E16" s="24" t="s">
        <v>27</v>
      </c>
      <c r="F16" s="27">
        <v>3336070377</v>
      </c>
    </row>
    <row r="17" spans="1:6" s="10" customFormat="1" ht="18.75" customHeight="1" x14ac:dyDescent="0.25">
      <c r="A17" s="15" t="str">
        <f>VLOOKUP(B17,'[1]LISTADO ATM'!$A$2:$C$922,3,0)</f>
        <v>ESTE</v>
      </c>
      <c r="B17" s="12">
        <v>480</v>
      </c>
      <c r="C17" s="15" t="str">
        <f>VLOOKUP(B17,'[1]LISTADO ATM'!$A$2:$B$922,2,0)</f>
        <v>ATM UNP Farmaconal Higuey</v>
      </c>
      <c r="D17" s="31" t="s">
        <v>22</v>
      </c>
      <c r="E17" s="24" t="s">
        <v>27</v>
      </c>
      <c r="F17" s="27">
        <v>3336071005</v>
      </c>
    </row>
    <row r="18" spans="1:6" s="10" customFormat="1" ht="18.75" customHeight="1" x14ac:dyDescent="0.25">
      <c r="A18" s="15" t="str">
        <f>VLOOKUP(B18,'[1]LISTADO ATM'!$A$2:$C$922,3,0)</f>
        <v>DISTRITO NACIONAL</v>
      </c>
      <c r="B18" s="12">
        <v>587</v>
      </c>
      <c r="C18" s="15" t="str">
        <f>VLOOKUP(B18,'[1]LISTADO ATM'!$A$2:$B$922,2,0)</f>
        <v xml:space="preserve">ATM Cuerpo de Ayudantes Militares </v>
      </c>
      <c r="D18" s="31" t="s">
        <v>22</v>
      </c>
      <c r="E18" s="24" t="s">
        <v>27</v>
      </c>
      <c r="F18" s="27">
        <v>3336072038</v>
      </c>
    </row>
    <row r="19" spans="1:6" s="10" customFormat="1" ht="18.75" customHeight="1" x14ac:dyDescent="0.25">
      <c r="A19" s="15" t="str">
        <f>VLOOKUP(B19,'[1]LISTADO ATM'!$A$2:$C$922,3,0)</f>
        <v>SUR</v>
      </c>
      <c r="B19" s="12">
        <v>84</v>
      </c>
      <c r="C19" s="15" t="str">
        <f>VLOOKUP(B19,'[1]LISTADO ATM'!$A$2:$B$922,2,0)</f>
        <v xml:space="preserve">ATM Oficina Multicentro Sirena San Cristóbal </v>
      </c>
      <c r="D19" s="31" t="s">
        <v>22</v>
      </c>
      <c r="E19" s="24" t="s">
        <v>27</v>
      </c>
      <c r="F19" s="27">
        <v>3336072076</v>
      </c>
    </row>
    <row r="20" spans="1:6" s="10" customFormat="1" ht="18.75" customHeight="1" x14ac:dyDescent="0.25">
      <c r="A20" s="15" t="str">
        <f>VLOOKUP(B20,'[1]LISTADO ATM'!$A$2:$C$922,3,0)</f>
        <v>ESTE</v>
      </c>
      <c r="B20" s="12">
        <v>608</v>
      </c>
      <c r="C20" s="15" t="str">
        <f>VLOOKUP(B20,'[1]LISTADO ATM'!$A$2:$B$922,2,0)</f>
        <v xml:space="preserve">ATM Oficina Jumbo (San Pedro) </v>
      </c>
      <c r="D20" s="31" t="s">
        <v>22</v>
      </c>
      <c r="E20" s="24" t="s">
        <v>26</v>
      </c>
      <c r="F20" s="27">
        <v>3336072078</v>
      </c>
    </row>
    <row r="21" spans="1:6" s="10" customFormat="1" ht="18.75" customHeight="1" x14ac:dyDescent="0.25">
      <c r="A21" s="15" t="str">
        <f>VLOOKUP(B21,'[1]LISTADO ATM'!$A$2:$C$922,3,0)</f>
        <v>ESTE</v>
      </c>
      <c r="B21" s="12">
        <v>824</v>
      </c>
      <c r="C21" s="15" t="str">
        <f>VLOOKUP(B21,'[1]LISTADO ATM'!$A$2:$B$922,2,0)</f>
        <v xml:space="preserve">ATM Multiplaza (Higuey) </v>
      </c>
      <c r="D21" s="31" t="s">
        <v>22</v>
      </c>
      <c r="E21" s="13" t="s">
        <v>27</v>
      </c>
      <c r="F21" s="23">
        <v>3336072079</v>
      </c>
    </row>
    <row r="22" spans="1:6" s="10" customFormat="1" ht="18.75" customHeight="1" x14ac:dyDescent="0.25">
      <c r="A22" s="15" t="str">
        <f>VLOOKUP(B22,'[1]LISTADO ATM'!$A$2:$C$922,3,0)</f>
        <v>DISTRITO NACIONAL</v>
      </c>
      <c r="B22" s="12">
        <v>993</v>
      </c>
      <c r="C22" s="15" t="str">
        <f>VLOOKUP(B22,'[1]LISTADO ATM'!$A$2:$B$922,2,0)</f>
        <v xml:space="preserve">ATM Centro Medico Integral II </v>
      </c>
      <c r="D22" s="31" t="s">
        <v>22</v>
      </c>
      <c r="E22" s="13" t="s">
        <v>27</v>
      </c>
      <c r="F22" s="23">
        <v>3336072520</v>
      </c>
    </row>
    <row r="23" spans="1:6" s="10" customFormat="1" ht="18.75" customHeight="1" x14ac:dyDescent="0.25">
      <c r="A23" s="15" t="str">
        <f>VLOOKUP(B23,'[1]LISTADO ATM'!$A$2:$C$922,3,0)</f>
        <v>DISTRITO NACIONAL</v>
      </c>
      <c r="B23" s="12">
        <v>407</v>
      </c>
      <c r="C23" s="15" t="str">
        <f>VLOOKUP(B23,'[1]LISTADO ATM'!$A$2:$B$922,2,0)</f>
        <v xml:space="preserve">ATM Multicentro La Sirena Villa Mella </v>
      </c>
      <c r="D23" s="31" t="s">
        <v>22</v>
      </c>
      <c r="E23" s="13" t="s">
        <v>27</v>
      </c>
      <c r="F23" s="23">
        <v>3336072530</v>
      </c>
    </row>
    <row r="24" spans="1:6" s="10" customFormat="1" ht="18.75" customHeight="1" x14ac:dyDescent="0.25">
      <c r="A24" s="15" t="str">
        <f>VLOOKUP(B24,'[1]LISTADO ATM'!$A$2:$C$922,3,0)</f>
        <v>DISTRITO NACIONAL</v>
      </c>
      <c r="B24" s="12">
        <v>234</v>
      </c>
      <c r="C24" s="15" t="str">
        <f>VLOOKUP(B24,'[1]LISTADO ATM'!$A$2:$B$922,2,0)</f>
        <v xml:space="preserve">ATM Oficina Boca Chica I </v>
      </c>
      <c r="D24" s="31" t="s">
        <v>22</v>
      </c>
      <c r="E24" s="24" t="s">
        <v>26</v>
      </c>
      <c r="F24" s="23">
        <v>3336072669</v>
      </c>
    </row>
    <row r="25" spans="1:6" s="10" customFormat="1" ht="18.75" customHeight="1" x14ac:dyDescent="0.25">
      <c r="A25" s="15" t="str">
        <f>VLOOKUP(B25,'[1]LISTADO ATM'!$A$2:$C$922,3,0)</f>
        <v>DISTRITO NACIONAL</v>
      </c>
      <c r="B25" s="12">
        <v>707</v>
      </c>
      <c r="C25" s="15" t="str">
        <f>VLOOKUP(B25,'[1]LISTADO ATM'!$A$2:$B$922,2,0)</f>
        <v xml:space="preserve">ATM IAD </v>
      </c>
      <c r="D25" s="31" t="s">
        <v>22</v>
      </c>
      <c r="E25" s="24" t="s">
        <v>29</v>
      </c>
      <c r="F25" s="27">
        <v>3336071710</v>
      </c>
    </row>
    <row r="26" spans="1:6" s="10" customFormat="1" ht="18.75" customHeight="1" x14ac:dyDescent="0.25">
      <c r="A26" s="15" t="str">
        <f>VLOOKUP(B26,'[1]LISTADO ATM'!$A$2:$C$922,3,0)</f>
        <v>DISTRITO NACIONAL</v>
      </c>
      <c r="B26" s="12">
        <v>979</v>
      </c>
      <c r="C26" s="15" t="str">
        <f>VLOOKUP(B26,'[1]LISTADO ATM'!$A$2:$B$922,2,0)</f>
        <v xml:space="preserve">ATM Oficina Luperón I </v>
      </c>
      <c r="D26" s="31" t="s">
        <v>22</v>
      </c>
      <c r="E26" s="24" t="s">
        <v>26</v>
      </c>
      <c r="F26" s="27">
        <v>3336071715</v>
      </c>
    </row>
    <row r="27" spans="1:6" s="10" customFormat="1" ht="18.75" customHeight="1" x14ac:dyDescent="0.25">
      <c r="A27" s="15" t="str">
        <f>VLOOKUP(B27,'[1]LISTADO ATM'!$A$2:$C$922,3,0)</f>
        <v>DISTRITO NACIONAL</v>
      </c>
      <c r="B27" s="12">
        <v>648</v>
      </c>
      <c r="C27" s="15" t="str">
        <f>VLOOKUP(B27,'[1]LISTADO ATM'!$A$2:$B$922,2,0)</f>
        <v xml:space="preserve">ATM Hermandad de Pensionados </v>
      </c>
      <c r="D27" s="31" t="s">
        <v>22</v>
      </c>
      <c r="E27" s="24" t="s">
        <v>29</v>
      </c>
      <c r="F27" s="27">
        <v>3336071782</v>
      </c>
    </row>
    <row r="28" spans="1:6" s="10" customFormat="1" ht="18.75" customHeight="1" x14ac:dyDescent="0.25">
      <c r="A28" s="15" t="str">
        <f>VLOOKUP(B28,'[1]LISTADO ATM'!$A$2:$C$922,3,0)</f>
        <v>DISTRITO NACIONAL</v>
      </c>
      <c r="B28" s="12">
        <v>560</v>
      </c>
      <c r="C28" s="15" t="str">
        <f>VLOOKUP(B28,'[1]LISTADO ATM'!$A$2:$B$922,2,0)</f>
        <v xml:space="preserve">ATM Junta Central Electoral </v>
      </c>
      <c r="D28" s="31" t="s">
        <v>22</v>
      </c>
      <c r="E28" s="24" t="s">
        <v>29</v>
      </c>
      <c r="F28" s="27">
        <v>3336072009</v>
      </c>
    </row>
    <row r="29" spans="1:6" s="10" customFormat="1" ht="18.75" customHeight="1" x14ac:dyDescent="0.25">
      <c r="A29" s="15" t="str">
        <f>VLOOKUP(B29,'[1]LISTADO ATM'!$A$2:$C$922,3,0)</f>
        <v>ESTE</v>
      </c>
      <c r="B29" s="12">
        <v>366</v>
      </c>
      <c r="C29" s="15" t="str">
        <f>VLOOKUP(B29,'[1]LISTADO ATM'!$A$2:$B$922,2,0)</f>
        <v>ATM Oficina Boulevard (Higuey) II</v>
      </c>
      <c r="D29" s="31" t="s">
        <v>22</v>
      </c>
      <c r="E29" s="24" t="s">
        <v>29</v>
      </c>
      <c r="F29" s="27" t="s">
        <v>32</v>
      </c>
    </row>
    <row r="30" spans="1:6" s="10" customFormat="1" ht="18.75" customHeight="1" x14ac:dyDescent="0.25">
      <c r="A30" s="15" t="str">
        <f>VLOOKUP(B30,'[1]LISTADO ATM'!$A$2:$C$922,3,0)</f>
        <v>NORTE</v>
      </c>
      <c r="B30" s="12">
        <v>757</v>
      </c>
      <c r="C30" s="15" t="str">
        <f>VLOOKUP(B30,'[1]LISTADO ATM'!$A$2:$B$922,2,0)</f>
        <v xml:space="preserve">ATM UNP Plaza Paseo (Santiago) </v>
      </c>
      <c r="D30" s="31" t="s">
        <v>22</v>
      </c>
      <c r="E30" s="24" t="s">
        <v>26</v>
      </c>
      <c r="F30" s="27">
        <v>3336072066</v>
      </c>
    </row>
    <row r="31" spans="1:6" s="10" customFormat="1" ht="18.75" customHeight="1" x14ac:dyDescent="0.25">
      <c r="A31" s="15" t="str">
        <f>VLOOKUP(B31,'[1]LISTADO ATM'!$A$2:$C$922,3,0)</f>
        <v>SUR</v>
      </c>
      <c r="B31" s="12">
        <v>48</v>
      </c>
      <c r="C31" s="15" t="str">
        <f>VLOOKUP(B31,'[1]LISTADO ATM'!$A$2:$B$922,2,0)</f>
        <v xml:space="preserve">ATM Autoservicio Neiba I </v>
      </c>
      <c r="D31" s="31" t="s">
        <v>22</v>
      </c>
      <c r="E31" s="24" t="s">
        <v>26</v>
      </c>
      <c r="F31" s="27">
        <v>3336072080</v>
      </c>
    </row>
    <row r="32" spans="1:6" s="10" customFormat="1" ht="18.75" customHeight="1" x14ac:dyDescent="0.25">
      <c r="A32" s="15" t="str">
        <f>VLOOKUP(B32,'[1]LISTADO ATM'!$A$2:$C$922,3,0)</f>
        <v>NORTE</v>
      </c>
      <c r="B32" s="12">
        <v>703</v>
      </c>
      <c r="C32" s="15" t="str">
        <f>VLOOKUP(B32,'[1]LISTADO ATM'!$A$2:$B$922,2,0)</f>
        <v xml:space="preserve">ATM Oficina El Mamey Los Hidalgos </v>
      </c>
      <c r="D32" s="31" t="s">
        <v>22</v>
      </c>
      <c r="E32" s="24" t="s">
        <v>33</v>
      </c>
      <c r="F32" s="27">
        <v>3336072083</v>
      </c>
    </row>
    <row r="33" spans="1:6" s="10" customFormat="1" ht="18.75" customHeight="1" x14ac:dyDescent="0.25">
      <c r="A33" s="15" t="str">
        <f>VLOOKUP(B33,'[1]LISTADO ATM'!$A$2:$C$922,3,0)</f>
        <v>NORTE</v>
      </c>
      <c r="B33" s="12">
        <v>333</v>
      </c>
      <c r="C33" s="15" t="str">
        <f>VLOOKUP(B33,'[1]LISTADO ATM'!$A$2:$B$922,2,0)</f>
        <v>ATM Oficina Turey Maimón</v>
      </c>
      <c r="D33" s="31" t="s">
        <v>22</v>
      </c>
      <c r="E33" s="24" t="s">
        <v>26</v>
      </c>
      <c r="F33" s="27">
        <v>3336072538</v>
      </c>
    </row>
    <row r="34" spans="1:6" s="10" customFormat="1" ht="18.75" customHeight="1" x14ac:dyDescent="0.25">
      <c r="A34" s="15" t="str">
        <f>VLOOKUP(B34,'[1]LISTADO ATM'!$A$2:$C$922,3,0)</f>
        <v>DISTRITO NACIONAL</v>
      </c>
      <c r="B34" s="12">
        <v>717</v>
      </c>
      <c r="C34" s="15" t="str">
        <f>VLOOKUP(B34,'[1]LISTADO ATM'!$A$2:$B$922,2,0)</f>
        <v xml:space="preserve">ATM Oficina Los Alcarrizos </v>
      </c>
      <c r="D34" s="31" t="s">
        <v>22</v>
      </c>
      <c r="E34" s="24" t="s">
        <v>26</v>
      </c>
      <c r="F34" s="27">
        <v>3336072878</v>
      </c>
    </row>
    <row r="35" spans="1:6" s="10" customFormat="1" ht="18.75" customHeight="1" x14ac:dyDescent="0.25">
      <c r="A35" s="15" t="str">
        <f>VLOOKUP(B35,'[1]LISTADO ATM'!$A$2:$C$922,3,0)</f>
        <v>NORTE</v>
      </c>
      <c r="B35" s="12">
        <v>77</v>
      </c>
      <c r="C35" s="15" t="str">
        <f>VLOOKUP(B35,'[1]LISTADO ATM'!$A$2:$B$922,2,0)</f>
        <v xml:space="preserve">ATM Oficina Cruce de Imbert </v>
      </c>
      <c r="D35" s="31" t="s">
        <v>22</v>
      </c>
      <c r="E35" s="24" t="s">
        <v>26</v>
      </c>
      <c r="F35" s="23">
        <v>3336073030</v>
      </c>
    </row>
    <row r="36" spans="1:6" s="10" customFormat="1" ht="18.75" customHeight="1" x14ac:dyDescent="0.25">
      <c r="A36" s="15" t="str">
        <f>VLOOKUP(B36,'[1]LISTADO ATM'!$A$2:$C$922,3,0)</f>
        <v>DISTRITO NACIONAL</v>
      </c>
      <c r="B36" s="12">
        <v>160</v>
      </c>
      <c r="C36" s="15" t="str">
        <f>VLOOKUP(B36,'[1]LISTADO ATM'!$A$2:$B$922,2,0)</f>
        <v xml:space="preserve">ATM Oficina Herrera </v>
      </c>
      <c r="D36" s="31" t="s">
        <v>22</v>
      </c>
      <c r="E36" s="24" t="s">
        <v>29</v>
      </c>
      <c r="F36" s="27">
        <v>3336072065</v>
      </c>
    </row>
    <row r="37" spans="1:6" s="10" customFormat="1" ht="18.75" customHeight="1" x14ac:dyDescent="0.25">
      <c r="A37" s="15" t="e">
        <f>VLOOKUP(B37,'[1]LISTADO ATM'!$A$2:$C$922,3,0)</f>
        <v>#N/A</v>
      </c>
      <c r="B37" s="12"/>
      <c r="C37" s="15" t="e">
        <f>VLOOKUP(B37,'[1]LISTADO ATM'!$A$2:$B$922,2,0)</f>
        <v>#N/A</v>
      </c>
      <c r="D37" s="31" t="s">
        <v>22</v>
      </c>
      <c r="E37" s="24"/>
      <c r="F37" s="27"/>
    </row>
    <row r="38" spans="1:6" s="10" customFormat="1" ht="18.75" customHeight="1" x14ac:dyDescent="0.25">
      <c r="A38" s="15" t="e">
        <f>VLOOKUP(B38,'[1]LISTADO ATM'!$A$2:$C$922,3,0)</f>
        <v>#N/A</v>
      </c>
      <c r="B38" s="12"/>
      <c r="C38" s="15" t="e">
        <f>VLOOKUP(B38,'[1]LISTADO ATM'!$A$2:$B$922,2,0)</f>
        <v>#N/A</v>
      </c>
      <c r="D38" s="31" t="s">
        <v>22</v>
      </c>
      <c r="E38" s="24"/>
      <c r="F38" s="27"/>
    </row>
    <row r="39" spans="1:6" s="10" customFormat="1" ht="18.75" customHeight="1" x14ac:dyDescent="0.25">
      <c r="A39" s="15" t="e">
        <f>VLOOKUP(B39,'[1]LISTADO ATM'!$A$2:$C$922,3,0)</f>
        <v>#N/A</v>
      </c>
      <c r="B39" s="12"/>
      <c r="C39" s="15" t="e">
        <f>VLOOKUP(B39,'[1]LISTADO ATM'!$A$2:$B$922,2,0)</f>
        <v>#N/A</v>
      </c>
      <c r="D39" s="31" t="s">
        <v>22</v>
      </c>
      <c r="E39" s="24"/>
      <c r="F39" s="27"/>
    </row>
    <row r="40" spans="1:6" s="10" customFormat="1" ht="18.75" customHeight="1" x14ac:dyDescent="0.25">
      <c r="A40" s="15" t="e">
        <f>VLOOKUP(B40,'[1]LISTADO ATM'!$A$2:$C$922,3,0)</f>
        <v>#N/A</v>
      </c>
      <c r="B40" s="12"/>
      <c r="C40" s="15" t="e">
        <f>VLOOKUP(B40,'[1]LISTADO ATM'!$A$2:$B$922,2,0)</f>
        <v>#N/A</v>
      </c>
      <c r="D40" s="31" t="s">
        <v>22</v>
      </c>
      <c r="E40" s="24"/>
      <c r="F40" s="27"/>
    </row>
    <row r="41" spans="1:6" s="10" customFormat="1" ht="18.75" customHeight="1" x14ac:dyDescent="0.25">
      <c r="A41" s="15" t="e">
        <f>VLOOKUP(B41,'[1]LISTADO ATM'!$A$2:$C$922,3,0)</f>
        <v>#N/A</v>
      </c>
      <c r="B41" s="12"/>
      <c r="C41" s="15" t="e">
        <f>VLOOKUP(B41,'[1]LISTADO ATM'!$A$2:$B$922,2,0)</f>
        <v>#N/A</v>
      </c>
      <c r="D41" s="31" t="s">
        <v>22</v>
      </c>
      <c r="E41" s="24"/>
      <c r="F41" s="27"/>
    </row>
    <row r="42" spans="1:6" ht="18.75" thickBot="1" x14ac:dyDescent="0.3">
      <c r="A42" s="19" t="s">
        <v>10</v>
      </c>
      <c r="B42" s="30">
        <f>COUNT(B9:B36)</f>
        <v>28</v>
      </c>
      <c r="C42" s="61"/>
      <c r="D42" s="62"/>
      <c r="E42" s="62"/>
      <c r="F42" s="63"/>
    </row>
    <row r="43" spans="1:6" x14ac:dyDescent="0.25">
      <c r="A43" s="59"/>
      <c r="B43" s="60"/>
      <c r="C43" s="60"/>
      <c r="D43" s="60"/>
      <c r="E43" s="60"/>
      <c r="F43" s="64"/>
    </row>
    <row r="44" spans="1:6" ht="18.75" customHeight="1" thickBot="1" x14ac:dyDescent="0.3">
      <c r="A44" s="48" t="s">
        <v>14</v>
      </c>
      <c r="B44" s="49"/>
      <c r="C44" s="49"/>
      <c r="D44" s="49"/>
      <c r="E44" s="49"/>
      <c r="F44" s="50"/>
    </row>
    <row r="45" spans="1:6" s="10" customFormat="1" ht="18" x14ac:dyDescent="0.25">
      <c r="A45" s="18" t="s">
        <v>4</v>
      </c>
      <c r="B45" s="28" t="s">
        <v>5</v>
      </c>
      <c r="C45" s="18" t="s">
        <v>6</v>
      </c>
      <c r="D45" s="25" t="s">
        <v>7</v>
      </c>
      <c r="E45" s="25" t="s">
        <v>25</v>
      </c>
      <c r="F45" s="28" t="s">
        <v>8</v>
      </c>
    </row>
    <row r="46" spans="1:6" s="10" customFormat="1" ht="18" x14ac:dyDescent="0.25">
      <c r="A46" s="15" t="str">
        <f>VLOOKUP(B46,'[1]LISTADO ATM'!$A$2:$C$922,3,0)</f>
        <v>NORTE</v>
      </c>
      <c r="B46" s="12">
        <v>774</v>
      </c>
      <c r="C46" s="15" t="str">
        <f>VLOOKUP(B46,'[1]LISTADO ATM'!$A$2:$B$822,2,0)</f>
        <v xml:space="preserve">ATM Oficina Montecristi </v>
      </c>
      <c r="D46" s="31" t="s">
        <v>24</v>
      </c>
      <c r="E46" s="24" t="s">
        <v>26</v>
      </c>
      <c r="F46" s="27">
        <v>3336071945</v>
      </c>
    </row>
    <row r="47" spans="1:6" s="10" customFormat="1" ht="18" x14ac:dyDescent="0.25">
      <c r="A47" s="15" t="str">
        <f>VLOOKUP(B47,'[1]LISTADO ATM'!$A$2:$C$922,3,0)</f>
        <v>DISTRITO NACIONAL</v>
      </c>
      <c r="B47" s="12">
        <v>527</v>
      </c>
      <c r="C47" s="15" t="str">
        <f>VLOOKUP(B47,'[1]LISTADO ATM'!$A$2:$B$822,2,0)</f>
        <v>ATM Oficina Zona Oriental II</v>
      </c>
      <c r="D47" s="31" t="s">
        <v>24</v>
      </c>
      <c r="E47" s="24" t="s">
        <v>26</v>
      </c>
      <c r="F47" s="27">
        <v>3336072033</v>
      </c>
    </row>
    <row r="48" spans="1:6" s="10" customFormat="1" ht="18" x14ac:dyDescent="0.25">
      <c r="A48" s="15" t="str">
        <f>VLOOKUP(B48,'[1]LISTADO ATM'!$A$2:$C$922,3,0)</f>
        <v>NORTE</v>
      </c>
      <c r="B48" s="12">
        <v>956</v>
      </c>
      <c r="C48" s="15" t="str">
        <f>VLOOKUP(B48,'[1]LISTADO ATM'!$A$2:$B$822,2,0)</f>
        <v xml:space="preserve">ATM Autoservicio El Jaya (SFM) </v>
      </c>
      <c r="D48" s="31" t="s">
        <v>24</v>
      </c>
      <c r="E48" s="24" t="s">
        <v>26</v>
      </c>
      <c r="F48" s="27">
        <v>3336072037</v>
      </c>
    </row>
    <row r="49" spans="1:6" s="10" customFormat="1" ht="18" x14ac:dyDescent="0.25">
      <c r="A49" s="15" t="str">
        <f>VLOOKUP(B49,'[1]LISTADO ATM'!$A$2:$C$922,3,0)</f>
        <v>NORTE</v>
      </c>
      <c r="B49" s="29">
        <v>288</v>
      </c>
      <c r="C49" s="15" t="str">
        <f>VLOOKUP(B49,'[1]LISTADO ATM'!$A$2:$B$822,2,0)</f>
        <v xml:space="preserve">ATM Oficina Camino Real II (Puerto Plata) </v>
      </c>
      <c r="D49" s="31" t="s">
        <v>24</v>
      </c>
      <c r="E49" s="24" t="s">
        <v>26</v>
      </c>
      <c r="F49" s="27">
        <v>3336072084</v>
      </c>
    </row>
    <row r="50" spans="1:6" s="10" customFormat="1" ht="18" x14ac:dyDescent="0.25">
      <c r="A50" s="15" t="str">
        <f>VLOOKUP(B50,'[1]LISTADO ATM'!$A$2:$C$922,3,0)</f>
        <v>DISTRITO NACIONAL</v>
      </c>
      <c r="B50" s="12">
        <v>671</v>
      </c>
      <c r="C50" s="15" t="str">
        <f>VLOOKUP(B50,'[1]LISTADO ATM'!$A$2:$B$822,2,0)</f>
        <v>ATM Ayuntamiento Sto. Dgo. Norte</v>
      </c>
      <c r="D50" s="31" t="s">
        <v>24</v>
      </c>
      <c r="E50" s="24" t="s">
        <v>29</v>
      </c>
      <c r="F50" s="27">
        <v>3336071815</v>
      </c>
    </row>
    <row r="51" spans="1:6" s="10" customFormat="1" ht="18" x14ac:dyDescent="0.25">
      <c r="A51" s="15" t="str">
        <f>VLOOKUP(B51,'[1]LISTADO ATM'!$A$2:$C$922,3,0)</f>
        <v>DISTRITO NACIONAL</v>
      </c>
      <c r="B51" s="12">
        <v>369</v>
      </c>
      <c r="C51" s="15" t="str">
        <f>VLOOKUP(B51,'[1]LISTADO ATM'!$A$2:$B$822,2,0)</f>
        <v>ATM Autoservicio Plaza Lama Aut. Duarte</v>
      </c>
      <c r="D51" s="31" t="s">
        <v>24</v>
      </c>
      <c r="E51" s="24" t="s">
        <v>29</v>
      </c>
      <c r="F51" s="27">
        <v>3336072023</v>
      </c>
    </row>
    <row r="52" spans="1:6" s="10" customFormat="1" ht="18" x14ac:dyDescent="0.25">
      <c r="A52" s="86"/>
      <c r="B52" s="12"/>
      <c r="C52" s="15" t="e">
        <f>VLOOKUP(B52,'[1]LISTADO ATM'!$A$2:$B$822,2,0)</f>
        <v>#N/A</v>
      </c>
      <c r="D52" s="31" t="s">
        <v>24</v>
      </c>
      <c r="E52" s="24"/>
      <c r="F52" s="27"/>
    </row>
    <row r="53" spans="1:6" s="10" customFormat="1" ht="18" x14ac:dyDescent="0.25">
      <c r="A53" s="86"/>
      <c r="B53" s="12"/>
      <c r="C53" s="15" t="e">
        <f>VLOOKUP(B53,'[1]LISTADO ATM'!$A$2:$B$822,2,0)</f>
        <v>#N/A</v>
      </c>
      <c r="D53" s="31" t="s">
        <v>24</v>
      </c>
      <c r="E53" s="24"/>
      <c r="F53" s="27"/>
    </row>
    <row r="54" spans="1:6" s="10" customFormat="1" ht="18" x14ac:dyDescent="0.25">
      <c r="A54" s="86"/>
      <c r="B54" s="12"/>
      <c r="C54" s="15" t="e">
        <f>VLOOKUP(B54,'[1]LISTADO ATM'!$A$2:$B$822,2,0)</f>
        <v>#N/A</v>
      </c>
      <c r="D54" s="31" t="s">
        <v>24</v>
      </c>
      <c r="E54" s="24"/>
      <c r="F54" s="27"/>
    </row>
    <row r="55" spans="1:6" ht="18.75" thickBot="1" x14ac:dyDescent="0.3">
      <c r="A55" s="21" t="s">
        <v>10</v>
      </c>
      <c r="B55" s="30">
        <f>COUNT(B46:B54)</f>
        <v>6</v>
      </c>
      <c r="C55" s="61"/>
      <c r="D55" s="62"/>
      <c r="E55" s="62"/>
      <c r="F55" s="63"/>
    </row>
    <row r="56" spans="1:6" s="10" customFormat="1" ht="15.75" thickBot="1" x14ac:dyDescent="0.3">
      <c r="A56" s="65"/>
      <c r="B56" s="66"/>
      <c r="C56" s="66"/>
      <c r="D56" s="66"/>
      <c r="E56" s="66"/>
      <c r="F56" s="67"/>
    </row>
    <row r="57" spans="1:6" s="10" customFormat="1" ht="18.75" customHeight="1" thickBot="1" x14ac:dyDescent="0.3">
      <c r="A57" s="68" t="s">
        <v>12</v>
      </c>
      <c r="B57" s="69"/>
      <c r="C57" s="69"/>
      <c r="D57" s="69"/>
      <c r="E57" s="69"/>
      <c r="F57" s="70"/>
    </row>
    <row r="58" spans="1:6" s="10" customFormat="1" ht="18" x14ac:dyDescent="0.25">
      <c r="A58" s="18" t="s">
        <v>4</v>
      </c>
      <c r="B58" s="28" t="s">
        <v>5</v>
      </c>
      <c r="C58" s="18" t="s">
        <v>6</v>
      </c>
      <c r="D58" s="25" t="s">
        <v>7</v>
      </c>
      <c r="E58" s="25" t="s">
        <v>25</v>
      </c>
      <c r="F58" s="28" t="s">
        <v>8</v>
      </c>
    </row>
    <row r="59" spans="1:6" s="10" customFormat="1" ht="18.75" customHeight="1" x14ac:dyDescent="0.25">
      <c r="A59" s="15" t="str">
        <f>VLOOKUP(B59,'[1]LISTADO ATM'!$A$2:$C$922,3,0)</f>
        <v>DISTRITO NACIONAL</v>
      </c>
      <c r="B59" s="12">
        <v>722</v>
      </c>
      <c r="C59" s="15" t="str">
        <f>VLOOKUP(B59,'[1]LISTADO ATM'!$A$2:$B$922,2,0)</f>
        <v xml:space="preserve">ATM Oficina Charles de Gaulle III </v>
      </c>
      <c r="D59" s="20" t="s">
        <v>9</v>
      </c>
      <c r="E59" s="24" t="s">
        <v>26</v>
      </c>
      <c r="F59" s="23">
        <v>3336072794</v>
      </c>
    </row>
    <row r="60" spans="1:6" s="10" customFormat="1" ht="18.75" customHeight="1" x14ac:dyDescent="0.25">
      <c r="A60" s="15" t="str">
        <f>VLOOKUP(B60,'[1]LISTADO ATM'!$A$2:$C$922,3,0)</f>
        <v>DISTRITO NACIONAL</v>
      </c>
      <c r="B60" s="12">
        <v>721</v>
      </c>
      <c r="C60" s="15" t="str">
        <f>VLOOKUP(B60,'[1]LISTADO ATM'!$A$2:$B$922,2,0)</f>
        <v xml:space="preserve">ATM Oficina Charles de Gaulle II </v>
      </c>
      <c r="D60" s="20" t="s">
        <v>9</v>
      </c>
      <c r="E60" s="24" t="s">
        <v>26</v>
      </c>
      <c r="F60" s="23">
        <v>3336072911</v>
      </c>
    </row>
    <row r="61" spans="1:6" s="10" customFormat="1" ht="18.75" customHeight="1" x14ac:dyDescent="0.25">
      <c r="A61" s="15" t="str">
        <f>VLOOKUP(B61,'[1]LISTADO ATM'!$A$2:$C$922,3,0)</f>
        <v>NORTE</v>
      </c>
      <c r="B61" s="12">
        <v>687</v>
      </c>
      <c r="C61" s="15" t="str">
        <f>VLOOKUP(B61,'[1]LISTADO ATM'!$A$2:$B$922,2,0)</f>
        <v>ATM Oficina Monterrico II</v>
      </c>
      <c r="D61" s="20" t="s">
        <v>9</v>
      </c>
      <c r="E61" s="24" t="s">
        <v>26</v>
      </c>
      <c r="F61" s="23">
        <v>3336073106</v>
      </c>
    </row>
    <row r="62" spans="1:6" s="10" customFormat="1" ht="18.75" customHeight="1" x14ac:dyDescent="0.25">
      <c r="A62" s="15" t="str">
        <f>VLOOKUP(B62,'[1]LISTADO ATM'!$A$2:$C$922,3,0)</f>
        <v>ESTE</v>
      </c>
      <c r="B62" s="12">
        <v>838</v>
      </c>
      <c r="C62" s="15" t="str">
        <f>VLOOKUP(B62,'[1]LISTADO ATM'!$A$2:$B$922,2,0)</f>
        <v xml:space="preserve">ATM UNP Consuelo </v>
      </c>
      <c r="D62" s="20" t="s">
        <v>9</v>
      </c>
      <c r="E62" s="24" t="s">
        <v>29</v>
      </c>
      <c r="F62" s="27">
        <v>3336073223</v>
      </c>
    </row>
    <row r="63" spans="1:6" s="10" customFormat="1" ht="18.75" customHeight="1" x14ac:dyDescent="0.25">
      <c r="A63" s="15" t="str">
        <f>VLOOKUP(B63,'[1]LISTADO ATM'!$A$2:$C$922,3,0)</f>
        <v>DISTRITO NACIONAL</v>
      </c>
      <c r="B63" s="12">
        <v>577</v>
      </c>
      <c r="C63" s="15" t="str">
        <f>VLOOKUP(B63,'[1]LISTADO ATM'!$A$2:$B$922,2,0)</f>
        <v xml:space="preserve">ATM Olé Ave. Duarte </v>
      </c>
      <c r="D63" s="20" t="s">
        <v>9</v>
      </c>
      <c r="E63" s="24" t="s">
        <v>29</v>
      </c>
      <c r="F63" s="27">
        <v>3336073229</v>
      </c>
    </row>
    <row r="64" spans="1:6" s="10" customFormat="1" ht="18.75" customHeight="1" x14ac:dyDescent="0.25">
      <c r="A64" s="15" t="str">
        <f>VLOOKUP(B64,'[1]LISTADO ATM'!$A$2:$C$922,3,0)</f>
        <v>DISTRITO NACIONAL</v>
      </c>
      <c r="B64" s="12">
        <v>507</v>
      </c>
      <c r="C64" s="15" t="str">
        <f>VLOOKUP(B64,'[1]LISTADO ATM'!$A$2:$B$922,2,0)</f>
        <v>ATM Estación Sigma Boca Chica</v>
      </c>
      <c r="D64" s="20" t="s">
        <v>9</v>
      </c>
      <c r="E64" s="24" t="s">
        <v>29</v>
      </c>
      <c r="F64" s="27">
        <v>3336073236</v>
      </c>
    </row>
    <row r="65" spans="1:6" s="10" customFormat="1" ht="18.75" customHeight="1" x14ac:dyDescent="0.25">
      <c r="A65" s="15" t="str">
        <f>VLOOKUP(B65,'[1]LISTADO ATM'!$A$2:$C$922,3,0)</f>
        <v>DISTRITO NACIONAL</v>
      </c>
      <c r="B65" s="12">
        <v>409</v>
      </c>
      <c r="C65" s="15" t="str">
        <f>VLOOKUP(B65,'[1]LISTADO ATM'!$A$2:$B$922,2,0)</f>
        <v xml:space="preserve">ATM Oficina Las Palmas de Herrera I </v>
      </c>
      <c r="D65" s="20" t="s">
        <v>9</v>
      </c>
      <c r="E65" s="24" t="s">
        <v>26</v>
      </c>
      <c r="F65" s="27">
        <v>3336073266</v>
      </c>
    </row>
    <row r="66" spans="1:6" s="10" customFormat="1" ht="18.75" customHeight="1" x14ac:dyDescent="0.25">
      <c r="A66" s="15" t="str">
        <f>VLOOKUP(B66,'[1]LISTADO ATM'!$A$2:$C$922,3,0)</f>
        <v>NORTE</v>
      </c>
      <c r="B66" s="12">
        <v>142</v>
      </c>
      <c r="C66" s="15" t="str">
        <f>VLOOKUP(B66,'[1]LISTADO ATM'!$A$2:$B$922,2,0)</f>
        <v xml:space="preserve">ATM Centro de Caja Galerías Bonao </v>
      </c>
      <c r="D66" s="20" t="s">
        <v>9</v>
      </c>
      <c r="E66" s="24" t="s">
        <v>26</v>
      </c>
      <c r="F66" s="27">
        <v>3336073282</v>
      </c>
    </row>
    <row r="67" spans="1:6" s="10" customFormat="1" ht="18.75" customHeight="1" x14ac:dyDescent="0.25">
      <c r="A67" s="15" t="e">
        <f>VLOOKUP(B67,'[1]LISTADO ATM'!$A$2:$C$922,3,0)</f>
        <v>#N/A</v>
      </c>
      <c r="B67" s="12"/>
      <c r="C67" s="15" t="e">
        <f>VLOOKUP(B67,'[1]LISTADO ATM'!$A$2:$B$922,2,0)</f>
        <v>#N/A</v>
      </c>
      <c r="D67" s="20" t="s">
        <v>9</v>
      </c>
      <c r="E67" s="24"/>
      <c r="F67" s="27"/>
    </row>
    <row r="68" spans="1:6" s="10" customFormat="1" ht="18.75" customHeight="1" x14ac:dyDescent="0.25">
      <c r="A68" s="15" t="e">
        <f>VLOOKUP(B68,'[1]LISTADO ATM'!$A$2:$C$922,3,0)</f>
        <v>#N/A</v>
      </c>
      <c r="B68" s="12"/>
      <c r="C68" s="15" t="e">
        <f>VLOOKUP(B68,'[1]LISTADO ATM'!$A$2:$B$922,2,0)</f>
        <v>#N/A</v>
      </c>
      <c r="D68" s="20" t="s">
        <v>9</v>
      </c>
      <c r="E68" s="24"/>
      <c r="F68" s="27"/>
    </row>
    <row r="69" spans="1:6" s="10" customFormat="1" ht="18.75" customHeight="1" thickBot="1" x14ac:dyDescent="0.3">
      <c r="A69" s="21" t="s">
        <v>10</v>
      </c>
      <c r="B69" s="30">
        <f>COUNT(B59:B66)</f>
        <v>8</v>
      </c>
      <c r="C69" s="36"/>
      <c r="D69" s="37"/>
      <c r="E69" s="37"/>
      <c r="F69" s="38"/>
    </row>
    <row r="70" spans="1:6" s="10" customFormat="1" ht="18.75" customHeight="1" thickBot="1" x14ac:dyDescent="0.3">
      <c r="A70" s="65"/>
      <c r="B70" s="66"/>
      <c r="C70" s="66"/>
      <c r="D70" s="66"/>
      <c r="E70" s="66"/>
      <c r="F70" s="67"/>
    </row>
    <row r="71" spans="1:6" s="10" customFormat="1" ht="18.75" customHeight="1" thickBot="1" x14ac:dyDescent="0.3">
      <c r="A71" s="75" t="s">
        <v>20</v>
      </c>
      <c r="B71" s="76"/>
      <c r="C71" s="76"/>
      <c r="D71" s="76"/>
      <c r="E71" s="76"/>
      <c r="F71" s="77"/>
    </row>
    <row r="72" spans="1:6" s="10" customFormat="1" ht="18.75" customHeight="1" x14ac:dyDescent="0.25">
      <c r="A72" s="18" t="s">
        <v>4</v>
      </c>
      <c r="B72" s="28" t="s">
        <v>5</v>
      </c>
      <c r="C72" s="18" t="s">
        <v>6</v>
      </c>
      <c r="D72" s="25" t="s">
        <v>7</v>
      </c>
      <c r="E72" s="25" t="s">
        <v>25</v>
      </c>
      <c r="F72" s="28" t="s">
        <v>8</v>
      </c>
    </row>
    <row r="73" spans="1:6" s="10" customFormat="1" ht="18.75" customHeight="1" x14ac:dyDescent="0.25">
      <c r="A73" s="15" t="str">
        <f>VLOOKUP(B73,'[1]LISTADO ATM'!$A$2:$C$922,3,0)</f>
        <v>DISTRITO NACIONAL</v>
      </c>
      <c r="B73" s="12">
        <v>600</v>
      </c>
      <c r="C73" s="15" t="str">
        <f>VLOOKUP(B73,'[1]LISTADO ATM'!$A$2:$B$922,2,0)</f>
        <v>ATM S/M Bravo Hipica</v>
      </c>
      <c r="D73" s="13" t="s">
        <v>20</v>
      </c>
      <c r="E73" s="24" t="s">
        <v>29</v>
      </c>
      <c r="F73" s="27">
        <v>3336072068</v>
      </c>
    </row>
    <row r="74" spans="1:6" s="10" customFormat="1" ht="18.75" customHeight="1" x14ac:dyDescent="0.25">
      <c r="A74" s="15" t="str">
        <f>VLOOKUP(B74,'[1]LISTADO ATM'!$A$2:$C$922,3,0)</f>
        <v>DISTRITO NACIONAL</v>
      </c>
      <c r="B74" s="12">
        <v>437</v>
      </c>
      <c r="C74" s="15" t="str">
        <f>VLOOKUP(B74,'[1]LISTADO ATM'!$A$2:$B$922,2,0)</f>
        <v xml:space="preserve">ATM Autobanco Torre III </v>
      </c>
      <c r="D74" s="13" t="s">
        <v>20</v>
      </c>
      <c r="E74" s="24" t="s">
        <v>29</v>
      </c>
      <c r="F74" s="27">
        <v>3336072782</v>
      </c>
    </row>
    <row r="75" spans="1:6" s="10" customFormat="1" ht="18.75" customHeight="1" x14ac:dyDescent="0.25">
      <c r="A75" s="15" t="str">
        <f>VLOOKUP(B75,'[1]LISTADO ATM'!$A$2:$C$922,3,0)</f>
        <v>DISTRITO NACIONAL</v>
      </c>
      <c r="B75" s="12">
        <v>696</v>
      </c>
      <c r="C75" s="15" t="str">
        <f>VLOOKUP(B75,'[1]LISTADO ATM'!$A$2:$B$922,2,0)</f>
        <v>ATM Olé Jacobo Majluta</v>
      </c>
      <c r="D75" s="13" t="s">
        <v>20</v>
      </c>
      <c r="E75" s="24" t="s">
        <v>29</v>
      </c>
      <c r="F75" s="27">
        <v>3336072855</v>
      </c>
    </row>
    <row r="76" spans="1:6" s="10" customFormat="1" ht="18.75" customHeight="1" x14ac:dyDescent="0.25">
      <c r="A76" s="15" t="str">
        <f>VLOOKUP(B76,'[1]LISTADO ATM'!$A$2:$C$922,3,0)</f>
        <v>DISTRITO NACIONAL</v>
      </c>
      <c r="B76" s="12">
        <v>640</v>
      </c>
      <c r="C76" s="15" t="str">
        <f>VLOOKUP(B76,'[1]LISTADO ATM'!$A$2:$B$922,2,0)</f>
        <v xml:space="preserve">ATM Ministerio Obras Públicas </v>
      </c>
      <c r="D76" s="13" t="s">
        <v>20</v>
      </c>
      <c r="E76" s="24" t="s">
        <v>29</v>
      </c>
      <c r="F76" s="27">
        <v>3336072999</v>
      </c>
    </row>
    <row r="77" spans="1:6" s="10" customFormat="1" ht="18.75" customHeight="1" x14ac:dyDescent="0.25">
      <c r="A77" s="15" t="str">
        <f>VLOOKUP(B77,'[1]LISTADO ATM'!$A$2:$C$922,3,0)</f>
        <v>DISTRITO NACIONAL</v>
      </c>
      <c r="B77" s="12">
        <v>415</v>
      </c>
      <c r="C77" s="15" t="str">
        <f>VLOOKUP(B77,'[1]LISTADO ATM'!$A$2:$B$922,2,0)</f>
        <v xml:space="preserve">ATM Autobanco San Martín I </v>
      </c>
      <c r="D77" s="13" t="s">
        <v>20</v>
      </c>
      <c r="E77" s="24" t="s">
        <v>29</v>
      </c>
      <c r="F77" s="27">
        <v>3336073221</v>
      </c>
    </row>
    <row r="78" spans="1:6" s="10" customFormat="1" ht="18.75" customHeight="1" x14ac:dyDescent="0.25">
      <c r="A78" s="15" t="str">
        <f>VLOOKUP(B78,'[1]LISTADO ATM'!$A$2:$C$922,3,0)</f>
        <v>DISTRITO NACIONAL</v>
      </c>
      <c r="B78" s="12">
        <v>162</v>
      </c>
      <c r="C78" s="15" t="str">
        <f>VLOOKUP(B78,'[1]LISTADO ATM'!$A$2:$B$922,2,0)</f>
        <v xml:space="preserve">ATM Oficina Tiradentes I </v>
      </c>
      <c r="D78" s="13" t="s">
        <v>20</v>
      </c>
      <c r="E78" s="24" t="s">
        <v>29</v>
      </c>
      <c r="F78" s="27">
        <v>3336073226</v>
      </c>
    </row>
    <row r="79" spans="1:6" s="10" customFormat="1" ht="18.75" customHeight="1" x14ac:dyDescent="0.25">
      <c r="A79" s="15" t="str">
        <f>VLOOKUP(B79,'[1]LISTADO ATM'!$A$2:$C$922,3,0)</f>
        <v>DISTRITO NACIONAL</v>
      </c>
      <c r="B79" s="12">
        <v>676</v>
      </c>
      <c r="C79" s="15" t="str">
        <f>VLOOKUP(B79,'[1]LISTADO ATM'!$A$2:$B$922,2,0)</f>
        <v>ATM S/M Bravo Colina Del Oeste</v>
      </c>
      <c r="D79" s="13" t="s">
        <v>20</v>
      </c>
      <c r="E79" s="24" t="s">
        <v>29</v>
      </c>
      <c r="F79" s="27">
        <v>3336073233</v>
      </c>
    </row>
    <row r="80" spans="1:6" s="10" customFormat="1" ht="18.75" customHeight="1" x14ac:dyDescent="0.25">
      <c r="A80" s="15" t="str">
        <f>VLOOKUP(B80,'[1]LISTADO ATM'!$A$2:$C$922,3,0)</f>
        <v>NORTE</v>
      </c>
      <c r="B80" s="12">
        <v>93</v>
      </c>
      <c r="C80" s="15" t="str">
        <f>VLOOKUP(B80,'[1]LISTADO ATM'!$A$2:$B$922,2,0)</f>
        <v xml:space="preserve">ATM Oficina Cotuí </v>
      </c>
      <c r="D80" s="13" t="s">
        <v>20</v>
      </c>
      <c r="E80" s="24" t="s">
        <v>29</v>
      </c>
      <c r="F80" s="27">
        <v>3336073270</v>
      </c>
    </row>
    <row r="81" spans="1:6" s="10" customFormat="1" ht="18.75" customHeight="1" x14ac:dyDescent="0.25">
      <c r="A81" s="15" t="e">
        <f>VLOOKUP(B81,'[1]LISTADO ATM'!$A$2:$C$922,3,0)</f>
        <v>#N/A</v>
      </c>
      <c r="B81" s="12"/>
      <c r="C81" s="15" t="e">
        <f>VLOOKUP(B81,'[1]LISTADO ATM'!$A$2:$B$922,2,0)</f>
        <v>#N/A</v>
      </c>
      <c r="D81" s="13" t="s">
        <v>20</v>
      </c>
      <c r="E81" s="24"/>
      <c r="F81" s="27"/>
    </row>
    <row r="82" spans="1:6" s="10" customFormat="1" ht="18.75" customHeight="1" x14ac:dyDescent="0.25">
      <c r="A82" s="15" t="e">
        <f>VLOOKUP(B82,'[1]LISTADO ATM'!$A$2:$C$922,3,0)</f>
        <v>#N/A</v>
      </c>
      <c r="B82" s="12"/>
      <c r="C82" s="15" t="e">
        <f>VLOOKUP(B82,'[1]LISTADO ATM'!$A$2:$B$922,2,0)</f>
        <v>#N/A</v>
      </c>
      <c r="D82" s="13" t="s">
        <v>20</v>
      </c>
      <c r="E82" s="24"/>
      <c r="F82" s="27"/>
    </row>
    <row r="83" spans="1:6" s="10" customFormat="1" ht="18.75" customHeight="1" thickBot="1" x14ac:dyDescent="0.3">
      <c r="A83" s="21" t="s">
        <v>10</v>
      </c>
      <c r="B83" s="30">
        <f>COUNT(B73:B82)</f>
        <v>8</v>
      </c>
      <c r="C83" s="36"/>
      <c r="D83" s="37"/>
      <c r="E83" s="37"/>
      <c r="F83" s="38"/>
    </row>
    <row r="84" spans="1:6" s="10" customFormat="1" ht="18.75" customHeight="1" thickBot="1" x14ac:dyDescent="0.3">
      <c r="A84" s="66"/>
      <c r="B84" s="66"/>
      <c r="C84" s="66"/>
      <c r="D84" s="66"/>
      <c r="E84" s="66"/>
      <c r="F84" s="66"/>
    </row>
    <row r="85" spans="1:6" s="10" customFormat="1" ht="18.75" customHeight="1" thickBot="1" x14ac:dyDescent="0.3">
      <c r="A85" s="75" t="s">
        <v>16</v>
      </c>
      <c r="B85" s="76"/>
      <c r="C85" s="76"/>
      <c r="D85" s="76"/>
      <c r="E85" s="76"/>
      <c r="F85" s="77"/>
    </row>
    <row r="86" spans="1:6" s="10" customFormat="1" ht="18.75" customHeight="1" x14ac:dyDescent="0.25">
      <c r="A86" s="18" t="s">
        <v>4</v>
      </c>
      <c r="B86" s="28" t="s">
        <v>5</v>
      </c>
      <c r="C86" s="18" t="s">
        <v>6</v>
      </c>
      <c r="D86" s="25" t="s">
        <v>7</v>
      </c>
      <c r="E86" s="25" t="s">
        <v>25</v>
      </c>
      <c r="F86" s="28" t="s">
        <v>8</v>
      </c>
    </row>
    <row r="87" spans="1:6" s="10" customFormat="1" ht="18" x14ac:dyDescent="0.25">
      <c r="A87" s="15" t="str">
        <f>VLOOKUP(B87,'[1]LISTADO ATM'!$A$2:$C$922,3,0)</f>
        <v>SUR</v>
      </c>
      <c r="B87" s="12">
        <v>252</v>
      </c>
      <c r="C87" s="15" t="str">
        <f>VLOOKUP(B87,'[1]LISTADO ATM'!$A$2:$B$822,2,0)</f>
        <v xml:space="preserve">ATM Banco Agrícola (Barahona) </v>
      </c>
      <c r="D87" s="13" t="s">
        <v>23</v>
      </c>
      <c r="E87" s="26" t="s">
        <v>26</v>
      </c>
      <c r="F87" s="23">
        <v>3336069084</v>
      </c>
    </row>
    <row r="88" spans="1:6" s="10" customFormat="1" ht="18" x14ac:dyDescent="0.25">
      <c r="A88" s="15" t="str">
        <f>VLOOKUP(B88,'[1]LISTADO ATM'!$A$2:$C$922,3,0)</f>
        <v>DISTRITO NACIONAL</v>
      </c>
      <c r="B88" s="12">
        <v>363</v>
      </c>
      <c r="C88" s="15" t="str">
        <f>VLOOKUP(B88,'[1]LISTADO ATM'!$A$2:$B$822,2,0)</f>
        <v>ATM S/M Bravo Villa Mella</v>
      </c>
      <c r="D88" s="13" t="s">
        <v>23</v>
      </c>
      <c r="E88" s="26" t="s">
        <v>26</v>
      </c>
      <c r="F88" s="23">
        <v>3336071939</v>
      </c>
    </row>
    <row r="89" spans="1:6" s="10" customFormat="1" ht="18" x14ac:dyDescent="0.25">
      <c r="A89" s="15" t="e">
        <f>VLOOKUP(B89,'[1]LISTADO ATM'!$A$2:$C$922,3,0)</f>
        <v>#N/A</v>
      </c>
      <c r="B89" s="12"/>
      <c r="C89" s="15" t="e">
        <f>VLOOKUP(B89,'[1]LISTADO ATM'!$A$2:$B$822,2,0)</f>
        <v>#N/A</v>
      </c>
      <c r="D89" s="13" t="s">
        <v>23</v>
      </c>
      <c r="E89" s="26"/>
      <c r="F89" s="23"/>
    </row>
    <row r="90" spans="1:6" s="10" customFormat="1" ht="18" x14ac:dyDescent="0.25">
      <c r="A90" s="15" t="e">
        <f>VLOOKUP(B90,'[1]LISTADO ATM'!$A$2:$C$922,3,0)</f>
        <v>#N/A</v>
      </c>
      <c r="B90" s="12"/>
      <c r="C90" s="15" t="e">
        <f>VLOOKUP(B90,'[1]LISTADO ATM'!$A$2:$B$822,2,0)</f>
        <v>#N/A</v>
      </c>
      <c r="D90" s="13" t="s">
        <v>23</v>
      </c>
      <c r="E90" s="26"/>
      <c r="F90" s="23"/>
    </row>
    <row r="91" spans="1:6" s="10" customFormat="1" ht="18" x14ac:dyDescent="0.25">
      <c r="A91" s="15" t="e">
        <f>VLOOKUP(B91,'[1]LISTADO ATM'!$A$2:$C$922,3,0)</f>
        <v>#N/A</v>
      </c>
      <c r="B91" s="12"/>
      <c r="C91" s="15" t="e">
        <f>VLOOKUP(B91,'[1]LISTADO ATM'!$A$2:$B$822,2,0)</f>
        <v>#N/A</v>
      </c>
      <c r="D91" s="13" t="s">
        <v>23</v>
      </c>
      <c r="E91" s="26"/>
      <c r="F91" s="23"/>
    </row>
    <row r="92" spans="1:6" s="10" customFormat="1" ht="18" x14ac:dyDescent="0.25">
      <c r="A92" s="15" t="e">
        <f>VLOOKUP(B92,'[1]LISTADO ATM'!$A$2:$C$922,3,0)</f>
        <v>#N/A</v>
      </c>
      <c r="B92" s="12"/>
      <c r="C92" s="15" t="e">
        <f>VLOOKUP(B92,'[1]LISTADO ATM'!$A$2:$B$822,2,0)</f>
        <v>#N/A</v>
      </c>
      <c r="D92" s="13" t="s">
        <v>23</v>
      </c>
      <c r="E92" s="26"/>
      <c r="F92" s="23"/>
    </row>
    <row r="93" spans="1:6" s="10" customFormat="1" ht="18.75" thickBot="1" x14ac:dyDescent="0.3">
      <c r="A93" s="21" t="s">
        <v>10</v>
      </c>
      <c r="B93" s="30">
        <f>COUNT(B87:B92)</f>
        <v>2</v>
      </c>
      <c r="C93" s="61"/>
      <c r="D93" s="62"/>
      <c r="E93" s="62"/>
      <c r="F93" s="63"/>
    </row>
    <row r="94" spans="1:6" s="10" customFormat="1" ht="15.75" thickBot="1" x14ac:dyDescent="0.3">
      <c r="A94" s="81"/>
      <c r="B94" s="82"/>
      <c r="C94" s="52"/>
      <c r="D94" s="52"/>
      <c r="E94" s="52"/>
      <c r="F94" s="83"/>
    </row>
    <row r="95" spans="1:6" s="10" customFormat="1" ht="18.75" thickBot="1" x14ac:dyDescent="0.3">
      <c r="A95" s="34" t="s">
        <v>11</v>
      </c>
      <c r="B95" s="35"/>
      <c r="C95" s="84"/>
      <c r="D95" s="84"/>
      <c r="E95" s="84"/>
      <c r="F95" s="85"/>
    </row>
    <row r="96" spans="1:6" s="10" customFormat="1" ht="18.75" thickBot="1" x14ac:dyDescent="0.3">
      <c r="A96" s="16">
        <f>+B69+B83+B93</f>
        <v>18</v>
      </c>
      <c r="B96" s="22"/>
      <c r="C96" s="84"/>
      <c r="D96" s="84"/>
      <c r="E96" s="84"/>
      <c r="F96" s="85"/>
    </row>
    <row r="97" spans="1:6" s="10" customFormat="1" ht="15.75" thickBot="1" x14ac:dyDescent="0.3">
      <c r="A97" s="81"/>
      <c r="B97" s="82"/>
      <c r="C97" s="66"/>
      <c r="D97" s="66"/>
      <c r="E97" s="66"/>
      <c r="F97" s="67"/>
    </row>
    <row r="98" spans="1:6" s="10" customFormat="1" ht="18.75" thickBot="1" x14ac:dyDescent="0.3">
      <c r="A98" s="68" t="s">
        <v>13</v>
      </c>
      <c r="B98" s="69"/>
      <c r="C98" s="69"/>
      <c r="D98" s="69"/>
      <c r="E98" s="69"/>
      <c r="F98" s="70"/>
    </row>
    <row r="99" spans="1:6" s="10" customFormat="1" ht="18" x14ac:dyDescent="0.25">
      <c r="A99" s="18" t="s">
        <v>4</v>
      </c>
      <c r="B99" s="28" t="s">
        <v>5</v>
      </c>
      <c r="C99" s="18" t="s">
        <v>6</v>
      </c>
      <c r="D99" s="78" t="s">
        <v>7</v>
      </c>
      <c r="E99" s="79"/>
      <c r="F99" s="80"/>
    </row>
    <row r="100" spans="1:6" s="10" customFormat="1" ht="18" x14ac:dyDescent="0.25">
      <c r="A100" s="15" t="str">
        <f>VLOOKUP(B100,'[1]LISTADO ATM'!$A$2:$C$922,3,0)</f>
        <v>DISTRITO NACIONAL</v>
      </c>
      <c r="B100" s="12">
        <v>539</v>
      </c>
      <c r="C100" s="15" t="str">
        <f>VLOOKUP(B100,'[1]LISTADO ATM'!$A$2:$B$822,2,0)</f>
        <v>ATM S/M La Cadena Los Proceres</v>
      </c>
      <c r="D100" s="39" t="s">
        <v>21</v>
      </c>
      <c r="E100" s="40"/>
      <c r="F100" s="41"/>
    </row>
    <row r="101" spans="1:6" s="10" customFormat="1" ht="18" x14ac:dyDescent="0.25">
      <c r="A101" s="15" t="str">
        <f>VLOOKUP(B101,'[1]LISTADO ATM'!$A$2:$C$922,3,0)</f>
        <v>NORTE</v>
      </c>
      <c r="B101" s="12">
        <v>741</v>
      </c>
      <c r="C101" s="15" t="str">
        <f>VLOOKUP(B101,'[1]LISTADO ATM'!$A$2:$B$822,2,0)</f>
        <v>ATM CURNE UASD San Francisco de Macorís</v>
      </c>
      <c r="D101" s="39" t="s">
        <v>21</v>
      </c>
      <c r="E101" s="40"/>
      <c r="F101" s="41"/>
    </row>
    <row r="102" spans="1:6" s="10" customFormat="1" ht="18" x14ac:dyDescent="0.25">
      <c r="A102" s="15" t="str">
        <f>VLOOKUP(B102,'[1]LISTADO ATM'!$A$2:$C$922,3,0)</f>
        <v>SUR</v>
      </c>
      <c r="B102" s="12">
        <v>297</v>
      </c>
      <c r="C102" s="15" t="str">
        <f>VLOOKUP(B102,'[1]LISTADO ATM'!$A$2:$B$822,2,0)</f>
        <v xml:space="preserve">ATM S/M Cadena Ocoa </v>
      </c>
      <c r="D102" s="39" t="s">
        <v>21</v>
      </c>
      <c r="E102" s="40"/>
      <c r="F102" s="41"/>
    </row>
    <row r="103" spans="1:6" s="10" customFormat="1" ht="18" x14ac:dyDescent="0.25">
      <c r="A103" s="15" t="str">
        <f>VLOOKUP(B103,'[1]LISTADO ATM'!$A$2:$C$922,3,0)</f>
        <v>NORTE</v>
      </c>
      <c r="B103" s="12">
        <v>405</v>
      </c>
      <c r="C103" s="15" t="str">
        <f>VLOOKUP(B103,'[1]LISTADO ATM'!$A$2:$B$822,2,0)</f>
        <v xml:space="preserve">ATM UNP Loma de Cabrera </v>
      </c>
      <c r="D103" s="39" t="s">
        <v>21</v>
      </c>
      <c r="E103" s="40"/>
      <c r="F103" s="41"/>
    </row>
    <row r="104" spans="1:6" s="10" customFormat="1" ht="18" x14ac:dyDescent="0.25">
      <c r="A104" s="15" t="str">
        <f>VLOOKUP(B104,'[1]LISTADO ATM'!$A$2:$C$922,3,0)</f>
        <v>ESTE</v>
      </c>
      <c r="B104" s="12">
        <v>427</v>
      </c>
      <c r="C104" s="15" t="str">
        <f>VLOOKUP(B104,'[1]LISTADO ATM'!$A$2:$B$822,2,0)</f>
        <v xml:space="preserve">ATM Almacenes Iberia (Hato Mayor) </v>
      </c>
      <c r="D104" s="39" t="s">
        <v>21</v>
      </c>
      <c r="E104" s="40"/>
      <c r="F104" s="41"/>
    </row>
    <row r="105" spans="1:6" s="10" customFormat="1" ht="18" x14ac:dyDescent="0.25">
      <c r="A105" s="15" t="str">
        <f>VLOOKUP(B105,'[1]LISTADO ATM'!$A$2:$C$922,3,0)</f>
        <v>DISTRITO NACIONAL</v>
      </c>
      <c r="B105" s="12">
        <v>791</v>
      </c>
      <c r="C105" s="15" t="str">
        <f>VLOOKUP(B105,'[1]LISTADO ATM'!$A$2:$B$822,2,0)</f>
        <v xml:space="preserve">ATM Oficina Sans Soucí </v>
      </c>
      <c r="D105" s="39" t="s">
        <v>21</v>
      </c>
      <c r="E105" s="40"/>
      <c r="F105" s="41"/>
    </row>
    <row r="106" spans="1:6" s="10" customFormat="1" ht="18" x14ac:dyDescent="0.25">
      <c r="A106" s="15" t="str">
        <f>VLOOKUP(B106,'[1]LISTADO ATM'!$A$2:$C$922,3,0)</f>
        <v>ESTE</v>
      </c>
      <c r="B106" s="12">
        <v>963</v>
      </c>
      <c r="C106" s="15" t="str">
        <f>VLOOKUP(B106,'[1]LISTADO ATM'!$A$2:$B$822,2,0)</f>
        <v xml:space="preserve">ATM Multiplaza La Romana </v>
      </c>
      <c r="D106" s="39" t="s">
        <v>21</v>
      </c>
      <c r="E106" s="40"/>
      <c r="F106" s="41"/>
    </row>
    <row r="107" spans="1:6" s="10" customFormat="1" ht="18" x14ac:dyDescent="0.25">
      <c r="A107" s="15" t="e">
        <f>VLOOKUP(B107,'[1]LISTADO ATM'!$A$2:$C$922,3,0)</f>
        <v>#N/A</v>
      </c>
      <c r="B107" s="12"/>
      <c r="C107" s="15" t="e">
        <f>VLOOKUP(B107,'[1]LISTADO ATM'!$A$2:$B$822,2,0)</f>
        <v>#N/A</v>
      </c>
      <c r="D107" s="32"/>
      <c r="E107" s="32"/>
      <c r="F107" s="33"/>
    </row>
    <row r="108" spans="1:6" s="10" customFormat="1" ht="18" x14ac:dyDescent="0.25">
      <c r="A108" s="15" t="e">
        <f>VLOOKUP(B108,'[1]LISTADO ATM'!$A$2:$C$922,3,0)</f>
        <v>#N/A</v>
      </c>
      <c r="B108" s="12"/>
      <c r="C108" s="15" t="e">
        <f>VLOOKUP(B108,'[1]LISTADO ATM'!$A$2:$B$822,2,0)</f>
        <v>#N/A</v>
      </c>
      <c r="D108" s="32"/>
      <c r="E108" s="32"/>
      <c r="F108" s="33"/>
    </row>
    <row r="109" spans="1:6" s="10" customFormat="1" ht="18" x14ac:dyDescent="0.25">
      <c r="A109" s="15" t="e">
        <f>VLOOKUP(B109,'[1]LISTADO ATM'!$A$2:$C$922,3,0)</f>
        <v>#N/A</v>
      </c>
      <c r="B109" s="12"/>
      <c r="C109" s="15" t="e">
        <f>VLOOKUP(B109,'[1]LISTADO ATM'!$A$2:$B$822,2,0)</f>
        <v>#N/A</v>
      </c>
      <c r="D109" s="32"/>
      <c r="E109" s="32"/>
      <c r="F109" s="33"/>
    </row>
    <row r="110" spans="1:6" s="10" customFormat="1" x14ac:dyDescent="0.25">
      <c r="A110" s="15" t="e">
        <f>VLOOKUP(B110,'[1]LISTADO ATM'!$A$2:$C$922,3,0)</f>
        <v>#N/A</v>
      </c>
      <c r="B110" s="12"/>
      <c r="C110" s="15" t="e">
        <f>VLOOKUP(B110,'[1]LISTADO ATM'!$A$2:$B$822,2,0)</f>
        <v>#N/A</v>
      </c>
      <c r="D110" s="32"/>
      <c r="E110" s="32"/>
      <c r="F110" s="33"/>
    </row>
    <row r="111" spans="1:6" s="10" customFormat="1" ht="18" x14ac:dyDescent="0.25">
      <c r="A111" s="15" t="e">
        <f>VLOOKUP(B111,'[1]LISTADO ATM'!$A$2:$C$922,3,0)</f>
        <v>#N/A</v>
      </c>
      <c r="B111" s="12"/>
      <c r="C111" s="15" t="e">
        <f>VLOOKUP(B111,'[1]LISTADO ATM'!$A$2:$B$822,2,0)</f>
        <v>#N/A</v>
      </c>
      <c r="D111" s="32"/>
      <c r="E111" s="32"/>
      <c r="F111" s="33"/>
    </row>
    <row r="112" spans="1:6" s="10" customFormat="1" ht="18.75" thickBot="1" x14ac:dyDescent="0.3">
      <c r="A112" s="21" t="s">
        <v>10</v>
      </c>
      <c r="B112" s="30">
        <f>COUNT(B100:B111)</f>
        <v>7</v>
      </c>
      <c r="C112" s="36"/>
      <c r="D112" s="37"/>
      <c r="E112" s="37"/>
      <c r="F112" s="38"/>
    </row>
    <row r="113" spans="1:6" s="10" customFormat="1" x14ac:dyDescent="0.25">
      <c r="B113" s="4"/>
    </row>
    <row r="114" spans="1:6" s="10" customFormat="1" x14ac:dyDescent="0.25">
      <c r="B114" s="4"/>
    </row>
    <row r="115" spans="1:6" s="10" customFormat="1" x14ac:dyDescent="0.25">
      <c r="B115" s="4"/>
    </row>
    <row r="116" spans="1:6" s="10" customFormat="1" ht="27" customHeight="1" thickBot="1" x14ac:dyDescent="0.45">
      <c r="A116" s="74" t="s">
        <v>28</v>
      </c>
      <c r="B116" s="74"/>
      <c r="C116" s="74"/>
      <c r="D116" s="74"/>
      <c r="E116" s="74"/>
      <c r="F116" s="74"/>
    </row>
    <row r="117" spans="1:6" s="10" customFormat="1" ht="229.5" customHeight="1" thickBot="1" x14ac:dyDescent="0.35">
      <c r="A117" s="71" t="s">
        <v>30</v>
      </c>
      <c r="B117" s="72"/>
      <c r="C117" s="72"/>
      <c r="D117" s="72"/>
      <c r="E117" s="72"/>
      <c r="F117" s="73"/>
    </row>
    <row r="118" spans="1:6" s="10" customFormat="1" ht="19.5" customHeight="1" x14ac:dyDescent="0.25">
      <c r="B118" s="4"/>
    </row>
  </sheetData>
  <dataConsolidate/>
  <mergeCells count="35">
    <mergeCell ref="A57:F57"/>
    <mergeCell ref="C69:F69"/>
    <mergeCell ref="A70:F70"/>
    <mergeCell ref="A117:F117"/>
    <mergeCell ref="A116:F116"/>
    <mergeCell ref="A71:F71"/>
    <mergeCell ref="C83:F83"/>
    <mergeCell ref="A98:F98"/>
    <mergeCell ref="D99:F99"/>
    <mergeCell ref="A97:B97"/>
    <mergeCell ref="A84:F84"/>
    <mergeCell ref="A85:F85"/>
    <mergeCell ref="C93:F93"/>
    <mergeCell ref="A94:B94"/>
    <mergeCell ref="C94:F97"/>
    <mergeCell ref="C42:F42"/>
    <mergeCell ref="A43:F43"/>
    <mergeCell ref="A44:F44"/>
    <mergeCell ref="C55:F55"/>
    <mergeCell ref="A56:F56"/>
    <mergeCell ref="A1:F1"/>
    <mergeCell ref="A2:F2"/>
    <mergeCell ref="A7:F7"/>
    <mergeCell ref="A3:B3"/>
    <mergeCell ref="C3:F6"/>
    <mergeCell ref="A6:B6"/>
    <mergeCell ref="A95:B95"/>
    <mergeCell ref="C112:F112"/>
    <mergeCell ref="D100:F100"/>
    <mergeCell ref="D101:F101"/>
    <mergeCell ref="D102:F102"/>
    <mergeCell ref="D103:F103"/>
    <mergeCell ref="D104:F104"/>
    <mergeCell ref="D105:F105"/>
    <mergeCell ref="D106:F106"/>
  </mergeCells>
  <phoneticPr fontId="10" type="noConversion"/>
  <conditionalFormatting sqref="B1:B1048576">
    <cfRule type="duplicateValues" dxfId="43" priority="1"/>
    <cfRule type="duplicateValues" dxfId="4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2">
        <v>160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160 600 437 696 640                                                               </v>
      </c>
    </row>
    <row r="3" spans="2:5" ht="18.75" thickBot="1" x14ac:dyDescent="0.3">
      <c r="B3" s="12">
        <v>600</v>
      </c>
      <c r="C3" s="5" t="s">
        <v>15</v>
      </c>
    </row>
    <row r="4" spans="2:5" ht="18.75" thickBot="1" x14ac:dyDescent="0.3">
      <c r="B4" s="12">
        <v>437</v>
      </c>
      <c r="C4" s="5" t="s">
        <v>15</v>
      </c>
    </row>
    <row r="5" spans="2:5" ht="18.75" thickBot="1" x14ac:dyDescent="0.3">
      <c r="B5" s="12">
        <v>696</v>
      </c>
      <c r="C5" s="5" t="s">
        <v>15</v>
      </c>
    </row>
    <row r="6" spans="2:5" ht="18.75" thickBot="1" x14ac:dyDescent="0.3">
      <c r="B6" s="12">
        <v>640</v>
      </c>
      <c r="C6" s="5" t="s">
        <v>15</v>
      </c>
    </row>
    <row r="7" spans="2:5" ht="18.75" thickBot="1" x14ac:dyDescent="0.3">
      <c r="B7" s="12"/>
      <c r="C7" s="5" t="s">
        <v>15</v>
      </c>
    </row>
    <row r="8" spans="2:5" ht="18.75" thickBot="1" x14ac:dyDescent="0.3">
      <c r="B8" s="12"/>
      <c r="C8" s="5" t="s">
        <v>15</v>
      </c>
    </row>
    <row r="9" spans="2:5" ht="18.75" thickBot="1" x14ac:dyDescent="0.3">
      <c r="B9" s="12"/>
      <c r="C9" s="5" t="s">
        <v>15</v>
      </c>
      <c r="E9" s="1"/>
    </row>
    <row r="10" spans="2:5" ht="18.75" thickBot="1" x14ac:dyDescent="0.3">
      <c r="B10" s="12"/>
      <c r="C10" s="5" t="s">
        <v>15</v>
      </c>
    </row>
    <row r="11" spans="2:5" ht="18.75" thickBot="1" x14ac:dyDescent="0.3">
      <c r="B11" s="12"/>
      <c r="C11" s="5" t="s">
        <v>15</v>
      </c>
    </row>
    <row r="12" spans="2:5" ht="18.75" thickBot="1" x14ac:dyDescent="0.3">
      <c r="B12" s="12"/>
      <c r="C12" s="5" t="s">
        <v>15</v>
      </c>
    </row>
    <row r="13" spans="2:5" ht="18.75" thickBot="1" x14ac:dyDescent="0.3">
      <c r="B13" s="12"/>
      <c r="C13" s="5" t="s">
        <v>15</v>
      </c>
    </row>
    <row r="14" spans="2:5" ht="18.75" thickBot="1" x14ac:dyDescent="0.3">
      <c r="B14" s="12"/>
      <c r="C14" s="5" t="s">
        <v>15</v>
      </c>
    </row>
    <row r="15" spans="2:5" ht="18.75" thickBot="1" x14ac:dyDescent="0.3">
      <c r="B15" s="12"/>
      <c r="C15" s="5" t="s">
        <v>15</v>
      </c>
    </row>
    <row r="16" spans="2:5" ht="18.75" thickBot="1" x14ac:dyDescent="0.3">
      <c r="B16" s="12"/>
      <c r="C16" s="5" t="s">
        <v>15</v>
      </c>
    </row>
    <row r="17" spans="2:3" ht="18.75" thickBot="1" x14ac:dyDescent="0.3">
      <c r="B17" s="12"/>
      <c r="C17" s="5" t="s">
        <v>15</v>
      </c>
    </row>
    <row r="18" spans="2:3" ht="18.75" thickBot="1" x14ac:dyDescent="0.3">
      <c r="B18" s="12"/>
      <c r="C18" s="5" t="s">
        <v>15</v>
      </c>
    </row>
    <row r="19" spans="2:3" ht="18.75" thickBot="1" x14ac:dyDescent="0.3">
      <c r="B19" s="12"/>
      <c r="C19" s="5" t="s">
        <v>15</v>
      </c>
    </row>
    <row r="20" spans="2:3" ht="18.75" thickBot="1" x14ac:dyDescent="0.3">
      <c r="B20" s="12"/>
      <c r="C20" s="5" t="s">
        <v>15</v>
      </c>
    </row>
    <row r="21" spans="2:3" ht="18.75" thickBot="1" x14ac:dyDescent="0.3">
      <c r="B21" s="12"/>
      <c r="C21" s="5" t="s">
        <v>15</v>
      </c>
    </row>
    <row r="22" spans="2:3" ht="18.75" thickBot="1" x14ac:dyDescent="0.3">
      <c r="B22" s="12"/>
      <c r="C22" s="5" t="s">
        <v>15</v>
      </c>
    </row>
    <row r="23" spans="2:3" ht="18.75" thickBot="1" x14ac:dyDescent="0.3">
      <c r="B23" s="12"/>
      <c r="C23" s="5" t="s">
        <v>15</v>
      </c>
    </row>
    <row r="24" spans="2:3" ht="18.75" thickBot="1" x14ac:dyDescent="0.3">
      <c r="B24" s="12"/>
      <c r="C24" s="5" t="s">
        <v>15</v>
      </c>
    </row>
    <row r="25" spans="2:3" ht="18.75" thickBot="1" x14ac:dyDescent="0.3">
      <c r="B25" s="12"/>
      <c r="C25" s="5" t="s">
        <v>15</v>
      </c>
    </row>
    <row r="26" spans="2:3" ht="18.75" thickBot="1" x14ac:dyDescent="0.3">
      <c r="B26" s="12"/>
      <c r="C26" s="5" t="s">
        <v>15</v>
      </c>
    </row>
    <row r="27" spans="2:3" ht="18.75" thickBot="1" x14ac:dyDescent="0.3">
      <c r="B27" s="12"/>
      <c r="C27" s="5" t="s">
        <v>15</v>
      </c>
    </row>
    <row r="28" spans="2:3" ht="18.75" thickBot="1" x14ac:dyDescent="0.3">
      <c r="B28" s="12"/>
      <c r="C28" s="5" t="s">
        <v>15</v>
      </c>
    </row>
    <row r="29" spans="2:3" ht="18.75" thickBot="1" x14ac:dyDescent="0.3">
      <c r="B29" s="12"/>
      <c r="C29" s="5" t="s">
        <v>15</v>
      </c>
    </row>
    <row r="30" spans="2:3" ht="18.75" thickBot="1" x14ac:dyDescent="0.3">
      <c r="B30" s="12"/>
      <c r="C30" s="5" t="s">
        <v>15</v>
      </c>
    </row>
    <row r="31" spans="2:3" ht="18.75" thickBot="1" x14ac:dyDescent="0.3">
      <c r="B31" s="12"/>
      <c r="C31" s="5" t="s">
        <v>15</v>
      </c>
    </row>
    <row r="32" spans="2:3" ht="18.75" thickBot="1" x14ac:dyDescent="0.3">
      <c r="B32" s="12"/>
      <c r="C32" s="5" t="s">
        <v>15</v>
      </c>
    </row>
    <row r="33" spans="2:3" ht="18.75" thickBot="1" x14ac:dyDescent="0.3">
      <c r="B33" s="12"/>
      <c r="C33" s="5" t="s">
        <v>15</v>
      </c>
    </row>
    <row r="34" spans="2:3" ht="18.75" thickBot="1" x14ac:dyDescent="0.3">
      <c r="B34" s="12"/>
      <c r="C34" s="5" t="s">
        <v>15</v>
      </c>
    </row>
    <row r="35" spans="2:3" ht="18.75" thickBot="1" x14ac:dyDescent="0.3">
      <c r="B35" s="12"/>
      <c r="C35" s="5" t="s">
        <v>15</v>
      </c>
    </row>
    <row r="36" spans="2:3" ht="18.75" thickBot="1" x14ac:dyDescent="0.3">
      <c r="B36" s="12"/>
      <c r="C36" s="5" t="s">
        <v>15</v>
      </c>
    </row>
    <row r="37" spans="2:3" ht="18.75" thickBot="1" x14ac:dyDescent="0.3">
      <c r="B37" s="12"/>
      <c r="C37" s="5" t="s">
        <v>15</v>
      </c>
    </row>
    <row r="38" spans="2:3" ht="18.75" thickBot="1" x14ac:dyDescent="0.3">
      <c r="B38" s="12"/>
      <c r="C38" s="5" t="s">
        <v>15</v>
      </c>
    </row>
    <row r="39" spans="2:3" ht="18.75" thickBot="1" x14ac:dyDescent="0.3">
      <c r="B39" s="12"/>
      <c r="C39" s="5" t="s">
        <v>15</v>
      </c>
    </row>
    <row r="40" spans="2:3" ht="18.75" thickBot="1" x14ac:dyDescent="0.3">
      <c r="B40" s="12"/>
      <c r="C40" s="5" t="s">
        <v>15</v>
      </c>
    </row>
    <row r="41" spans="2:3" ht="18.75" thickBot="1" x14ac:dyDescent="0.3">
      <c r="B41" s="12"/>
      <c r="C41" s="5" t="s">
        <v>15</v>
      </c>
    </row>
    <row r="42" spans="2:3" ht="18.75" thickBot="1" x14ac:dyDescent="0.3">
      <c r="B42" s="12"/>
      <c r="C42" s="5" t="s">
        <v>15</v>
      </c>
    </row>
    <row r="43" spans="2:3" ht="18.75" thickBot="1" x14ac:dyDescent="0.3">
      <c r="B43" s="12"/>
      <c r="C43" s="5" t="s">
        <v>15</v>
      </c>
    </row>
    <row r="44" spans="2:3" ht="18.75" thickBot="1" x14ac:dyDescent="0.3">
      <c r="B44" s="12"/>
      <c r="C44" s="5" t="s">
        <v>15</v>
      </c>
    </row>
    <row r="45" spans="2:3" ht="18.75" thickBot="1" x14ac:dyDescent="0.3">
      <c r="B45" s="12"/>
      <c r="C45" s="5" t="s">
        <v>15</v>
      </c>
    </row>
    <row r="46" spans="2:3" ht="18.75" thickBot="1" x14ac:dyDescent="0.3">
      <c r="B46" s="12"/>
      <c r="C46" s="5" t="s">
        <v>15</v>
      </c>
    </row>
    <row r="47" spans="2:3" ht="18.75" thickBot="1" x14ac:dyDescent="0.3">
      <c r="B47" s="12"/>
      <c r="C47" s="5" t="s">
        <v>15</v>
      </c>
    </row>
    <row r="48" spans="2:3" ht="18.75" thickBot="1" x14ac:dyDescent="0.3">
      <c r="B48" s="12"/>
      <c r="C48" s="5" t="s">
        <v>15</v>
      </c>
    </row>
    <row r="49" spans="2:3" ht="18.75" thickBot="1" x14ac:dyDescent="0.3">
      <c r="B49" s="12"/>
      <c r="C49" s="5" t="s">
        <v>15</v>
      </c>
    </row>
    <row r="50" spans="2:3" ht="18.75" thickBot="1" x14ac:dyDescent="0.3">
      <c r="B50" s="12"/>
      <c r="C50" s="5" t="s">
        <v>15</v>
      </c>
    </row>
    <row r="51" spans="2:3" ht="18.75" thickBot="1" x14ac:dyDescent="0.3">
      <c r="B51" s="12"/>
      <c r="C51" s="5" t="s">
        <v>15</v>
      </c>
    </row>
    <row r="52" spans="2:3" ht="18.75" thickBot="1" x14ac:dyDescent="0.3">
      <c r="B52" s="12"/>
      <c r="C52" s="5" t="s">
        <v>15</v>
      </c>
    </row>
    <row r="53" spans="2:3" ht="18.75" thickBot="1" x14ac:dyDescent="0.3">
      <c r="B53" s="12"/>
      <c r="C53" s="5" t="s">
        <v>15</v>
      </c>
    </row>
    <row r="54" spans="2:3" ht="18.75" thickBot="1" x14ac:dyDescent="0.3">
      <c r="B54" s="12"/>
      <c r="C54" s="5" t="s">
        <v>15</v>
      </c>
    </row>
    <row r="55" spans="2:3" ht="18.75" thickBot="1" x14ac:dyDescent="0.3">
      <c r="B55" s="12"/>
      <c r="C55" s="5" t="s">
        <v>15</v>
      </c>
    </row>
    <row r="56" spans="2:3" ht="18.75" thickBot="1" x14ac:dyDescent="0.3">
      <c r="B56" s="12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2"/>
      <c r="C60" s="5" t="s">
        <v>15</v>
      </c>
    </row>
    <row r="61" spans="2:3" ht="18.75" thickBot="1" x14ac:dyDescent="0.3">
      <c r="B61" s="12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1" priority="1616"/>
  </conditionalFormatting>
  <conditionalFormatting sqref="B62:B69">
    <cfRule type="duplicateValues" dxfId="40" priority="987"/>
    <cfRule type="duplicateValues" dxfId="39" priority="988"/>
  </conditionalFormatting>
  <conditionalFormatting sqref="B62:B69">
    <cfRule type="duplicateValues" dxfId="38" priority="986"/>
  </conditionalFormatting>
  <conditionalFormatting sqref="B62:B69">
    <cfRule type="duplicateValues" dxfId="37" priority="985"/>
  </conditionalFormatting>
  <conditionalFormatting sqref="B62:B69">
    <cfRule type="duplicateValues" dxfId="36" priority="980"/>
    <cfRule type="duplicateValues" dxfId="35" priority="981"/>
    <cfRule type="duplicateValues" dxfId="34" priority="982"/>
    <cfRule type="duplicateValues" dxfId="33" priority="983"/>
    <cfRule type="duplicateValues" dxfId="32" priority="984"/>
  </conditionalFormatting>
  <conditionalFormatting sqref="B29:B61">
    <cfRule type="duplicateValues" dxfId="31" priority="73"/>
    <cfRule type="duplicateValues" dxfId="30" priority="74"/>
  </conditionalFormatting>
  <conditionalFormatting sqref="B29:B61">
    <cfRule type="duplicateValues" dxfId="29" priority="72"/>
  </conditionalFormatting>
  <conditionalFormatting sqref="B6:B13">
    <cfRule type="duplicateValues" dxfId="28" priority="11"/>
    <cfRule type="duplicateValues" dxfId="27" priority="12"/>
  </conditionalFormatting>
  <conditionalFormatting sqref="B6:B13">
    <cfRule type="duplicateValues" dxfId="26" priority="10"/>
  </conditionalFormatting>
  <conditionalFormatting sqref="B14:B28">
    <cfRule type="duplicateValues" dxfId="25" priority="8"/>
    <cfRule type="duplicateValues" dxfId="24" priority="9"/>
  </conditionalFormatting>
  <conditionalFormatting sqref="B14:B28">
    <cfRule type="duplicateValues" dxfId="23" priority="7"/>
  </conditionalFormatting>
  <conditionalFormatting sqref="B2:B5">
    <cfRule type="duplicateValues" dxfId="22" priority="2"/>
    <cfRule type="duplicateValues" dxfId="21" priority="3"/>
  </conditionalFormatting>
  <conditionalFormatting sqref="B2:B5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workbookViewId="0">
      <selection activeCell="E15" sqref="E15"/>
    </sheetView>
  </sheetViews>
  <sheetFormatPr defaultColWidth="11.42578125" defaultRowHeight="15" x14ac:dyDescent="0.25"/>
  <sheetData>
    <row r="1" spans="1:2" ht="18" x14ac:dyDescent="0.25">
      <c r="B1" s="12"/>
    </row>
    <row r="2" spans="1:2" ht="18" x14ac:dyDescent="0.25">
      <c r="B2" s="12"/>
    </row>
    <row r="3" spans="1:2" ht="18" x14ac:dyDescent="0.25">
      <c r="A3" t="s">
        <v>17</v>
      </c>
      <c r="B3" s="12"/>
    </row>
    <row r="4" spans="1:2" ht="18" x14ac:dyDescent="0.25">
      <c r="B4" s="12"/>
    </row>
    <row r="5" spans="1:2" ht="18" x14ac:dyDescent="0.25">
      <c r="B5" s="12"/>
    </row>
    <row r="6" spans="1:2" ht="18" x14ac:dyDescent="0.25">
      <c r="B6" s="12"/>
    </row>
    <row r="7" spans="1:2" ht="18" x14ac:dyDescent="0.25">
      <c r="B7" s="12"/>
    </row>
    <row r="8" spans="1:2" ht="18" x14ac:dyDescent="0.25">
      <c r="B8" s="12"/>
    </row>
    <row r="9" spans="1:2" ht="18" x14ac:dyDescent="0.25">
      <c r="B9" s="12"/>
    </row>
    <row r="10" spans="1:2" ht="18" x14ac:dyDescent="0.25">
      <c r="B10" s="12"/>
    </row>
    <row r="11" spans="1:2" ht="18" x14ac:dyDescent="0.25">
      <c r="B11" s="12"/>
    </row>
    <row r="12" spans="1:2" ht="18" x14ac:dyDescent="0.25">
      <c r="B12" s="12"/>
    </row>
    <row r="13" spans="1:2" ht="18" x14ac:dyDescent="0.25">
      <c r="B13" s="12"/>
    </row>
    <row r="14" spans="1:2" ht="18" x14ac:dyDescent="0.25">
      <c r="B14" s="12"/>
    </row>
    <row r="15" spans="1:2" ht="18" x14ac:dyDescent="0.25">
      <c r="B15" s="12"/>
    </row>
    <row r="16" spans="1:2" ht="18" x14ac:dyDescent="0.25">
      <c r="B16" s="12"/>
    </row>
    <row r="17" spans="2:2" ht="18" x14ac:dyDescent="0.25">
      <c r="B17" s="12"/>
    </row>
    <row r="18" spans="2:2" ht="18" x14ac:dyDescent="0.25">
      <c r="B18" s="12"/>
    </row>
    <row r="19" spans="2:2" ht="18" x14ac:dyDescent="0.25">
      <c r="B19" s="12"/>
    </row>
    <row r="20" spans="2:2" ht="18" x14ac:dyDescent="0.25">
      <c r="B20" s="12"/>
    </row>
    <row r="21" spans="2:2" ht="18" x14ac:dyDescent="0.25">
      <c r="B21" s="12"/>
    </row>
    <row r="22" spans="2:2" ht="18" x14ac:dyDescent="0.25">
      <c r="B22" s="12"/>
    </row>
    <row r="23" spans="2:2" ht="18" x14ac:dyDescent="0.25">
      <c r="B23" s="12"/>
    </row>
    <row r="24" spans="2:2" ht="18" x14ac:dyDescent="0.25">
      <c r="B24" s="12"/>
    </row>
    <row r="25" spans="2:2" ht="18" x14ac:dyDescent="0.25">
      <c r="B25" s="12"/>
    </row>
    <row r="26" spans="2:2" ht="18" x14ac:dyDescent="0.25">
      <c r="B26" s="12"/>
    </row>
    <row r="27" spans="2:2" ht="18" x14ac:dyDescent="0.25">
      <c r="B27" s="12"/>
    </row>
    <row r="28" spans="2:2" ht="18" x14ac:dyDescent="0.25">
      <c r="B28" s="12"/>
    </row>
    <row r="29" spans="2:2" ht="18" x14ac:dyDescent="0.25">
      <c r="B29" s="12"/>
    </row>
    <row r="30" spans="2:2" ht="18" x14ac:dyDescent="0.25">
      <c r="B30" s="12"/>
    </row>
    <row r="31" spans="2:2" ht="18" x14ac:dyDescent="0.25">
      <c r="B31" s="12"/>
    </row>
    <row r="32" spans="2:2" ht="18" x14ac:dyDescent="0.25">
      <c r="B32" s="12"/>
    </row>
    <row r="33" spans="2:2" ht="18" x14ac:dyDescent="0.25">
      <c r="B33" s="12"/>
    </row>
    <row r="34" spans="2:2" ht="18" x14ac:dyDescent="0.25">
      <c r="B34" s="12"/>
    </row>
    <row r="35" spans="2:2" ht="18" x14ac:dyDescent="0.25">
      <c r="B35" s="12"/>
    </row>
    <row r="36" spans="2:2" ht="18" x14ac:dyDescent="0.25">
      <c r="B36" s="12"/>
    </row>
    <row r="37" spans="2:2" ht="18" x14ac:dyDescent="0.25">
      <c r="B37" s="12"/>
    </row>
    <row r="38" spans="2:2" ht="18" x14ac:dyDescent="0.25">
      <c r="B38" s="12"/>
    </row>
    <row r="39" spans="2:2" ht="18" x14ac:dyDescent="0.25">
      <c r="B39" s="12"/>
    </row>
    <row r="40" spans="2:2" ht="18" x14ac:dyDescent="0.25">
      <c r="B40" s="12"/>
    </row>
    <row r="41" spans="2:2" ht="18" x14ac:dyDescent="0.25">
      <c r="B41" s="12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4"/>
    </row>
    <row r="46" spans="2:2" ht="18" x14ac:dyDescent="0.25">
      <c r="B46" s="14"/>
    </row>
    <row r="47" spans="2:2" ht="18" x14ac:dyDescent="0.25">
      <c r="B47" s="14"/>
    </row>
    <row r="48" spans="2:2" ht="18" x14ac:dyDescent="0.25">
      <c r="B48" s="14"/>
    </row>
    <row r="49" spans="1:2" ht="18" x14ac:dyDescent="0.25">
      <c r="B49" s="14"/>
    </row>
    <row r="50" spans="1:2" ht="18" x14ac:dyDescent="0.25">
      <c r="B50" s="14"/>
    </row>
    <row r="51" spans="1:2" ht="18" x14ac:dyDescent="0.25">
      <c r="B51" s="14"/>
    </row>
    <row r="54" spans="1:2" x14ac:dyDescent="0.25">
      <c r="A54" t="s">
        <v>18</v>
      </c>
    </row>
    <row r="55" spans="1:2" ht="18" x14ac:dyDescent="0.25">
      <c r="B55" s="14"/>
    </row>
    <row r="56" spans="1:2" ht="18" x14ac:dyDescent="0.25">
      <c r="B56" s="14"/>
    </row>
    <row r="57" spans="1:2" ht="18" x14ac:dyDescent="0.25">
      <c r="B57" s="14"/>
    </row>
    <row r="58" spans="1:2" ht="18" x14ac:dyDescent="0.25">
      <c r="B58" s="14"/>
    </row>
    <row r="59" spans="1:2" ht="18" x14ac:dyDescent="0.25">
      <c r="B59" s="14"/>
    </row>
    <row r="60" spans="1:2" ht="18" x14ac:dyDescent="0.25">
      <c r="B60" s="14"/>
    </row>
    <row r="61" spans="1:2" ht="18" x14ac:dyDescent="0.25">
      <c r="B61" s="14"/>
    </row>
    <row r="62" spans="1:2" ht="18" x14ac:dyDescent="0.25">
      <c r="B62" s="14"/>
    </row>
    <row r="63" spans="1:2" ht="18" x14ac:dyDescent="0.25">
      <c r="B63" s="14"/>
    </row>
    <row r="64" spans="1:2" ht="18" x14ac:dyDescent="0.25">
      <c r="B64" s="14"/>
    </row>
    <row r="65" spans="2:2" ht="18" x14ac:dyDescent="0.25">
      <c r="B65" s="14"/>
    </row>
    <row r="66" spans="2:2" ht="18" x14ac:dyDescent="0.25">
      <c r="B66" s="14"/>
    </row>
    <row r="67" spans="2:2" ht="18" x14ac:dyDescent="0.25">
      <c r="B67" s="14"/>
    </row>
    <row r="68" spans="2:2" ht="18" x14ac:dyDescent="0.25">
      <c r="B68" s="14"/>
    </row>
    <row r="69" spans="2:2" ht="18" x14ac:dyDescent="0.25">
      <c r="B69" s="14"/>
    </row>
    <row r="70" spans="2:2" ht="18" x14ac:dyDescent="0.25">
      <c r="B70" s="14"/>
    </row>
    <row r="71" spans="2:2" ht="18" x14ac:dyDescent="0.25">
      <c r="B71" s="14"/>
    </row>
    <row r="72" spans="2:2" ht="18" x14ac:dyDescent="0.25">
      <c r="B72" s="14"/>
    </row>
    <row r="73" spans="2:2" ht="18" x14ac:dyDescent="0.25">
      <c r="B73" s="14"/>
    </row>
    <row r="74" spans="2:2" ht="18" x14ac:dyDescent="0.25">
      <c r="B74" s="14"/>
    </row>
    <row r="75" spans="2:2" ht="18" x14ac:dyDescent="0.25">
      <c r="B75" s="14"/>
    </row>
    <row r="76" spans="2:2" ht="18" x14ac:dyDescent="0.25">
      <c r="B76" s="14"/>
    </row>
    <row r="77" spans="2:2" ht="18" x14ac:dyDescent="0.25">
      <c r="B77" s="14"/>
    </row>
    <row r="78" spans="2:2" ht="18" x14ac:dyDescent="0.25">
      <c r="B78" s="14"/>
    </row>
    <row r="79" spans="2:2" ht="18" x14ac:dyDescent="0.25">
      <c r="B79" s="14"/>
    </row>
    <row r="80" spans="2:2" ht="18" x14ac:dyDescent="0.25">
      <c r="B80" s="14"/>
    </row>
    <row r="81" spans="2:2" ht="18" x14ac:dyDescent="0.25">
      <c r="B81" s="14"/>
    </row>
    <row r="82" spans="2:2" ht="18" x14ac:dyDescent="0.25">
      <c r="B82" s="14"/>
    </row>
    <row r="83" spans="2:2" ht="18" x14ac:dyDescent="0.25">
      <c r="B83" s="14"/>
    </row>
    <row r="84" spans="2:2" ht="18" x14ac:dyDescent="0.25">
      <c r="B84" s="14"/>
    </row>
    <row r="85" spans="2:2" ht="18" x14ac:dyDescent="0.25">
      <c r="B85" s="14"/>
    </row>
    <row r="86" spans="2:2" ht="18" x14ac:dyDescent="0.25">
      <c r="B86" s="14"/>
    </row>
    <row r="87" spans="2:2" ht="18" x14ac:dyDescent="0.25">
      <c r="B87" s="14"/>
    </row>
    <row r="88" spans="2:2" ht="18" x14ac:dyDescent="0.25">
      <c r="B88" s="14"/>
    </row>
    <row r="89" spans="2:2" ht="18" x14ac:dyDescent="0.25">
      <c r="B89" s="14"/>
    </row>
    <row r="90" spans="2:2" ht="18" x14ac:dyDescent="0.25">
      <c r="B90" s="14"/>
    </row>
    <row r="91" spans="2:2" ht="18" x14ac:dyDescent="0.25">
      <c r="B91" s="14"/>
    </row>
    <row r="92" spans="2:2" ht="18" x14ac:dyDescent="0.25">
      <c r="B92" s="14"/>
    </row>
    <row r="93" spans="2:2" ht="18" x14ac:dyDescent="0.25">
      <c r="B93" s="7"/>
    </row>
  </sheetData>
  <conditionalFormatting sqref="B32:B37 B1:B10">
    <cfRule type="duplicateValues" dxfId="19" priority="22"/>
    <cfRule type="duplicateValues" dxfId="18" priority="23"/>
  </conditionalFormatting>
  <conditionalFormatting sqref="B32:B37 B1:B10">
    <cfRule type="duplicateValues" dxfId="17" priority="21"/>
  </conditionalFormatting>
  <conditionalFormatting sqref="B42:B44 B1:B10 B76:B1048576 B52:B54 B32:B37">
    <cfRule type="duplicateValues" dxfId="16" priority="20"/>
  </conditionalFormatting>
  <conditionalFormatting sqref="B76:B92">
    <cfRule type="duplicateValues" dxfId="15" priority="27488"/>
    <cfRule type="duplicateValues" dxfId="14" priority="27489"/>
  </conditionalFormatting>
  <conditionalFormatting sqref="B38:B41">
    <cfRule type="duplicateValues" dxfId="13" priority="18"/>
    <cfRule type="duplicateValues" dxfId="12" priority="19"/>
  </conditionalFormatting>
  <conditionalFormatting sqref="B38:B41">
    <cfRule type="duplicateValues" dxfId="11" priority="17"/>
  </conditionalFormatting>
  <conditionalFormatting sqref="B52:B54 B1:B10 B76:B1048576 B32:B44">
    <cfRule type="duplicateValues" dxfId="10" priority="14"/>
  </conditionalFormatting>
  <conditionalFormatting sqref="B45:B51">
    <cfRule type="duplicateValues" dxfId="9" priority="12"/>
    <cfRule type="duplicateValues" dxfId="8" priority="13"/>
  </conditionalFormatting>
  <conditionalFormatting sqref="B55:B72">
    <cfRule type="duplicateValues" dxfId="7" priority="7"/>
    <cfRule type="duplicateValues" dxfId="6" priority="8"/>
  </conditionalFormatting>
  <conditionalFormatting sqref="B73:B75">
    <cfRule type="duplicateValues" dxfId="5" priority="5"/>
    <cfRule type="duplicateValues" dxfId="4" priority="6"/>
  </conditionalFormatting>
  <conditionalFormatting sqref="B1:B1048576">
    <cfRule type="duplicateValues" dxfId="3" priority="1"/>
  </conditionalFormatting>
  <conditionalFormatting sqref="B11:B31">
    <cfRule type="duplicateValues" dxfId="2" priority="27500"/>
    <cfRule type="duplicateValues" dxfId="1" priority="27501"/>
  </conditionalFormatting>
  <conditionalFormatting sqref="B11:B31">
    <cfRule type="duplicateValues" dxfId="0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2021-10-29T02:33:54Z</dcterms:modified>
</cp:coreProperties>
</file>