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04\"/>
    </mc:Choice>
  </mc:AlternateContent>
  <bookViews>
    <workbookView xWindow="0" yWindow="0" windowWidth="16170" windowHeight="8175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REPORTE!$A$4:$Q$43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B83" i="16" l="1"/>
  <c r="C82" i="16"/>
  <c r="A82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B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B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B35" i="16"/>
  <c r="A67" i="16" s="1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K93" i="1" l="1"/>
  <c r="J93" i="1"/>
  <c r="I93" i="1"/>
  <c r="H93" i="1"/>
  <c r="G93" i="1"/>
  <c r="F93" i="1"/>
  <c r="A93" i="1"/>
  <c r="K94" i="1"/>
  <c r="J94" i="1"/>
  <c r="I94" i="1"/>
  <c r="H94" i="1"/>
  <c r="G94" i="1"/>
  <c r="F94" i="1"/>
  <c r="A94" i="1"/>
  <c r="K95" i="1"/>
  <c r="J95" i="1"/>
  <c r="I95" i="1"/>
  <c r="H95" i="1"/>
  <c r="G95" i="1"/>
  <c r="F95" i="1"/>
  <c r="A95" i="1"/>
  <c r="A92" i="1" l="1"/>
  <c r="F92" i="1"/>
  <c r="G92" i="1"/>
  <c r="H92" i="1"/>
  <c r="I92" i="1"/>
  <c r="J92" i="1"/>
  <c r="K92" i="1"/>
  <c r="A91" i="1"/>
  <c r="A90" i="1"/>
  <c r="A89" i="1"/>
  <c r="A88" i="1"/>
  <c r="A87" i="1"/>
  <c r="A86" i="1"/>
  <c r="A85" i="1"/>
  <c r="A84" i="1"/>
  <c r="A83" i="1"/>
  <c r="A8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A34" i="1"/>
  <c r="A81" i="1"/>
  <c r="F34" i="1"/>
  <c r="G34" i="1"/>
  <c r="H34" i="1"/>
  <c r="I34" i="1"/>
  <c r="J34" i="1"/>
  <c r="K34" i="1"/>
  <c r="F81" i="1"/>
  <c r="G81" i="1"/>
  <c r="H81" i="1"/>
  <c r="I81" i="1"/>
  <c r="J81" i="1"/>
  <c r="K81" i="1"/>
  <c r="A73" i="1" l="1"/>
  <c r="A74" i="1"/>
  <c r="A75" i="1"/>
  <c r="A76" i="1"/>
  <c r="A77" i="1"/>
  <c r="A78" i="1"/>
  <c r="A79" i="1"/>
  <c r="A80" i="1"/>
  <c r="F80" i="1"/>
  <c r="G80" i="1"/>
  <c r="H80" i="1"/>
  <c r="I80" i="1"/>
  <c r="J80" i="1"/>
  <c r="K80" i="1"/>
  <c r="A21" i="1" l="1"/>
  <c r="F21" i="1"/>
  <c r="G21" i="1"/>
  <c r="H21" i="1"/>
  <c r="I21" i="1"/>
  <c r="J21" i="1"/>
  <c r="K21" i="1"/>
  <c r="A7" i="1"/>
  <c r="F7" i="1"/>
  <c r="G7" i="1"/>
  <c r="H7" i="1"/>
  <c r="I7" i="1"/>
  <c r="J7" i="1"/>
  <c r="K7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5" i="1"/>
  <c r="G75" i="1"/>
  <c r="H75" i="1"/>
  <c r="I75" i="1"/>
  <c r="J75" i="1"/>
  <c r="K75" i="1"/>
  <c r="F74" i="1" l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A72" i="1"/>
  <c r="A71" i="1"/>
  <c r="A70" i="1"/>
  <c r="A69" i="1"/>
  <c r="A68" i="1"/>
  <c r="A67" i="1"/>
  <c r="A66" i="1"/>
  <c r="A65" i="1"/>
  <c r="A64" i="1" l="1"/>
  <c r="A63" i="1"/>
  <c r="A62" i="1"/>
  <c r="A61" i="1"/>
  <c r="A60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K26" i="1" l="1"/>
  <c r="J26" i="1"/>
  <c r="I26" i="1"/>
  <c r="H26" i="1"/>
  <c r="G26" i="1"/>
  <c r="F26" i="1"/>
  <c r="A26" i="1"/>
  <c r="A59" i="1" l="1"/>
  <c r="A58" i="1"/>
  <c r="A57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 l="1"/>
  <c r="G56" i="1"/>
  <c r="H56" i="1"/>
  <c r="I56" i="1"/>
  <c r="J56" i="1"/>
  <c r="K56" i="1"/>
  <c r="F55" i="1"/>
  <c r="G55" i="1"/>
  <c r="H55" i="1"/>
  <c r="I55" i="1"/>
  <c r="J55" i="1"/>
  <c r="K55" i="1"/>
  <c r="A56" i="1"/>
  <c r="A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A54" i="1"/>
  <c r="A53" i="1"/>
  <c r="A52" i="1"/>
  <c r="A51" i="1" l="1"/>
  <c r="F51" i="1"/>
  <c r="G51" i="1"/>
  <c r="H51" i="1"/>
  <c r="I51" i="1"/>
  <c r="J51" i="1"/>
  <c r="K51" i="1"/>
  <c r="F11" i="1"/>
  <c r="G11" i="1"/>
  <c r="H11" i="1"/>
  <c r="I11" i="1"/>
  <c r="J11" i="1"/>
  <c r="K11" i="1"/>
  <c r="A11" i="1"/>
  <c r="A50" i="1" l="1"/>
  <c r="A49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A48" i="1"/>
  <c r="A47" i="1"/>
  <c r="A46" i="1"/>
  <c r="A45" i="1"/>
  <c r="A44" i="1"/>
  <c r="A43" i="1"/>
  <c r="A42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A41" i="1"/>
  <c r="A40" i="1"/>
  <c r="F41" i="1"/>
  <c r="G41" i="1"/>
  <c r="H41" i="1"/>
  <c r="I41" i="1"/>
  <c r="J41" i="1"/>
  <c r="K41" i="1"/>
  <c r="F40" i="1"/>
  <c r="G40" i="1"/>
  <c r="H40" i="1"/>
  <c r="I40" i="1"/>
  <c r="J40" i="1"/>
  <c r="K40" i="1"/>
  <c r="K39" i="1" l="1"/>
  <c r="J39" i="1"/>
  <c r="I39" i="1"/>
  <c r="H39" i="1"/>
  <c r="G39" i="1"/>
  <c r="F39" i="1"/>
  <c r="A39" i="1"/>
  <c r="A38" i="1" l="1"/>
  <c r="F38" i="1"/>
  <c r="G38" i="1"/>
  <c r="H38" i="1"/>
  <c r="I38" i="1"/>
  <c r="J38" i="1"/>
  <c r="K38" i="1"/>
  <c r="A37" i="1" l="1"/>
  <c r="A36" i="1"/>
  <c r="A35" i="1"/>
  <c r="A33" i="1"/>
  <c r="A32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3" i="1"/>
  <c r="G33" i="1"/>
  <c r="H33" i="1"/>
  <c r="I33" i="1"/>
  <c r="J33" i="1"/>
  <c r="K33" i="1"/>
  <c r="F32" i="1"/>
  <c r="G32" i="1"/>
  <c r="H32" i="1"/>
  <c r="I32" i="1"/>
  <c r="J32" i="1"/>
  <c r="K32" i="1"/>
  <c r="A31" i="1"/>
  <c r="A30" i="1"/>
  <c r="A29" i="1"/>
  <c r="A28" i="1"/>
  <c r="A27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5" i="1" l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A25" i="1"/>
  <c r="A24" i="1"/>
  <c r="A23" i="1"/>
  <c r="A22" i="1"/>
  <c r="A20" i="1" l="1"/>
  <c r="A19" i="1"/>
  <c r="A18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/>
  <c r="G16" i="1"/>
  <c r="H16" i="1"/>
  <c r="I16" i="1"/>
  <c r="J16" i="1"/>
  <c r="K16" i="1"/>
  <c r="A17" i="1"/>
  <c r="A16" i="1"/>
  <c r="F15" i="1"/>
  <c r="G15" i="1"/>
  <c r="H15" i="1"/>
  <c r="I15" i="1"/>
  <c r="J15" i="1"/>
  <c r="K15" i="1"/>
  <c r="F14" i="1"/>
  <c r="G14" i="1"/>
  <c r="H14" i="1"/>
  <c r="I14" i="1"/>
  <c r="J14" i="1"/>
  <c r="K14" i="1"/>
  <c r="A15" i="1"/>
  <c r="A14" i="1"/>
  <c r="A13" i="1" l="1"/>
  <c r="F13" i="1"/>
  <c r="G13" i="1"/>
  <c r="H13" i="1"/>
  <c r="I13" i="1"/>
  <c r="J13" i="1"/>
  <c r="K13" i="1"/>
  <c r="F12" i="1" l="1"/>
  <c r="G12" i="1"/>
  <c r="H12" i="1"/>
  <c r="I12" i="1"/>
  <c r="J12" i="1"/>
  <c r="K12" i="1"/>
  <c r="A12" i="1"/>
  <c r="A10" i="1" l="1"/>
  <c r="F10" i="1"/>
  <c r="G10" i="1"/>
  <c r="H10" i="1"/>
  <c r="I10" i="1"/>
  <c r="J10" i="1"/>
  <c r="K10" i="1"/>
  <c r="A8" i="1"/>
  <c r="A9" i="1"/>
  <c r="F8" i="1"/>
  <c r="G8" i="1"/>
  <c r="H8" i="1"/>
  <c r="I8" i="1"/>
  <c r="J8" i="1"/>
  <c r="K8" i="1"/>
  <c r="F9" i="1"/>
  <c r="G9" i="1"/>
  <c r="H9" i="1"/>
  <c r="I9" i="1"/>
  <c r="J9" i="1"/>
  <c r="K9" i="1"/>
  <c r="A6" i="1" l="1"/>
  <c r="A5" i="1"/>
  <c r="F6" i="1"/>
  <c r="G6" i="1"/>
  <c r="H6" i="1"/>
  <c r="I6" i="1"/>
  <c r="J6" i="1"/>
  <c r="K6" i="1"/>
  <c r="F5" i="1"/>
  <c r="G5" i="1"/>
  <c r="H5" i="1"/>
  <c r="I5" i="1"/>
  <c r="J5" i="1"/>
  <c r="K5" i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4" i="4"/>
  <c r="C540" i="4"/>
  <c r="C489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47" i="15"/>
  <c r="D46" i="15"/>
  <c r="D45" i="15"/>
  <c r="D19" i="15"/>
  <c r="D21" i="15" s="1"/>
  <c r="D23" i="15" s="1"/>
  <c r="D3" i="9" l="1"/>
  <c r="D4" i="9" s="1"/>
  <c r="D5" i="9" s="1"/>
  <c r="D6" i="9" s="1"/>
  <c r="D48" i="15"/>
  <c r="D49" i="15"/>
  <c r="D20" i="15"/>
  <c r="D22" i="15" s="1"/>
</calcChain>
</file>

<file path=xl/sharedStrings.xml><?xml version="1.0" encoding="utf-8"?>
<sst xmlns="http://schemas.openxmlformats.org/spreadsheetml/2006/main" count="13377" uniqueCount="2536">
  <si>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</si>
  <si>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</si>
  <si>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</si>
  <si>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</si>
  <si>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</si>
  <si>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</si>
  <si>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</si>
  <si>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</si>
  <si>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</si>
  <si>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</si>
  <si>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</si>
  <si>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</si>
  <si>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</si>
  <si>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</si>
  <si>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</si>
  <si>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</si>
  <si>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</si>
  <si>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</si>
  <si>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</si>
  <si>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</si>
  <si>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</si>
  <si>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</si>
  <si>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</si>
  <si>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</si>
  <si>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</si>
  <si>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</si>
  <si>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</si>
  <si>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</si>
  <si>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</si>
  <si>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</si>
  <si>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</si>
  <si>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</si>
  <si>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</si>
  <si>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</si>
  <si>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</si>
  <si>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</si>
  <si>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</si>
  <si>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</si>
  <si>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</si>
  <si>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</si>
  <si>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</si>
  <si>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</si>
  <si>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</si>
  <si>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</si>
  <si>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</si>
  <si>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</si>
  <si>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</si>
  <si>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</si>
  <si>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</si>
  <si>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</si>
  <si>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</si>
  <si>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</si>
  <si>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</si>
  <si>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</si>
  <si>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</si>
  <si>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</si>
  <si>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</si>
  <si>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</si>
  <si>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</si>
  <si>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</si>
  <si>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</si>
  <si>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</si>
  <si>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</si>
  <si>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</si>
  <si>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</si>
  <si>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</si>
  <si>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</si>
  <si>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</si>
  <si>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</si>
  <si>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</si>
  <si>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</si>
  <si>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</si>
  <si>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</si>
  <si>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</si>
  <si>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</si>
  <si>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</si>
  <si>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</si>
  <si>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</si>
  <si>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</si>
  <si>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</si>
  <si>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</si>
  <si>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</si>
  <si>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</si>
  <si>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</si>
  <si>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</si>
  <si>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</si>
  <si>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</si>
  <si>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</si>
  <si>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</si>
  <si>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</si>
  <si>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</si>
  <si>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</si>
  <si>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</si>
  <si>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</si>
  <si>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</si>
  <si>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</si>
  <si>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</si>
  <si>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</si>
  <si>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</si>
  <si>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</si>
  <si>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</si>
  <si>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</si>
  <si>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</si>
  <si>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</si>
  <si>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</si>
  <si>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</si>
  <si>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</si>
  <si>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</si>
  <si>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</si>
  <si>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</si>
  <si>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</si>
  <si>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</si>
  <si>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</si>
  <si>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</si>
  <si>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</si>
  <si>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</si>
  <si>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</si>
  <si>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</si>
  <si>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</si>
  <si>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</si>
  <si>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</si>
  <si>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</si>
  <si>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</si>
  <si>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</si>
  <si>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</si>
  <si>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</si>
  <si>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</si>
  <si>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</si>
  <si>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</si>
  <si>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</si>
  <si>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</si>
  <si>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</si>
  <si>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</si>
  <si>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</si>
  <si>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</si>
  <si>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</si>
  <si>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</si>
  <si>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</si>
  <si>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</si>
  <si>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</si>
  <si>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</si>
  <si>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</si>
  <si>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</si>
  <si>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</si>
  <si>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</si>
  <si>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</si>
  <si>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</si>
  <si>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</si>
  <si>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</si>
  <si>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</si>
  <si>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</si>
  <si>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</si>
  <si>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</si>
  <si>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</si>
  <si>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</si>
  <si>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</si>
  <si>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</si>
  <si>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</si>
  <si>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</si>
  <si>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</si>
  <si>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</si>
  <si>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</si>
  <si>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</si>
  <si>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</si>
  <si>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</si>
  <si>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</si>
  <si>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</si>
  <si>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</si>
  <si>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</si>
  <si>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</si>
  <si>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</si>
  <si>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</si>
  <si>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</si>
  <si>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</si>
  <si>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</si>
  <si>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</si>
  <si>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</si>
  <si>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</si>
  <si>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</si>
  <si>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</si>
  <si>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</si>
  <si>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</si>
  <si>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</si>
  <si>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</si>
  <si>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</si>
  <si>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</si>
  <si>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</si>
  <si>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</si>
  <si>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</si>
  <si>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</si>
  <si>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</si>
  <si>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</si>
  <si>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</si>
  <si>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</si>
  <si>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</si>
  <si>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</si>
  <si>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</si>
  <si>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</si>
  <si>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</si>
  <si>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</si>
  <si>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</si>
  <si>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</si>
  <si>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</si>
  <si>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</si>
  <si>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</si>
  <si>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</si>
  <si>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</si>
  <si>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</si>
  <si>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</si>
  <si>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</si>
  <si>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</si>
  <si>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</si>
  <si>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</si>
  <si>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</si>
  <si>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</si>
  <si>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</si>
  <si>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</si>
  <si>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</si>
  <si>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</si>
  <si>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</si>
  <si>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</si>
  <si>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</si>
  <si>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</si>
  <si>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</si>
  <si>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</si>
  <si>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</si>
  <si>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</si>
  <si>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</si>
  <si>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</si>
  <si>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</si>
  <si>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</si>
  <si>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</si>
  <si>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</si>
  <si>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</si>
  <si>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</si>
  <si>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</si>
  <si>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</si>
  <si>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</si>
  <si>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</si>
  <si>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</si>
  <si>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</si>
  <si>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</si>
  <si>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</si>
  <si>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</si>
  <si>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</si>
  <si>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</si>
  <si>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</si>
  <si>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</si>
  <si>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</si>
  <si>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</si>
  <si>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</si>
  <si>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</si>
  <si>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</si>
  <si>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</si>
  <si>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</si>
  <si>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</si>
  <si>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</si>
  <si>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</si>
  <si>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</si>
  <si>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</si>
  <si>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</si>
  <si>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</si>
  <si>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</si>
  <si>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</si>
  <si>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</si>
  <si>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</si>
  <si>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</si>
  <si>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</si>
  <si>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</si>
  <si>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</si>
  <si>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</si>
  <si>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</si>
  <si>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</si>
  <si>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</si>
  <si>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</si>
  <si>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</si>
  <si>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</si>
  <si>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</si>
  <si>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</si>
  <si>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</si>
  <si>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</si>
  <si>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</si>
  <si>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</si>
  <si>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</si>
  <si>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</si>
  <si>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</si>
  <si>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</si>
  <si>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</si>
  <si>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</si>
  <si>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</si>
  <si>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</si>
  <si>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</si>
  <si>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</si>
  <si>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</si>
  <si>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</si>
  <si>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</si>
  <si>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</si>
  <si>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</si>
  <si>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</si>
  <si>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</si>
  <si>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</si>
  <si>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</si>
  <si>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</si>
  <si>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</si>
  <si>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</si>
  <si>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</si>
  <si>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</si>
  <si>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</si>
  <si>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</si>
  <si>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</si>
  <si>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</si>
  <si>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</si>
  <si>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</si>
  <si>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</si>
  <si>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</si>
  <si>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</si>
  <si>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</si>
  <si>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</si>
  <si>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</si>
  <si>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</si>
  <si>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</si>
  <si>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</si>
  <si>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</si>
  <si>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</si>
  <si>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</si>
  <si>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</si>
  <si>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</si>
  <si>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</si>
  <si>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</si>
  <si>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</si>
  <si>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</si>
  <si>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</si>
  <si>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</si>
  <si>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</si>
  <si>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</si>
  <si>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</si>
  <si>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</si>
  <si>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</si>
  <si>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</si>
  <si>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</si>
  <si>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</si>
  <si>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</si>
  <si>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</si>
  <si>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</si>
  <si>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</si>
  <si>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</si>
  <si>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</si>
  <si>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</si>
  <si>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</si>
  <si>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</si>
  <si>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</si>
  <si>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</si>
  <si>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</si>
  <si>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</si>
  <si>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</si>
  <si>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</si>
  <si>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</si>
  <si>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</si>
  <si>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</si>
  <si>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</si>
  <si>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</si>
  <si>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</si>
  <si>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</si>
  <si>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</si>
  <si>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</si>
  <si>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</si>
  <si>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</si>
  <si>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</si>
  <si>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</si>
  <si>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</si>
  <si>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</si>
  <si>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</si>
  <si>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</si>
  <si>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</si>
  <si>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</si>
  <si>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</si>
  <si>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</si>
  <si>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</si>
  <si>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</si>
  <si>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</si>
  <si>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</si>
  <si>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</si>
  <si>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</si>
  <si>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</si>
  <si>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</si>
  <si>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</si>
  <si>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</si>
  <si>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</si>
  <si>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</si>
  <si>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</si>
  <si>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</si>
  <si>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</si>
  <si>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</si>
  <si>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</si>
  <si>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</si>
  <si>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</si>
  <si>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</si>
  <si>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</si>
  <si>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</si>
  <si>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</si>
  <si>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</si>
  <si>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</si>
  <si>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</si>
  <si>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</si>
  <si>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</si>
  <si>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</si>
  <si>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</si>
  <si>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</si>
  <si>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</si>
  <si>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</si>
  <si>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</si>
  <si>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</si>
  <si>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</si>
  <si>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</si>
  <si>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</si>
  <si>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</si>
  <si>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</si>
  <si>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</si>
  <si>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</si>
  <si>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</si>
  <si>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</si>
  <si>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</si>
  <si>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</si>
  <si>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</si>
  <si>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</si>
  <si>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</si>
  <si>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</si>
  <si>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</si>
  <si>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</si>
  <si>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</si>
  <si>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</si>
  <si>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</si>
  <si>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</si>
  <si>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</si>
  <si>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</si>
  <si>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</si>
  <si>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</si>
  <si>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</si>
  <si>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</si>
  <si>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</si>
  <si>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</si>
  <si>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</si>
  <si>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</si>
  <si>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</si>
  <si>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</si>
  <si>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</si>
  <si>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</si>
  <si>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</si>
  <si>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</si>
  <si>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</si>
  <si>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</si>
  <si>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</si>
  <si>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</si>
  <si>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</si>
  <si>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</si>
  <si>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</si>
  <si>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</si>
  <si>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</si>
  <si>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</si>
  <si>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</si>
  <si>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</si>
  <si>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</si>
  <si>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</si>
  <si>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</si>
  <si>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</si>
  <si>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</si>
  <si>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</si>
  <si>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</si>
  <si>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</si>
  <si>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</si>
  <si>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</si>
  <si>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</si>
  <si>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</si>
  <si>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</si>
  <si>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</si>
  <si>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</si>
  <si>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</si>
  <si>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</si>
  <si>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</si>
  <si>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</si>
  <si>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</si>
  <si>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</si>
  <si>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</si>
  <si>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</si>
  <si>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</si>
  <si>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</si>
  <si>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</si>
  <si>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</si>
  <si>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</si>
  <si>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</si>
  <si>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</si>
  <si>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</si>
  <si>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</si>
  <si>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</si>
  <si>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</si>
  <si>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</si>
  <si>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</si>
  <si>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</si>
  <si>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</si>
  <si>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</si>
  <si>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</si>
  <si>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</si>
  <si>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</si>
  <si>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</si>
  <si>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</si>
  <si>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</si>
  <si>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</si>
  <si>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</si>
  <si>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</si>
  <si>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</si>
  <si>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</si>
  <si>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</si>
  <si>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</si>
  <si>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</si>
  <si>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</si>
  <si>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</si>
  <si>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</si>
  <si>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</si>
  <si>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</si>
  <si>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</si>
  <si>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</si>
  <si>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</si>
  <si>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</si>
  <si>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</si>
  <si>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</si>
  <si>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</si>
  <si>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</si>
  <si>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</si>
  <si>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</si>
  <si>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</si>
  <si>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</si>
  <si>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</si>
  <si>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</si>
  <si>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</si>
  <si>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</si>
  <si>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</si>
  <si>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</si>
  <si>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</si>
  <si>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</si>
  <si>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</si>
  <si>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</si>
  <si>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</si>
  <si>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</si>
  <si>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</si>
  <si>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</si>
  <si>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</si>
  <si>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</si>
  <si>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</si>
  <si>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</si>
  <si>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</si>
  <si>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</si>
  <si>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</si>
  <si>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</si>
  <si>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</si>
  <si>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</si>
  <si>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</si>
  <si>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</si>
  <si>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</si>
  <si>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</si>
  <si>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</si>
  <si>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</si>
  <si>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</si>
  <si>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</si>
  <si>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</si>
  <si>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</si>
  <si>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</si>
  <si>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</si>
  <si>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</si>
  <si>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</si>
  <si>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</si>
  <si>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</si>
  <si>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</si>
  <si>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</si>
  <si>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</si>
  <si>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</si>
  <si>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</si>
  <si>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</si>
  <si>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</si>
  <si>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</si>
  <si>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</si>
  <si>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</si>
  <si>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</si>
  <si>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</si>
  <si>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</si>
  <si>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</si>
  <si>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</si>
  <si>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</si>
  <si>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</si>
  <si>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</si>
  <si>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</si>
  <si>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</si>
  <si>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</si>
  <si>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</si>
  <si>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</si>
  <si>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</si>
  <si>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</si>
  <si>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</si>
  <si>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</si>
  <si>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</si>
  <si>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</si>
  <si>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</si>
  <si>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</si>
  <si>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</si>
  <si>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</si>
  <si>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</si>
  <si>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</si>
  <si>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</si>
  <si>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</si>
  <si>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</si>
  <si>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</si>
  <si>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</si>
  <si>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</si>
  <si>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</si>
  <si>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</si>
  <si>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</si>
  <si>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</si>
  <si>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</si>
  <si>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</si>
  <si>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</si>
  <si>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</si>
  <si>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</si>
  <si>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</si>
  <si>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</si>
  <si>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</si>
  <si>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</si>
  <si>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</si>
  <si>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</si>
  <si>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</si>
  <si>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</si>
  <si>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</si>
  <si>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</si>
  <si>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</si>
  <si>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</si>
  <si>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</si>
  <si>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</si>
  <si>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</si>
  <si>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</si>
  <si>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</si>
  <si>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</si>
  <si>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</si>
  <si>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</si>
  <si>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</si>
  <si>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</si>
  <si>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</si>
  <si>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</si>
  <si>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</si>
  <si>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</si>
  <si>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</si>
  <si>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</si>
  <si>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</si>
  <si>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</si>
  <si>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</si>
  <si>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</si>
  <si>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</si>
  <si>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</si>
  <si>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</si>
  <si>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</si>
  <si>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</si>
  <si>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</si>
  <si>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</si>
  <si>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</si>
  <si>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</si>
  <si>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</si>
  <si>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</si>
  <si>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</si>
  <si>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</si>
  <si>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</si>
  <si>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</si>
  <si>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</si>
  <si>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</si>
  <si>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</si>
  <si>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</si>
  <si>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</si>
  <si>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</si>
  <si>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</si>
  <si>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</si>
  <si>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</si>
  <si>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</si>
  <si>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</si>
  <si>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</si>
  <si>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</si>
  <si>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</si>
  <si>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</si>
  <si>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</si>
  <si>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</si>
  <si>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</si>
  <si>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</si>
  <si>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</si>
  <si>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</si>
  <si>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</si>
  <si>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</si>
  <si>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</si>
  <si>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</si>
  <si>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</si>
  <si>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</si>
  <si>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</si>
  <si>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</si>
  <si>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</si>
  <si>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</si>
  <si>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</si>
  <si>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</si>
  <si>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</si>
  <si>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</si>
  <si>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</si>
  <si>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</si>
  <si>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</si>
  <si>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</si>
  <si>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</si>
  <si>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</si>
  <si>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</si>
  <si>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</si>
  <si>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</si>
  <si>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</si>
  <si>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</si>
  <si>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</si>
  <si>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</si>
  <si>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</si>
  <si>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</si>
  <si>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</si>
  <si>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</si>
  <si>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</si>
  <si>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</si>
  <si>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</si>
  <si>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</si>
  <si>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</si>
  <si>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</si>
  <si>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</si>
  <si>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</si>
  <si>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</si>
  <si>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</si>
  <si>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</si>
  <si>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</si>
  <si>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</si>
  <si>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</si>
  <si>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</si>
  <si>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</si>
  <si>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</si>
  <si>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</si>
  <si>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</si>
  <si>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</si>
  <si>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</si>
  <si>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</si>
  <si>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</si>
  <si>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</si>
  <si>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</si>
  <si>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</si>
  <si>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</si>
  <si>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</si>
  <si>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</si>
  <si>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</si>
  <si>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</si>
  <si>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</si>
  <si>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</si>
  <si>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</si>
  <si>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</si>
  <si>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</si>
  <si>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</si>
  <si>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</si>
  <si>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</si>
  <si>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</si>
  <si>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</si>
  <si>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</si>
  <si>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</si>
  <si>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</si>
  <si>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</si>
  <si>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</si>
  <si>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</si>
  <si>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</si>
  <si>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</si>
  <si>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</si>
  <si>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</si>
  <si>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</si>
  <si>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</si>
  <si>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</si>
  <si>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</si>
  <si>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</si>
  <si>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</si>
  <si>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</si>
  <si>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</si>
  <si>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</si>
  <si>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</si>
  <si>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</si>
  <si>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</si>
  <si>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</si>
  <si>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</si>
  <si>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</si>
  <si>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</si>
  <si>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</si>
  <si>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</si>
  <si>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</si>
  <si>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</si>
  <si>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</si>
  <si>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</si>
  <si>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</si>
  <si>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</si>
  <si>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</si>
  <si>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</si>
  <si>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</si>
  <si>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</si>
  <si>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</si>
  <si>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</si>
  <si>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</si>
  <si>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</si>
  <si>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</si>
  <si>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</si>
  <si>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</si>
  <si>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</si>
  <si>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</si>
  <si>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</si>
  <si>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</si>
  <si>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</si>
  <si>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</si>
  <si>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</si>
  <si>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</si>
  <si>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</si>
  <si>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</si>
  <si>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</si>
  <si>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</si>
  <si>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</si>
  <si>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</si>
  <si>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</si>
  <si>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</si>
  <si>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</si>
  <si>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</si>
  <si>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</si>
  <si>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</si>
  <si>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</si>
  <si>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</si>
  <si>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</si>
  <si>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</si>
  <si>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</si>
  <si>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</si>
  <si>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</si>
  <si>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</si>
  <si>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</si>
  <si>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</si>
  <si>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</si>
  <si>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</si>
  <si>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</si>
  <si>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</si>
  <si>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</si>
  <si>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</si>
  <si>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</si>
  <si>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</si>
  <si>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</si>
  <si>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</si>
  <si>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</si>
  <si>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</si>
  <si>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</si>
  <si>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</si>
  <si>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</si>
  <si>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</si>
  <si>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</si>
  <si>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</si>
  <si>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</si>
  <si>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</si>
  <si>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</si>
  <si>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</si>
  <si>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</si>
  <si>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</si>
  <si>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</si>
  <si>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</si>
  <si>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</si>
  <si>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</si>
  <si>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</si>
  <si>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</si>
  <si>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</si>
  <si>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</si>
  <si>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</si>
  <si>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</si>
  <si>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</si>
  <si>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</si>
  <si>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</si>
  <si>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</si>
  <si>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</si>
  <si>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</si>
  <si>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</si>
  <si>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</si>
  <si>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</si>
  <si>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</si>
  <si>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</si>
  <si>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</si>
  <si>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</si>
  <si>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</si>
  <si>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</si>
  <si>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</si>
  <si>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</si>
  <si>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</si>
  <si>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</si>
  <si>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</si>
  <si>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</si>
  <si>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</si>
  <si>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</si>
  <si>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</si>
  <si>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</si>
  <si>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</si>
  <si>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</si>
  <si>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</si>
  <si>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</si>
  <si>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</si>
  <si>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</si>
  <si>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</si>
  <si>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</si>
  <si>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</si>
  <si>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</si>
  <si>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</si>
  <si>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</si>
  <si>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</si>
  <si>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</si>
  <si>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</si>
  <si>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</si>
  <si>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</si>
  <si>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</si>
  <si>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</si>
  <si>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</si>
  <si>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</si>
  <si>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</si>
  <si>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</si>
  <si>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</si>
  <si>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</si>
  <si>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</si>
  <si>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</si>
  <si>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</si>
  <si>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</si>
  <si>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</si>
  <si>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</si>
  <si>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</si>
  <si>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</si>
  <si>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</si>
  <si>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</si>
  <si>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</si>
  <si>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</si>
  <si>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</si>
  <si>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</si>
  <si>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</si>
  <si>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</si>
  <si>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</si>
  <si>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</si>
  <si>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</si>
  <si>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</si>
  <si>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</si>
  <si>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</si>
  <si>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</si>
  <si>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</si>
  <si>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</si>
  <si>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</si>
  <si>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</si>
  <si>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</si>
  <si>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</si>
  <si>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</si>
  <si>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</si>
  <si>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</si>
  <si>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</si>
  <si>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</si>
  <si>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</si>
  <si>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</si>
  <si>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</si>
  <si>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</si>
  <si>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</si>
  <si>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</si>
  <si>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</si>
  <si>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</si>
  <si>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</si>
  <si>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</si>
  <si>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</si>
  <si>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</si>
  <si>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</si>
  <si>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</si>
  <si>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</si>
  <si>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</si>
  <si>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</si>
  <si>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</si>
  <si>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</si>
  <si>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</si>
  <si>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</si>
  <si>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</si>
  <si>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</si>
  <si>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</si>
  <si>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</si>
  <si>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</si>
  <si>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</si>
  <si>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</si>
  <si>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</si>
  <si>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</si>
  <si>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</si>
  <si>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</si>
  <si>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</si>
  <si>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</si>
  <si>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</si>
  <si>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</si>
  <si>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</si>
  <si>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</si>
  <si>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</si>
  <si>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</si>
  <si>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</si>
  <si>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</si>
  <si>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</si>
  <si>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</si>
  <si>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</si>
  <si>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</si>
  <si>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</si>
  <si>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</si>
  <si>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</si>
  <si>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</si>
  <si>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</si>
  <si>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</si>
  <si>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</si>
  <si>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</si>
  <si>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</si>
  <si>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</si>
  <si>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</si>
  <si>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</si>
  <si>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</si>
  <si>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</si>
  <si>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</si>
  <si>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</si>
  <si>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</si>
  <si>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</si>
  <si>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</si>
  <si>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</si>
  <si>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</si>
  <si>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</si>
  <si>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</si>
  <si>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</si>
  <si>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</si>
  <si>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</si>
  <si>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</si>
  <si>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</si>
  <si>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</si>
  <si>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</si>
  <si>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</si>
  <si>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</si>
  <si>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</si>
  <si>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</si>
  <si>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</si>
  <si>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</si>
  <si>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</si>
  <si>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</si>
  <si>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</si>
  <si>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</si>
  <si>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</si>
  <si>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</si>
  <si>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</si>
  <si>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</si>
  <si>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</si>
  <si>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</si>
  <si>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</si>
  <si>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</si>
  <si>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</si>
  <si>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</si>
  <si>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</si>
  <si>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</si>
  <si>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</si>
  <si>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</si>
  <si>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</si>
  <si>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</si>
  <si>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</si>
  <si>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</si>
  <si>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</si>
  <si>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</si>
  <si>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</si>
  <si>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</si>
  <si>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</si>
  <si>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</si>
  <si>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</si>
  <si>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</si>
  <si>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</si>
  <si>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</si>
  <si>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</si>
  <si>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</si>
  <si>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</si>
  <si>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</si>
  <si>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</si>
  <si>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</si>
  <si>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</si>
  <si>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</si>
  <si>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</si>
  <si>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</si>
  <si>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</si>
  <si>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</si>
  <si>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</si>
  <si>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</si>
  <si>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</si>
  <si>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</si>
  <si>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</si>
  <si>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</si>
  <si>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</si>
  <si>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</si>
  <si>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</si>
  <si>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</si>
  <si>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</si>
  <si>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</si>
  <si>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</si>
  <si>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</si>
  <si>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</si>
  <si>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</si>
  <si>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</si>
  <si>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</si>
  <si>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</si>
  <si>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</si>
  <si>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</si>
  <si>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</si>
  <si>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</si>
  <si>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</si>
  <si>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</si>
  <si>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</si>
  <si>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</si>
  <si>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</si>
  <si>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</si>
  <si>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</si>
  <si>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</si>
  <si>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</si>
  <si>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</si>
  <si>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</si>
  <si>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</si>
  <si>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</si>
  <si>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</si>
  <si>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</si>
  <si>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</si>
  <si>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</si>
  <si>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</si>
  <si>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</si>
  <si>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</si>
  <si>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</si>
  <si>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</si>
  <si>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</si>
  <si>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</si>
  <si>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</si>
  <si>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</si>
  <si>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</si>
  <si>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</si>
  <si>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</si>
  <si>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</si>
  <si>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</si>
  <si>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</si>
  <si>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</si>
  <si>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</si>
  <si>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</si>
  <si>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</si>
  <si>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</si>
  <si>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</si>
  <si>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</si>
  <si>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</si>
  <si>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</si>
  <si>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</si>
  <si>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</si>
  <si>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</si>
  <si>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</si>
  <si>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</si>
  <si>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</si>
  <si>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</si>
  <si>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</si>
  <si>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</si>
  <si>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</si>
  <si>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</si>
  <si>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</si>
  <si>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</si>
  <si>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</si>
  <si>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</si>
  <si>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</si>
  <si>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</si>
  <si>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</si>
  <si>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</si>
  <si>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</si>
  <si>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</si>
  <si>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</si>
  <si>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</si>
  <si>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</si>
  <si>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</si>
  <si>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</si>
  <si>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</si>
  <si>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</si>
  <si>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</si>
  <si>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</si>
  <si>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</si>
  <si>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</si>
  <si>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</si>
  <si>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</si>
  <si>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</si>
  <si>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</si>
  <si>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</si>
  <si>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</si>
  <si>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</si>
  <si>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</si>
  <si>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</si>
  <si>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</si>
  <si>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</si>
  <si>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</si>
  <si>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</si>
  <si>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</si>
  <si>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</si>
  <si>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</si>
  <si>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</si>
  <si>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</si>
  <si>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</si>
  <si>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</si>
  <si>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</si>
  <si>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</si>
  <si>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</si>
  <si>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</si>
  <si>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</si>
  <si>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</si>
  <si>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</si>
  <si>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</si>
  <si>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</si>
  <si>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</si>
  <si>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</si>
  <si>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</si>
  <si>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</si>
  <si>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</si>
  <si>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</si>
  <si>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</si>
  <si>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</si>
  <si>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</si>
  <si>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</si>
  <si>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</si>
  <si>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</si>
  <si>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</si>
  <si>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</si>
  <si>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</si>
  <si>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</si>
  <si>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</si>
  <si>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</si>
  <si>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</si>
  <si>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</si>
  <si>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</si>
  <si>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</si>
  <si>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</si>
  <si>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</si>
  <si>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</si>
  <si>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</si>
  <si>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</si>
  <si>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</si>
  <si>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</si>
  <si>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</si>
  <si>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</si>
  <si>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</si>
  <si>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</si>
  <si>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</si>
  <si>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</si>
  <si>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</si>
  <si>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</si>
  <si>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</si>
  <si>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</si>
  <si>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</si>
  <si>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</si>
  <si>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</si>
  <si>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</si>
  <si>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</si>
  <si>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</si>
  <si>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</si>
  <si>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</si>
  <si>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</si>
  <si>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</si>
  <si>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</si>
  <si>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</si>
  <si>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</si>
  <si>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</si>
  <si>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</si>
  <si>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</si>
  <si>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</si>
  <si>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</si>
  <si>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</si>
  <si>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</si>
  <si>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</si>
  <si>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</si>
  <si>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</si>
  <si>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</si>
  <si>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</si>
  <si>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</si>
  <si>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</si>
  <si>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</si>
  <si>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</si>
  <si>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</si>
  <si>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</si>
  <si>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</si>
  <si>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</si>
  <si>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</si>
  <si>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</si>
  <si>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</si>
  <si>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</si>
  <si>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</si>
  <si>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</si>
  <si>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</si>
  <si>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</si>
  <si>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</si>
  <si>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</si>
  <si>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</si>
  <si>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</si>
  <si>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</si>
  <si>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</si>
  <si>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</si>
  <si>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</si>
  <si>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</si>
  <si>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</si>
  <si>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</si>
  <si>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</si>
  <si>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</si>
  <si>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</si>
  <si>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</si>
  <si>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</si>
  <si>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</si>
  <si>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</si>
  <si>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</si>
  <si>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</si>
  <si>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</si>
  <si>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</si>
  <si>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</si>
  <si>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</si>
  <si>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</si>
  <si>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</si>
  <si>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</si>
  <si>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</si>
  <si>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</si>
  <si>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</si>
  <si>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</si>
  <si>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</si>
  <si>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</si>
  <si>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</si>
  <si>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</si>
  <si>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</si>
  <si>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</si>
  <si>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</si>
  <si>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</si>
  <si>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</si>
  <si>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</si>
  <si>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</si>
  <si>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</si>
  <si>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</si>
  <si>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</si>
  <si>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</si>
  <si>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</si>
  <si>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</si>
  <si>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</si>
  <si>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</si>
  <si>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</si>
  <si>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</si>
  <si>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</si>
  <si>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</si>
  <si>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</si>
  <si>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</si>
  <si>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</si>
  <si>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</si>
  <si>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</si>
  <si>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</si>
  <si>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</si>
  <si>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</si>
  <si>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</si>
  <si>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</si>
  <si>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</si>
  <si>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</si>
  <si>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</si>
  <si>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</si>
  <si>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</si>
  <si>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</si>
  <si>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</si>
  <si>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</si>
  <si>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</si>
  <si>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</si>
  <si>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</si>
  <si>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</si>
  <si>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</si>
  <si>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</si>
  <si>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</si>
  <si>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</si>
  <si>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</si>
  <si>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</si>
  <si>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</si>
  <si>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</si>
  <si>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</si>
  <si>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</si>
  <si>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</si>
  <si>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</si>
  <si>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</si>
  <si>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</si>
  <si>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</si>
  <si>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</si>
  <si>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</si>
  <si>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</si>
  <si>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</si>
  <si>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</si>
  <si>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</si>
  <si>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</si>
  <si>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</si>
  <si>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</si>
  <si>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</si>
  <si>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</si>
  <si>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</si>
  <si>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</si>
  <si>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</si>
  <si>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</si>
  <si>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</si>
  <si>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</si>
  <si>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</si>
  <si>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</si>
  <si>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</si>
  <si>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</si>
  <si>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</si>
  <si>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</si>
  <si>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</si>
  <si>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</si>
  <si>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</si>
  <si>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</si>
  <si>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</si>
  <si>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</si>
  <si>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</si>
  <si>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</si>
  <si>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</si>
  <si>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</si>
  <si>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</si>
  <si>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</si>
  <si>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</si>
  <si>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</si>
  <si>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</si>
  <si>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</si>
  <si>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</si>
  <si>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</si>
  <si>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</si>
  <si>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</si>
  <si>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</si>
  <si>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</si>
  <si>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</si>
  <si>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</si>
  <si>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</si>
  <si>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</si>
  <si>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</si>
  <si>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</si>
  <si>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</si>
  <si>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</si>
  <si>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</si>
  <si>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</si>
  <si>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</si>
  <si>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</si>
  <si>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</si>
  <si>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</si>
  <si>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</si>
  <si>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</si>
  <si>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</si>
  <si>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</si>
  <si>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</si>
  <si>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</si>
  <si>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</si>
  <si>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</si>
  <si>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</si>
  <si>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</si>
  <si>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</si>
  <si>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</si>
  <si>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</si>
  <si>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</si>
  <si>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</si>
  <si>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</si>
  <si>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</si>
  <si>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</si>
  <si>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</si>
  <si>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</si>
  <si>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</si>
  <si>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</si>
  <si>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</si>
  <si>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</si>
  <si>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</si>
  <si>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</si>
  <si>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</si>
  <si>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</si>
  <si>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</si>
  <si>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</si>
  <si>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</si>
  <si>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</si>
  <si>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</si>
  <si>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</si>
  <si>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</si>
  <si>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</si>
  <si>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</si>
  <si>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</si>
  <si>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</si>
  <si>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</si>
  <si>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</si>
  <si>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</si>
  <si>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</si>
  <si>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</si>
  <si>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</si>
  <si>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</si>
  <si>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</si>
  <si>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</si>
  <si>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</si>
  <si>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</si>
  <si>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</si>
  <si>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</si>
  <si>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</si>
  <si>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</si>
  <si>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</si>
  <si>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</si>
  <si>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</si>
  <si>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</si>
  <si>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</si>
  <si>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</si>
  <si>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</si>
  <si>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</si>
  <si>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</si>
  <si>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</si>
  <si>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</si>
  <si>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</si>
  <si>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</si>
  <si>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</si>
  <si>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</si>
  <si>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</si>
  <si>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</si>
  <si>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</si>
  <si>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</si>
  <si>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</si>
  <si>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</si>
  <si>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</si>
  <si>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</si>
  <si>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</si>
  <si>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</si>
  <si>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</si>
  <si>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</si>
  <si>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</si>
  <si>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</si>
  <si>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</si>
  <si>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</si>
  <si>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</si>
  <si>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</si>
  <si>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</si>
  <si>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</si>
  <si>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</si>
  <si>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</si>
  <si>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</si>
  <si>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</si>
  <si>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</si>
  <si>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</si>
  <si>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</si>
  <si>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</si>
  <si>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</si>
  <si>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</si>
  <si>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</si>
  <si>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</si>
  <si>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</si>
  <si>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</si>
  <si>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</si>
  <si>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</si>
  <si>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</si>
  <si>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</si>
  <si>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</si>
  <si>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</si>
  <si>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</si>
  <si>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</si>
  <si>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</si>
  <si>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</si>
  <si>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</si>
  <si>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</si>
  <si>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</si>
  <si>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</si>
  <si>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</si>
  <si>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</si>
  <si>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</si>
  <si>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</si>
  <si>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</si>
  <si>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</si>
  <si>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</si>
  <si>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</si>
  <si>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</si>
  <si>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</si>
  <si>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</si>
  <si>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</si>
  <si>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</si>
  <si>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</si>
  <si>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</si>
  <si>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</si>
  <si>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</si>
  <si>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</si>
  <si>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</si>
  <si>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</si>
  <si>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</si>
  <si>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</si>
  <si>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</si>
  <si>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</si>
  <si>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</si>
  <si>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</si>
  <si>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</si>
  <si>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</si>
  <si>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</si>
  <si>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</si>
  <si>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</si>
  <si>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</si>
  <si>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</si>
  <si>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</si>
  <si>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</si>
  <si>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</si>
  <si>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</si>
  <si>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</si>
  <si>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</si>
  <si>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</si>
  <si>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</si>
  <si>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</si>
  <si>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</si>
  <si>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</si>
  <si>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</si>
  <si>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</si>
  <si>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</si>
  <si>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</si>
  <si>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</si>
  <si>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</si>
  <si>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</si>
  <si>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</si>
  <si>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</si>
  <si>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</si>
  <si>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</si>
  <si>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</si>
  <si>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</si>
  <si>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</si>
  <si>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</si>
  <si>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</si>
  <si>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</si>
  <si>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</si>
  <si>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</si>
  <si>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</si>
  <si>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</si>
  <si>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</si>
  <si>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</si>
  <si>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</si>
  <si>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</si>
  <si>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</si>
  <si>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</si>
  <si>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</si>
  <si>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</si>
  <si>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</si>
  <si>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</si>
  <si>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</si>
  <si>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</si>
  <si>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</si>
  <si>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</si>
  <si>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</si>
  <si>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</si>
  <si>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</si>
  <si>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</si>
  <si>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</si>
  <si>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</si>
  <si>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</si>
  <si>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</si>
  <si>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</si>
  <si>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</si>
  <si>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</si>
  <si>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</si>
  <si>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</si>
  <si>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</si>
  <si>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</si>
  <si>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</si>
  <si>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</si>
  <si>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</si>
  <si>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</si>
  <si>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</si>
  <si>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</si>
  <si>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</si>
  <si>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</si>
  <si>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</si>
  <si>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</si>
  <si>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</si>
  <si>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</si>
  <si>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</si>
  <si>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</si>
  <si>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</si>
  <si>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</si>
  <si>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</si>
  <si>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</si>
  <si>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</si>
  <si>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</si>
  <si>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</si>
  <si>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</si>
  <si>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</si>
  <si>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</si>
  <si>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</si>
  <si>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</si>
  <si>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</si>
  <si>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</si>
  <si>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</si>
  <si>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</si>
  <si>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</si>
  <si>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</si>
  <si>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</si>
  <si>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</si>
  <si>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</si>
  <si>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</si>
  <si>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</si>
  <si>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</si>
  <si>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</si>
  <si>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</si>
  <si>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</si>
  <si>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</si>
  <si>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</si>
  <si>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</si>
  <si>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</si>
  <si>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</si>
  <si>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</si>
  <si>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</si>
  <si>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</si>
  <si>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</si>
  <si>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</si>
  <si>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</si>
  <si>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</si>
  <si>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</si>
  <si>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</si>
  <si>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</si>
  <si>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</si>
  <si>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</si>
  <si>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</si>
  <si>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</si>
  <si>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</si>
  <si>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</si>
  <si>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</si>
  <si>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</si>
  <si>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</si>
  <si>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</si>
  <si>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</si>
  <si>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</si>
  <si>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</si>
  <si>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</si>
  <si>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</si>
  <si>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</si>
  <si>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</si>
  <si>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</si>
  <si>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</si>
  <si>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</si>
  <si>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</si>
  <si>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</si>
  <si>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</si>
  <si>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</si>
  <si>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</si>
  <si>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</si>
  <si>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</si>
  <si>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</si>
  <si>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</si>
  <si>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</si>
  <si>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</si>
  <si>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</si>
  <si>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</si>
  <si>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</si>
  <si>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</si>
  <si>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</si>
  <si>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</si>
  <si>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</si>
  <si>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</si>
  <si>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</si>
  <si>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</si>
  <si>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</si>
  <si>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</si>
  <si>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</si>
  <si>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</si>
  <si>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</si>
  <si>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</si>
  <si>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</si>
  <si>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</si>
  <si>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</si>
  <si>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</si>
  <si>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</si>
  <si>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</si>
  <si>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</si>
  <si>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</si>
  <si>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</si>
  <si>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</si>
  <si>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</si>
  <si>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</si>
  <si>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</si>
  <si>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</si>
  <si>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</si>
  <si>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</si>
  <si>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</si>
  <si>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</si>
  <si>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</si>
  <si>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</si>
  <si>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</si>
  <si>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</si>
  <si>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</si>
  <si>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</si>
  <si>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</si>
  <si>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</si>
  <si>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</si>
  <si>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</si>
  <si>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</si>
  <si>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</si>
  <si>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</si>
  <si>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</si>
  <si>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</si>
  <si>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</si>
  <si>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</si>
  <si>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</si>
  <si>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</si>
  <si>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</si>
  <si>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</si>
  <si>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</si>
  <si>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</si>
  <si>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</si>
  <si>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</si>
  <si>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</si>
  <si>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</si>
  <si>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</si>
  <si>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</si>
  <si>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</si>
  <si>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</si>
  <si>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</si>
  <si>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</si>
  <si>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</si>
  <si>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</si>
  <si>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</si>
  <si>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</si>
  <si>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</si>
  <si>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</si>
  <si>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</si>
  <si>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</si>
  <si>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</si>
  <si>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</si>
  <si>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</si>
  <si>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</si>
  <si>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</si>
  <si>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</si>
  <si>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</si>
  <si>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</si>
  <si>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</si>
  <si>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</si>
  <si>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</si>
  <si>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</si>
  <si>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</si>
  <si>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</si>
  <si>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</si>
  <si>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</si>
  <si>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</si>
  <si>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</si>
  <si>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</si>
  <si>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</si>
  <si>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</si>
  <si>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</si>
  <si>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</si>
  <si>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</si>
  <si>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</si>
  <si>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</si>
  <si>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</si>
  <si>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</si>
  <si>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</si>
  <si>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</si>
  <si>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</si>
  <si>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</si>
  <si>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</si>
  <si>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</si>
  <si>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</si>
  <si>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</si>
  <si>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</si>
  <si>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</si>
  <si>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</si>
  <si>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</si>
  <si>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</si>
  <si>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</si>
  <si>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</si>
  <si>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</si>
  <si>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</si>
  <si>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</si>
  <si>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</si>
  <si>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</si>
  <si>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</si>
  <si>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</si>
  <si>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</si>
  <si>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</si>
  <si>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</si>
  <si>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</si>
  <si>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</si>
  <si>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</si>
  <si>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</si>
  <si>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</si>
  <si>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</si>
  <si>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</si>
  <si>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</si>
  <si>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</si>
  <si>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</si>
  <si>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</si>
  <si>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</si>
  <si>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</si>
  <si>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</si>
  <si>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</si>
  <si>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</si>
  <si>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</si>
  <si>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</si>
  <si>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</si>
  <si>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</si>
  <si>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</si>
  <si>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</si>
  <si>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</si>
  <si>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</si>
  <si>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</si>
  <si>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</si>
  <si>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</si>
  <si>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</si>
  <si>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</si>
  <si>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</si>
  <si>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</si>
  <si>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</si>
  <si>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</si>
  <si>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</si>
  <si>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</si>
  <si>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</si>
  <si>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</si>
  <si>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</si>
  <si>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</si>
  <si>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</si>
  <si>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</si>
  <si>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</si>
  <si>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</si>
  <si>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</si>
  <si>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</si>
  <si>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</si>
  <si>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</si>
  <si>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</si>
  <si>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</si>
  <si>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</si>
  <si>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</si>
  <si>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</si>
  <si>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</si>
  <si>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</si>
  <si>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</si>
  <si>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</si>
  <si>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</si>
  <si>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</si>
  <si>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</si>
  <si>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</si>
  <si>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</si>
  <si>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</si>
  <si>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</si>
  <si>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</si>
  <si>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</si>
  <si>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</si>
  <si>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</si>
  <si>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</si>
  <si>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</si>
  <si>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</si>
  <si>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</si>
  <si>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</si>
  <si>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</si>
  <si>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</si>
  <si>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</si>
  <si>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</si>
  <si>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</si>
  <si>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</si>
  <si>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</si>
  <si>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</si>
  <si>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</si>
  <si>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</si>
  <si>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</si>
  <si>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</si>
  <si>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</si>
  <si>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</si>
  <si>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</si>
  <si>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</si>
  <si>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</si>
  <si>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</si>
  <si>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</si>
  <si>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</si>
  <si>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</si>
  <si>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</si>
  <si>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</si>
  <si>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</si>
  <si>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</si>
  <si>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</si>
  <si>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</si>
  <si>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</si>
  <si>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</si>
  <si>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</si>
  <si>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</si>
  <si>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</si>
  <si>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</si>
  <si>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</si>
  <si>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</si>
  <si>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</si>
  <si>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</si>
  <si>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</si>
  <si>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</si>
  <si>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</si>
  <si>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</si>
  <si>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</si>
  <si>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</si>
  <si>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</si>
  <si>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</si>
  <si>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</si>
  <si>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</si>
  <si>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</si>
  <si>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</si>
  <si>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</si>
  <si>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</si>
  <si>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</si>
  <si>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</si>
  <si>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</si>
  <si>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</si>
  <si>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</si>
  <si>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</si>
  <si>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</si>
  <si>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</si>
  <si>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</si>
  <si>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</si>
  <si>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</si>
  <si>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</si>
  <si>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</si>
  <si>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</si>
  <si>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</si>
  <si>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</si>
  <si>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</si>
  <si>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</si>
  <si>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</si>
  <si>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</si>
  <si>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</si>
  <si>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</si>
  <si>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</si>
  <si>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</si>
  <si>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</si>
  <si>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</si>
  <si>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</si>
  <si>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</si>
  <si>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</si>
  <si>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</si>
  <si>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</si>
  <si>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</si>
  <si>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</si>
  <si>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</si>
  <si>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</si>
  <si>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</si>
  <si>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</si>
  <si>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</si>
  <si>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</si>
  <si>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</si>
  <si>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</si>
  <si>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</si>
  <si>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</si>
  <si>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</si>
  <si>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</si>
  <si>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</si>
  <si>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</si>
  <si>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</si>
  <si>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</si>
  <si>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</si>
  <si>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</si>
  <si>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</si>
  <si>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</si>
  <si>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</si>
  <si>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</si>
  <si>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</si>
  <si>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</si>
  <si>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</si>
  <si>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</si>
  <si>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</si>
  <si>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</si>
  <si>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</si>
  <si>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</si>
  <si>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</si>
  <si>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</si>
  <si>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</si>
  <si>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</si>
  <si>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</si>
  <si>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</si>
  <si>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</si>
  <si>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</si>
  <si>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</si>
  <si>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</si>
  <si>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</si>
  <si>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</si>
  <si>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</si>
  <si>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</si>
  <si>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</si>
  <si>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</si>
  <si>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</si>
  <si>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</si>
  <si>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</si>
  <si>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</si>
  <si>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</si>
  <si>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</si>
  <si>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</si>
  <si>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</si>
  <si>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</si>
  <si>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</si>
  <si>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</si>
  <si>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</si>
  <si>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</si>
  <si>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</si>
  <si>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</si>
  <si>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</si>
  <si>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</si>
  <si>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</si>
  <si>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</si>
  <si>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</si>
  <si>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</si>
  <si>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</si>
  <si>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</si>
  <si>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</si>
  <si>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</si>
  <si>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</si>
  <si>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</si>
  <si>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</si>
  <si>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</si>
  <si>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</si>
  <si>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</si>
  <si>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</si>
  <si>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</si>
  <si>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</si>
  <si>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</si>
  <si>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</si>
  <si>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</si>
  <si>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</si>
  <si>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</si>
  <si>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</si>
  <si>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</si>
  <si>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</si>
  <si>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</si>
  <si>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</si>
  <si>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</si>
  <si>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</si>
  <si>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</si>
  <si>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</si>
  <si>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</si>
  <si>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</si>
  <si>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</si>
  <si>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</si>
  <si>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</si>
  <si>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</si>
  <si>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</si>
  <si>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</si>
  <si>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</si>
  <si>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</si>
  <si>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</si>
  <si>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</si>
  <si>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</si>
  <si>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</si>
  <si>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</si>
  <si>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</si>
  <si>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</si>
  <si>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</si>
  <si>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</si>
  <si>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</si>
  <si>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</si>
  <si>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</si>
  <si>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</si>
  <si>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</si>
  <si>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</si>
  <si>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</si>
  <si>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</si>
  <si>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</si>
  <si>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</si>
  <si>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</si>
  <si>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</si>
  <si>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</si>
  <si>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</si>
  <si>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</si>
  <si>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</si>
  <si>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</si>
  <si>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</si>
  <si>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</si>
  <si>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</si>
  <si>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</si>
  <si>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</si>
  <si>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</si>
  <si>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</si>
  <si>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</si>
  <si>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</si>
  <si>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</si>
  <si>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</si>
  <si>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</si>
  <si>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</si>
  <si>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</si>
  <si>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</si>
  <si>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</si>
  <si>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</si>
  <si>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</si>
  <si>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</si>
  <si>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</si>
  <si>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</si>
  <si>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</si>
  <si>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</si>
  <si>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</si>
  <si>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</si>
  <si>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</si>
  <si>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</si>
  <si>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</si>
  <si>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</si>
  <si>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</si>
  <si>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</si>
  <si>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</si>
  <si>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</si>
  <si>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</si>
  <si>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</si>
  <si>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</si>
  <si>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</si>
  <si>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</si>
  <si>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</si>
  <si>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</si>
  <si>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</si>
  <si>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</si>
  <si>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</si>
  <si>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</si>
  <si>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</si>
  <si>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</si>
  <si>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</si>
  <si>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</si>
  <si>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</si>
  <si>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</si>
  <si>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</si>
  <si>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</si>
  <si>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</si>
  <si>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</si>
  <si>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</si>
  <si>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</si>
  <si>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</si>
  <si>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</si>
  <si>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</si>
  <si>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</si>
  <si>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</si>
  <si>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</si>
  <si>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</si>
  <si>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</si>
  <si>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</si>
  <si>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</si>
  <si>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</si>
  <si>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</si>
  <si>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</si>
  <si>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</si>
  <si>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</si>
  <si>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</si>
  <si>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</si>
  <si>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</si>
  <si>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</si>
  <si>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</si>
  <si>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</si>
  <si>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</si>
  <si>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</si>
  <si>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</si>
  <si>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</si>
  <si>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</si>
  <si>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</si>
  <si>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</si>
  <si>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</si>
  <si>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</si>
  <si>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</si>
  <si>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</si>
  <si>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</si>
  <si>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</si>
  <si>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</si>
  <si>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</si>
  <si>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</si>
  <si>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</si>
  <si>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</si>
  <si>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</si>
  <si>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</si>
  <si>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</si>
  <si>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</si>
  <si>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</si>
  <si>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</si>
  <si>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</si>
  <si>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</si>
  <si>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</si>
  <si>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</si>
  <si>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</si>
  <si>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</si>
  <si>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</si>
  <si>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</si>
  <si>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</si>
  <si>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</si>
  <si>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</si>
  <si>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</si>
  <si>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</si>
  <si>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</si>
  <si>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</si>
  <si>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</si>
  <si>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</si>
  <si>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</si>
  <si>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</si>
  <si>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</si>
  <si>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</si>
  <si>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</si>
  <si>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</si>
  <si>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</si>
  <si>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</si>
  <si>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</si>
  <si>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</si>
  <si>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</si>
  <si>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</si>
  <si>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</si>
  <si>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</si>
  <si>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</si>
  <si>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</si>
  <si>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</si>
  <si>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</si>
  <si>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</si>
  <si>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</si>
  <si>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</si>
  <si>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</si>
  <si>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</si>
  <si>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</si>
  <si>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</si>
  <si>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</si>
  <si>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</si>
  <si>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</si>
  <si>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</si>
  <si>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</si>
  <si>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</si>
  <si>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</si>
  <si>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</si>
  <si>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</si>
  <si>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</si>
  <si>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</si>
  <si>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</si>
  <si>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</si>
  <si>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</si>
  <si>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</si>
  <si>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</si>
  <si>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</si>
  <si>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</si>
  <si>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</si>
  <si>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</si>
  <si>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</si>
  <si>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</si>
  <si>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</si>
  <si>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</si>
  <si>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</si>
  <si>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</si>
  <si>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</si>
  <si>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</si>
  <si>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</si>
  <si>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</si>
  <si>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</si>
  <si>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</si>
  <si>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</si>
  <si>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</si>
  <si>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</si>
  <si>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</si>
  <si>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</si>
  <si>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</si>
  <si>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</si>
  <si>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</si>
  <si>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</si>
  <si>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</si>
  <si>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</si>
  <si>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</si>
  <si>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</si>
  <si>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</si>
  <si>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</si>
  <si>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</si>
  <si>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</si>
  <si>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</si>
  <si>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</si>
  <si>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</si>
  <si>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</si>
  <si>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</si>
  <si>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</si>
  <si>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</si>
  <si>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</si>
  <si>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</si>
  <si>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</si>
  <si>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</si>
  <si>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</si>
  <si>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</si>
  <si>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</si>
  <si>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</si>
  <si>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</si>
  <si>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</si>
  <si>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</si>
  <si>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</si>
  <si>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</si>
  <si>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</si>
  <si>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</si>
  <si>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</si>
  <si>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</si>
  <si>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</si>
  <si>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</si>
  <si>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</si>
  <si>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</si>
  <si>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</si>
  <si>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</si>
  <si>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</si>
  <si>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</si>
  <si>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</si>
  <si>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</si>
  <si>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</si>
  <si>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</si>
  <si>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</si>
  <si>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</si>
  <si>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</si>
  <si>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</si>
  <si>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</si>
  <si>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</si>
  <si>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</si>
  <si>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</si>
  <si>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</si>
  <si>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</si>
  <si>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</si>
  <si>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</si>
  <si>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</si>
  <si>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</si>
  <si>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</si>
  <si>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</si>
  <si>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</si>
  <si>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</si>
  <si>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</si>
  <si>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</si>
  <si>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</si>
  <si>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</si>
  <si>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</si>
  <si>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</si>
  <si>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</si>
  <si>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</si>
  <si>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</si>
  <si>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</si>
  <si>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</si>
  <si>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</si>
  <si>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</si>
  <si>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</si>
  <si>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</si>
  <si>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</si>
  <si>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</si>
  <si>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</si>
  <si>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</si>
  <si>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</si>
  <si>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</si>
  <si>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</si>
  <si>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</si>
  <si>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</si>
  <si>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</si>
  <si>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</si>
  <si>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</si>
  <si>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</si>
  <si>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</si>
  <si>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</si>
  <si>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</si>
  <si>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</si>
  <si>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</si>
  <si>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</si>
  <si>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</si>
  <si>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</si>
  <si>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</si>
  <si>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</si>
  <si>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</si>
  <si>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</si>
  <si>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</si>
  <si>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</si>
  <si>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</si>
  <si>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</si>
  <si>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</si>
  <si>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</si>
  <si>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</si>
  <si>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</si>
  <si>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</si>
  <si>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</si>
  <si>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</si>
  <si>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</si>
  <si>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</si>
  <si>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</si>
  <si>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</si>
  <si>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</si>
  <si>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</si>
  <si>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</si>
  <si>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</si>
  <si>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</si>
  <si>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</si>
  <si>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</si>
  <si>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</si>
  <si>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</si>
  <si>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</si>
  <si>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</si>
  <si>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</si>
  <si>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</si>
  <si>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</si>
  <si>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</si>
  <si>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</si>
  <si>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</si>
  <si>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</si>
  <si>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</si>
  <si>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</si>
  <si>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</si>
  <si>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</si>
  <si>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</si>
  <si>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</si>
  <si>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</si>
  <si>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</si>
  <si>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</si>
  <si>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</si>
  <si>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</si>
  <si>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</si>
  <si>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</si>
  <si>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</si>
  <si>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</si>
  <si>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</si>
  <si>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</si>
  <si>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</si>
  <si>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</si>
  <si>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</si>
  <si>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</si>
  <si>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</si>
  <si>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</si>
  <si>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Gavetas Vacías + Gavetas Fallando</t>
  </si>
  <si>
    <t>ATM CEMDOE</t>
  </si>
  <si>
    <t>ATM Plaza Lama Aut. Duarte</t>
  </si>
  <si>
    <t>ATM Sirena Villa Mella</t>
  </si>
  <si>
    <t>Hold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</si>
  <si>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</si>
  <si>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</si>
  <si>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</si>
  <si>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</si>
  <si>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</si>
  <si>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</si>
  <si>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 xml:space="preserve">FUERA DE SERVICIO / GAVETAS VACIAS + GAVETAS FALLANDO 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</si>
  <si>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</si>
  <si>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</si>
  <si>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</si>
  <si>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</si>
  <si>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335835028</t>
  </si>
  <si>
    <t>No disponible</t>
  </si>
  <si>
    <t>335835092</t>
  </si>
  <si>
    <t>335835266</t>
  </si>
  <si>
    <t>335835293</t>
  </si>
  <si>
    <t>335835408</t>
  </si>
  <si>
    <t>335835427</t>
  </si>
  <si>
    <t>335835428</t>
  </si>
  <si>
    <t>335835471</t>
  </si>
  <si>
    <t>335835485</t>
  </si>
  <si>
    <t>335835518</t>
  </si>
  <si>
    <t>3 Gavetas Vacías</t>
  </si>
  <si>
    <t xml:space="preserve">Brioso Luciano, Cristino </t>
  </si>
  <si>
    <t>ReservaC Norte</t>
  </si>
  <si>
    <t>GAVETA DE DEPOSITO LLENA</t>
  </si>
  <si>
    <t>Abastecido</t>
  </si>
  <si>
    <t>Solucionado</t>
  </si>
  <si>
    <t>2 Gavetas Vacías + 1 Fallando</t>
  </si>
  <si>
    <t>DRBR495</t>
  </si>
  <si>
    <t>DRBR614</t>
  </si>
  <si>
    <t xml:space="preserve">SI </t>
  </si>
  <si>
    <t>Gaveta de Depósito Llena</t>
  </si>
  <si>
    <t xml:space="preserve">Gil Carrera, Santiago </t>
  </si>
  <si>
    <t>Triinet</t>
  </si>
  <si>
    <t>SIN ACTIVIDAD DE RETIRO</t>
  </si>
  <si>
    <t xml:space="preserve">Perez Almonte, Franklin </t>
  </si>
  <si>
    <t>04 Abril de 2021</t>
  </si>
  <si>
    <t>335840833</t>
  </si>
  <si>
    <t>335840832</t>
  </si>
  <si>
    <t>335840831</t>
  </si>
  <si>
    <t>Estacion Sabana Yegua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</si>
</sst>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9.9"/>
      <color rgb="FF333333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ADB1B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39" fillId="41" borderId="39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42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65" applyNumberFormat="0" applyFill="0" applyProtection="0">
      <alignment horizontal="left"/>
    </xf>
  </cellStyleXfs>
  <cellXfs count="191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9" xfId="0" applyNumberFormat="1" applyFont="1" applyFill="1" applyBorder="1" applyAlignment="1">
      <alignment horizontal="center" vertical="center"/>
    </xf>
    <xf numFmtId="0" fontId="26" fillId="48" borderId="39" xfId="0" applyFont="1" applyFill="1" applyBorder="1" applyAlignment="1">
      <alignment horizontal="center" vertical="center" wrapText="1"/>
    </xf>
    <xf numFmtId="0" fontId="39" fillId="41" borderId="39" xfId="141" applyBorder="1">
      <alignment horizontal="center" vertical="center" wrapText="1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3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3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2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46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8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16" fillId="6" borderId="46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0" fontId="32" fillId="0" borderId="46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8" xfId="9" applyBorder="1" applyAlignment="1">
      <alignment horizontal="center"/>
    </xf>
    <xf numFmtId="22" fontId="33" fillId="5" borderId="47" xfId="0" applyNumberFormat="1" applyFont="1" applyFill="1" applyBorder="1" applyAlignment="1">
      <alignment horizontal="center" vertical="center"/>
    </xf>
    <xf numFmtId="0" fontId="32" fillId="0" borderId="52" xfId="0" applyFont="1" applyFill="1" applyBorder="1" applyAlignment="1" applyProtection="1">
      <alignment horizontal="right" vertical="center" wrapText="1"/>
    </xf>
    <xf numFmtId="0" fontId="32" fillId="0" borderId="52" xfId="0" applyFont="1" applyFill="1" applyBorder="1" applyAlignment="1" applyProtection="1">
      <alignment vertical="center" wrapText="1"/>
    </xf>
    <xf numFmtId="0" fontId="16" fillId="6" borderId="52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6" fillId="6" borderId="53" xfId="9" applyBorder="1" applyAlignment="1">
      <alignment horizontal="center"/>
    </xf>
    <xf numFmtId="0" fontId="32" fillId="0" borderId="47" xfId="0" applyFont="1" applyFill="1" applyBorder="1" applyAlignment="1" applyProtection="1">
      <alignment horizontal="right" vertical="center" wrapText="1"/>
    </xf>
    <xf numFmtId="22" fontId="6" fillId="5" borderId="53" xfId="0" applyNumberFormat="1" applyFont="1" applyFill="1" applyBorder="1" applyAlignment="1">
      <alignment horizontal="center" vertical="center"/>
    </xf>
    <xf numFmtId="0" fontId="33" fillId="5" borderId="53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53" xfId="0" applyNumberFormat="1" applyFont="1" applyFill="1" applyBorder="1" applyAlignment="1">
      <alignment horizontal="center" vertical="center"/>
    </xf>
    <xf numFmtId="0" fontId="43" fillId="42" borderId="42" xfId="0" applyFont="1" applyFill="1" applyBorder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/>
    </xf>
    <xf numFmtId="0" fontId="41" fillId="39" borderId="55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56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40" fillId="43" borderId="41" xfId="0" applyFont="1" applyFill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57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7" fillId="5" borderId="57" xfId="0" applyFont="1" applyFill="1" applyBorder="1" applyAlignment="1">
      <alignment horizontal="center" vertical="center"/>
    </xf>
    <xf numFmtId="0" fontId="33" fillId="5" borderId="57" xfId="0" applyFont="1" applyFill="1" applyBorder="1" applyAlignment="1">
      <alignment horizontal="center" vertical="center"/>
    </xf>
    <xf numFmtId="0" fontId="11" fillId="5" borderId="57" xfId="0" applyFont="1" applyFill="1" applyBorder="1" applyAlignment="1">
      <alignment horizontal="center" vertical="center"/>
    </xf>
    <xf numFmtId="0" fontId="6" fillId="5" borderId="57" xfId="0" applyFont="1" applyFill="1" applyBorder="1" applyAlignment="1">
      <alignment horizontal="center" vertical="center"/>
    </xf>
    <xf numFmtId="22" fontId="33" fillId="5" borderId="57" xfId="0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9" fillId="49" borderId="41" xfId="0" applyFont="1" applyFill="1" applyBorder="1" applyAlignment="1">
      <alignment horizontal="center" vertical="center" wrapText="1"/>
    </xf>
    <xf numFmtId="22" fontId="6" fillId="5" borderId="57" xfId="0" applyNumberFormat="1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/>
    </xf>
    <xf numFmtId="0" fontId="50" fillId="46" borderId="66" xfId="0" applyFont="1" applyFill="1" applyBorder="1" applyAlignment="1">
      <alignment horizontal="left" vertical="center"/>
    </xf>
    <xf numFmtId="0" fontId="39" fillId="41" borderId="65" xfId="509" applyBorder="1">
      <alignment horizontal="center" vertical="center" wrapText="1"/>
    </xf>
    <xf numFmtId="0" fontId="33" fillId="5" borderId="65" xfId="0" applyFont="1" applyFill="1" applyBorder="1" applyAlignment="1">
      <alignment horizontal="center" vertical="center"/>
    </xf>
    <xf numFmtId="0" fontId="11" fillId="5" borderId="65" xfId="0" applyNumberFormat="1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/>
    </xf>
    <xf numFmtId="22" fontId="7" fillId="0" borderId="67" xfId="0" applyNumberFormat="1" applyFont="1" applyBorder="1" applyAlignment="1">
      <alignment horizontal="center" vertical="center" wrapText="1"/>
    </xf>
    <xf numFmtId="0" fontId="49" fillId="49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0" fillId="0" borderId="0" xfId="0"/>
    <xf numFmtId="0" fontId="30" fillId="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0" fontId="32" fillId="0" borderId="67" xfId="0" applyFont="1" applyFill="1" applyBorder="1" applyAlignment="1" applyProtection="1">
      <alignment horizontal="right" vertical="center" wrapText="1"/>
    </xf>
    <xf numFmtId="0" fontId="32" fillId="0" borderId="67" xfId="0" applyFont="1" applyFill="1" applyBorder="1" applyAlignment="1" applyProtection="1">
      <alignment vertical="center" wrapText="1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/>
    </xf>
    <xf numFmtId="0" fontId="11" fillId="5" borderId="41" xfId="0" applyNumberFormat="1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1" fillId="44" borderId="61" xfId="0" applyFont="1" applyFill="1" applyBorder="1" applyAlignment="1">
      <alignment horizontal="center" vertical="center" wrapText="1"/>
    </xf>
    <xf numFmtId="0" fontId="41" fillId="44" borderId="62" xfId="0" applyFont="1" applyFill="1" applyBorder="1" applyAlignment="1">
      <alignment horizontal="center" vertical="center" wrapText="1"/>
    </xf>
    <xf numFmtId="0" fontId="43" fillId="42" borderId="63" xfId="0" applyFont="1" applyFill="1" applyBorder="1" applyAlignment="1">
      <alignment horizontal="center" vertical="center" wrapText="1"/>
    </xf>
    <xf numFmtId="0" fontId="43" fillId="42" borderId="64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9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1" fillId="44" borderId="51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8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8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8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60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60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14" xfId="1159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9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90"/>
      <tableStyleElement type="headerRow" dxfId="189"/>
      <tableStyleElement type="totalRow" dxfId="188"/>
      <tableStyleElement type="firstColumn" dxfId="187"/>
      <tableStyleElement type="lastColumn" dxfId="186"/>
      <tableStyleElement type="firstRowStripe" dxfId="185"/>
      <tableStyleElement type="firstColumnStripe" dxfId="184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DO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DO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DO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797</v>
          </cell>
          <cell r="B820" t="str">
            <v>ATM Dirección de Jubilaciones y Pensiones</v>
          </cell>
          <cell r="C820" t="str">
            <v>DISTRITO NACIONAL</v>
          </cell>
        </row>
        <row r="821">
          <cell r="A821">
            <v>996</v>
          </cell>
          <cell r="B821" t="str">
            <v xml:space="preserve">ATM Estación Texaco Charles Summer </v>
          </cell>
          <cell r="C821" t="str">
            <v>DISTRITO NACIONAL</v>
          </cell>
        </row>
        <row r="822">
          <cell r="A822">
            <v>600</v>
          </cell>
          <cell r="B822" t="str">
            <v>ATM S/M Bravo Hipica</v>
          </cell>
          <cell r="C822" t="str">
            <v>DISTRITO NACIONAL</v>
          </cell>
        </row>
        <row r="823">
          <cell r="A823">
            <v>363</v>
          </cell>
          <cell r="B823" t="str">
            <v>ATM S/M Bravo Villa Mella</v>
          </cell>
          <cell r="C823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543517" TargetMode="External"/><Relationship Id="rId3" Type="http://schemas.openxmlformats.org/officeDocument/2006/relationships/hyperlink" Target="http://s460-helpdesk/CAisd/pdmweb.exe?OP=SEARCH+FACTORY=in+SKIPLIST=1+QBE.EQ.id=3543627" TargetMode="External"/><Relationship Id="rId7" Type="http://schemas.openxmlformats.org/officeDocument/2006/relationships/hyperlink" Target="http://s460-helpdesk/CAisd/pdmweb.exe?OP=SEARCH+FACTORY=in+SKIPLIST=1+QBE.EQ.id=3543536" TargetMode="External"/><Relationship Id="rId2" Type="http://schemas.openxmlformats.org/officeDocument/2006/relationships/hyperlink" Target="http://s460-helpdesk/CAisd/pdmweb.exe?OP=SEARCH+FACTORY=in+SKIPLIST=1+QBE.EQ.id=3543201" TargetMode="External"/><Relationship Id="rId1" Type="http://schemas.openxmlformats.org/officeDocument/2006/relationships/hyperlink" Target="http://s460-helpdesk/CAisd/pdmweb.exe?OP=SEARCH+FACTORY=in+SKIPLIST=1+QBE.EQ.id=3543137" TargetMode="External"/><Relationship Id="rId6" Type="http://schemas.openxmlformats.org/officeDocument/2006/relationships/hyperlink" Target="http://s460-helpdesk/CAisd/pdmweb.exe?OP=SEARCH+FACTORY=in+SKIPLIST=1+QBE.EQ.id=3543537" TargetMode="External"/><Relationship Id="rId5" Type="http://schemas.openxmlformats.org/officeDocument/2006/relationships/hyperlink" Target="http://s460-helpdesk/CAisd/pdmweb.exe?OP=SEARCH+FACTORY=in+SKIPLIST=1+QBE.EQ.id=3543580" TargetMode="External"/><Relationship Id="rId10" Type="http://schemas.openxmlformats.org/officeDocument/2006/relationships/hyperlink" Target="http://s460-helpdesk/CAisd/pdmweb.exe?OP=SEARCH+FACTORY=in+SKIPLIST=1+QBE.EQ.id=3543375" TargetMode="External"/><Relationship Id="rId4" Type="http://schemas.openxmlformats.org/officeDocument/2006/relationships/hyperlink" Target="http://s460-helpdesk/CAisd/pdmweb.exe?OP=SEARCH+FACTORY=in+SKIPLIST=1+QBE.EQ.id=3543594" TargetMode="External"/><Relationship Id="rId9" Type="http://schemas.openxmlformats.org/officeDocument/2006/relationships/hyperlink" Target="http://s460-helpdesk/CAisd/pdmweb.exe?OP=SEARCH+FACTORY=in+SKIPLIST=1+QBE.EQ.id=354340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95"/>
  <sheetViews>
    <sheetView tabSelected="1" topLeftCell="H1" zoomScale="95" zoomScaleNormal="95" workbookViewId="0">
      <pane ySplit="4" topLeftCell="A7" activePane="bottomLeft" state="frozen"/>
      <selection pane="bottomLeft" activeCell="G26" sqref="G26"/>
    </sheetView>
  </sheetViews>
  <sheetFormatPr baseColWidth="10" defaultColWidth="20.5703125" defaultRowHeight="15" x14ac:dyDescent="0.25"/>
  <cols>
    <col min="1" max="1" width="27.140625" style="93" bestFit="1" customWidth="1"/>
    <col min="2" max="2" width="20.140625" style="88" bestFit="1" customWidth="1"/>
    <col min="3" max="3" width="17" style="47" customWidth="1"/>
    <col min="4" max="4" width="29.28515625" style="93" customWidth="1"/>
    <col min="5" max="5" width="12.28515625" style="87" bestFit="1" customWidth="1"/>
    <col min="6" max="6" width="11.42578125" style="48" customWidth="1"/>
    <col min="7" max="7" width="54.7109375" style="48" customWidth="1"/>
    <col min="8" max="11" width="5.7109375" style="48" customWidth="1"/>
    <col min="12" max="12" width="51.85546875" style="48" customWidth="1"/>
    <col min="13" max="13" width="20" style="93" customWidth="1"/>
    <col min="14" max="14" width="17.5703125" style="93" customWidth="1"/>
    <col min="15" max="15" width="42.85546875" style="93" customWidth="1"/>
    <col min="16" max="16" width="24" style="109" customWidth="1"/>
    <col min="17" max="17" width="51.85546875" style="80" bestFit="1" customWidth="1"/>
    <col min="18" max="16384" width="20.5703125" style="45"/>
  </cols>
  <sheetData>
    <row r="1" spans="1:18" ht="18" x14ac:dyDescent="0.25">
      <c r="A1" s="153" t="s">
        <v>2161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8" ht="18" x14ac:dyDescent="0.25">
      <c r="A2" s="152" t="s">
        <v>2158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</row>
    <row r="3" spans="1:18" ht="18.75" thickBot="1" x14ac:dyDescent="0.3">
      <c r="A3" s="154" t="s">
        <v>2531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93"/>
    </row>
    <row r="4" spans="1:18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8" t="s">
        <v>18</v>
      </c>
      <c r="F4" s="76"/>
      <c r="G4" s="76"/>
      <c r="H4" s="76"/>
      <c r="I4" s="76"/>
      <c r="J4" s="76"/>
      <c r="K4" s="76"/>
      <c r="L4" s="46" t="s">
        <v>2414</v>
      </c>
      <c r="M4" s="49" t="s">
        <v>14</v>
      </c>
      <c r="N4" s="49" t="s">
        <v>2429</v>
      </c>
      <c r="O4" s="74" t="s">
        <v>2471</v>
      </c>
      <c r="P4" s="74" t="s">
        <v>2496</v>
      </c>
      <c r="Q4" s="74" t="s">
        <v>2453</v>
      </c>
    </row>
    <row r="5" spans="1:18" s="131" customFormat="1" ht="18" x14ac:dyDescent="0.25">
      <c r="A5" s="112" t="str">
        <f>VLOOKUP(E5,'LISTADO ATM'!$A$2:$C$901,3,0)</f>
        <v>DISTRITO NACIONAL</v>
      </c>
      <c r="B5" s="124">
        <v>335839677</v>
      </c>
      <c r="C5" s="118">
        <v>44286.60056712963</v>
      </c>
      <c r="D5" s="112" t="s">
        <v>2189</v>
      </c>
      <c r="E5" s="125">
        <v>725</v>
      </c>
      <c r="F5" s="126" t="str">
        <f>VLOOKUP(E5,VIP!$A$2:$O12378,2,0)</f>
        <v>DRBR998</v>
      </c>
      <c r="G5" s="126" t="str">
        <f>VLOOKUP(E5,'LISTADO ATM'!$A$2:$B$900,2,0)</f>
        <v xml:space="preserve">ATM El Huacal II  </v>
      </c>
      <c r="H5" s="126" t="str">
        <f>VLOOKUP(E5,VIP!$A$2:$O17299,7,FALSE)</f>
        <v>Si</v>
      </c>
      <c r="I5" s="126" t="str">
        <f>VLOOKUP(E5,VIP!$A$2:$O9264,8,FALSE)</f>
        <v>Si</v>
      </c>
      <c r="J5" s="126" t="str">
        <f>VLOOKUP(E5,VIP!$A$2:$O9214,8,FALSE)</f>
        <v>Si</v>
      </c>
      <c r="K5" s="126" t="str">
        <f>VLOOKUP(E5,VIP!$A$2:$O12788,6,0)</f>
        <v>NO</v>
      </c>
      <c r="L5" s="113" t="s">
        <v>2228</v>
      </c>
      <c r="M5" s="111" t="s">
        <v>2465</v>
      </c>
      <c r="N5" s="123" t="s">
        <v>2472</v>
      </c>
      <c r="O5" s="133" t="s">
        <v>2474</v>
      </c>
      <c r="P5" s="110"/>
      <c r="Q5" s="114" t="s">
        <v>2228</v>
      </c>
    </row>
    <row r="6" spans="1:18" s="131" customFormat="1" ht="18" x14ac:dyDescent="0.25">
      <c r="A6" s="112" t="str">
        <f>VLOOKUP(E6,'LISTADO ATM'!$A$2:$C$901,3,0)</f>
        <v>DISTRITO NACIONAL</v>
      </c>
      <c r="B6" s="124">
        <v>335839682</v>
      </c>
      <c r="C6" s="118">
        <v>44286.601527777777</v>
      </c>
      <c r="D6" s="112" t="s">
        <v>2189</v>
      </c>
      <c r="E6" s="125">
        <v>724</v>
      </c>
      <c r="F6" s="126" t="str">
        <f>VLOOKUP(E6,VIP!$A$2:$O12377,2,0)</f>
        <v>DRBR997</v>
      </c>
      <c r="G6" s="126" t="str">
        <f>VLOOKUP(E6,'LISTADO ATM'!$A$2:$B$900,2,0)</f>
        <v xml:space="preserve">ATM El Huacal I </v>
      </c>
      <c r="H6" s="126" t="str">
        <f>VLOOKUP(E6,VIP!$A$2:$O17298,7,FALSE)</f>
        <v>Si</v>
      </c>
      <c r="I6" s="126" t="str">
        <f>VLOOKUP(E6,VIP!$A$2:$O9263,8,FALSE)</f>
        <v>Si</v>
      </c>
      <c r="J6" s="126" t="str">
        <f>VLOOKUP(E6,VIP!$A$2:$O9213,8,FALSE)</f>
        <v>Si</v>
      </c>
      <c r="K6" s="126" t="str">
        <f>VLOOKUP(E6,VIP!$A$2:$O12787,6,0)</f>
        <v>NO</v>
      </c>
      <c r="L6" s="113" t="s">
        <v>2228</v>
      </c>
      <c r="M6" s="111" t="s">
        <v>2465</v>
      </c>
      <c r="N6" s="123" t="s">
        <v>2472</v>
      </c>
      <c r="O6" s="133" t="s">
        <v>2474</v>
      </c>
      <c r="P6" s="110"/>
      <c r="Q6" s="114" t="s">
        <v>2228</v>
      </c>
    </row>
    <row r="7" spans="1:18" s="131" customFormat="1" ht="18" x14ac:dyDescent="0.25">
      <c r="A7" s="112" t="str">
        <f>VLOOKUP(E7,'LISTADO ATM'!$A$2:$C$901,3,0)</f>
        <v>SUR</v>
      </c>
      <c r="B7" s="124">
        <v>335839831</v>
      </c>
      <c r="C7" s="118">
        <v>44286.660416666666</v>
      </c>
      <c r="D7" s="112" t="s">
        <v>2468</v>
      </c>
      <c r="E7" s="125">
        <v>984</v>
      </c>
      <c r="F7" s="126" t="str">
        <f>VLOOKUP(E7,VIP!$A$2:$O12392,2,0)</f>
        <v>DRBR984</v>
      </c>
      <c r="G7" s="126" t="str">
        <f>VLOOKUP(E7,'LISTADO ATM'!$A$2:$B$900,2,0)</f>
        <v xml:space="preserve">ATM Oficina Neiba II </v>
      </c>
      <c r="H7" s="126" t="str">
        <f>VLOOKUP(E7,VIP!$A$2:$O17313,7,FALSE)</f>
        <v>Si</v>
      </c>
      <c r="I7" s="126" t="str">
        <f>VLOOKUP(E7,VIP!$A$2:$O9278,8,FALSE)</f>
        <v>Si</v>
      </c>
      <c r="J7" s="126" t="str">
        <f>VLOOKUP(E7,VIP!$A$2:$O9228,8,FALSE)</f>
        <v>Si</v>
      </c>
      <c r="K7" s="126" t="str">
        <f>VLOOKUP(E7,VIP!$A$2:$O12802,6,0)</f>
        <v>NO</v>
      </c>
      <c r="L7" s="113" t="s">
        <v>2428</v>
      </c>
      <c r="M7" s="111" t="s">
        <v>2465</v>
      </c>
      <c r="N7" s="123" t="s">
        <v>2472</v>
      </c>
      <c r="O7" s="133" t="s">
        <v>2473</v>
      </c>
      <c r="P7" s="110"/>
      <c r="Q7" s="114" t="s">
        <v>2428</v>
      </c>
    </row>
    <row r="8" spans="1:18" s="131" customFormat="1" ht="18" x14ac:dyDescent="0.25">
      <c r="A8" s="112" t="str">
        <f>VLOOKUP(E8,'LISTADO ATM'!$A$2:$C$901,3,0)</f>
        <v>DISTRITO NACIONAL</v>
      </c>
      <c r="B8" s="124">
        <v>335839977</v>
      </c>
      <c r="C8" s="118">
        <v>44286.741053240738</v>
      </c>
      <c r="D8" s="112" t="s">
        <v>2189</v>
      </c>
      <c r="E8" s="125">
        <v>560</v>
      </c>
      <c r="F8" s="126" t="str">
        <f>VLOOKUP(E8,VIP!$A$2:$O12356,2,0)</f>
        <v>DRBR229</v>
      </c>
      <c r="G8" s="126" t="str">
        <f>VLOOKUP(E8,'LISTADO ATM'!$A$2:$B$900,2,0)</f>
        <v xml:space="preserve">ATM Junta Central Electoral </v>
      </c>
      <c r="H8" s="126" t="str">
        <f>VLOOKUP(E8,VIP!$A$2:$O17277,7,FALSE)</f>
        <v>Si</v>
      </c>
      <c r="I8" s="126" t="str">
        <f>VLOOKUP(E8,VIP!$A$2:$O9242,8,FALSE)</f>
        <v>Si</v>
      </c>
      <c r="J8" s="126" t="str">
        <f>VLOOKUP(E8,VIP!$A$2:$O9192,8,FALSE)</f>
        <v>Si</v>
      </c>
      <c r="K8" s="126" t="str">
        <f>VLOOKUP(E8,VIP!$A$2:$O12766,6,0)</f>
        <v>SI</v>
      </c>
      <c r="L8" s="113" t="s">
        <v>2228</v>
      </c>
      <c r="M8" s="111" t="s">
        <v>2465</v>
      </c>
      <c r="N8" s="123" t="s">
        <v>2472</v>
      </c>
      <c r="O8" s="133" t="s">
        <v>2474</v>
      </c>
      <c r="P8" s="110"/>
      <c r="Q8" s="114" t="s">
        <v>2228</v>
      </c>
    </row>
    <row r="9" spans="1:18" s="136" customFormat="1" ht="18" x14ac:dyDescent="0.25">
      <c r="A9" s="112" t="str">
        <f>VLOOKUP(E9,'LISTADO ATM'!$A$2:$C$901,3,0)</f>
        <v>DISTRITO NACIONAL</v>
      </c>
      <c r="B9" s="124">
        <v>335840013</v>
      </c>
      <c r="C9" s="118">
        <v>44286.778611111113</v>
      </c>
      <c r="D9" s="112" t="s">
        <v>2468</v>
      </c>
      <c r="E9" s="125">
        <v>165</v>
      </c>
      <c r="F9" s="126" t="str">
        <f>VLOOKUP(E9,VIP!$A$2:$O12372,2,0)</f>
        <v>DRBR165</v>
      </c>
      <c r="G9" s="126" t="str">
        <f>VLOOKUP(E9,'LISTADO ATM'!$A$2:$B$900,2,0)</f>
        <v>ATM Autoservicio Megacentro</v>
      </c>
      <c r="H9" s="126" t="str">
        <f>VLOOKUP(E9,VIP!$A$2:$O17293,7,FALSE)</f>
        <v>Si</v>
      </c>
      <c r="I9" s="126" t="str">
        <f>VLOOKUP(E9,VIP!$A$2:$O9258,8,FALSE)</f>
        <v>Si</v>
      </c>
      <c r="J9" s="126" t="str">
        <f>VLOOKUP(E9,VIP!$A$2:$O9208,8,FALSE)</f>
        <v>Si</v>
      </c>
      <c r="K9" s="126" t="str">
        <f>VLOOKUP(E9,VIP!$A$2:$O12782,6,0)</f>
        <v>SI</v>
      </c>
      <c r="L9" s="113" t="s">
        <v>2519</v>
      </c>
      <c r="M9" s="111" t="s">
        <v>2465</v>
      </c>
      <c r="N9" s="123" t="s">
        <v>2472</v>
      </c>
      <c r="O9" s="143" t="s">
        <v>2473</v>
      </c>
      <c r="P9" s="110"/>
      <c r="Q9" s="114" t="s">
        <v>2519</v>
      </c>
    </row>
    <row r="10" spans="1:18" s="136" customFormat="1" ht="18" x14ac:dyDescent="0.25">
      <c r="A10" s="112" t="str">
        <f>VLOOKUP(E10,'LISTADO ATM'!$A$2:$C$901,3,0)</f>
        <v>DISTRITO NACIONAL</v>
      </c>
      <c r="B10" s="124">
        <v>335840067</v>
      </c>
      <c r="C10" s="118">
        <v>44286.992048611108</v>
      </c>
      <c r="D10" s="112" t="s">
        <v>2468</v>
      </c>
      <c r="E10" s="125">
        <v>980</v>
      </c>
      <c r="F10" s="126" t="str">
        <f>VLOOKUP(E10,VIP!$A$2:$O12395,2,0)</f>
        <v>DRBR980</v>
      </c>
      <c r="G10" s="126" t="str">
        <f>VLOOKUP(E10,'LISTADO ATM'!$A$2:$B$900,2,0)</f>
        <v xml:space="preserve">ATM Oficina Bella Vista Mall II </v>
      </c>
      <c r="H10" s="126" t="str">
        <f>VLOOKUP(E10,VIP!$A$2:$O17316,7,FALSE)</f>
        <v>Si</v>
      </c>
      <c r="I10" s="126" t="str">
        <f>VLOOKUP(E10,VIP!$A$2:$O9281,8,FALSE)</f>
        <v>Si</v>
      </c>
      <c r="J10" s="126" t="str">
        <f>VLOOKUP(E10,VIP!$A$2:$O9231,8,FALSE)</f>
        <v>Si</v>
      </c>
      <c r="K10" s="126" t="str">
        <f>VLOOKUP(E10,VIP!$A$2:$O12805,6,0)</f>
        <v>NO</v>
      </c>
      <c r="L10" s="113" t="s">
        <v>2519</v>
      </c>
      <c r="M10" s="111" t="s">
        <v>2465</v>
      </c>
      <c r="N10" s="123" t="s">
        <v>2472</v>
      </c>
      <c r="O10" s="143" t="s">
        <v>2473</v>
      </c>
      <c r="P10" s="110"/>
      <c r="Q10" s="114" t="s">
        <v>2519</v>
      </c>
    </row>
    <row r="11" spans="1:18" s="136" customFormat="1" ht="18" x14ac:dyDescent="0.25">
      <c r="A11" s="112" t="str">
        <f>VLOOKUP(E11,'LISTADO ATM'!$A$2:$C$901,3,0)</f>
        <v>DISTRITO NACIONAL</v>
      </c>
      <c r="B11" s="124">
        <v>335840078</v>
      </c>
      <c r="C11" s="118">
        <v>44287.01458333333</v>
      </c>
      <c r="D11" s="112" t="s">
        <v>2189</v>
      </c>
      <c r="E11" s="125">
        <v>10</v>
      </c>
      <c r="F11" s="126" t="str">
        <f>VLOOKUP(E11,VIP!$A$2:$O12367,2,0)</f>
        <v>DRBR010</v>
      </c>
      <c r="G11" s="126" t="str">
        <f>VLOOKUP(E11,'LISTADO ATM'!$A$2:$B$900,2,0)</f>
        <v xml:space="preserve">ATM Ministerio Salud Pública </v>
      </c>
      <c r="H11" s="126" t="str">
        <f>VLOOKUP(E11,VIP!$A$2:$O17288,7,FALSE)</f>
        <v>Si</v>
      </c>
      <c r="I11" s="126" t="str">
        <f>VLOOKUP(E11,VIP!$A$2:$O9253,8,FALSE)</f>
        <v>Si</v>
      </c>
      <c r="J11" s="126" t="str">
        <f>VLOOKUP(E11,VIP!$A$2:$O9203,8,FALSE)</f>
        <v>Si</v>
      </c>
      <c r="K11" s="126" t="str">
        <f>VLOOKUP(E11,VIP!$A$2:$O12777,6,0)</f>
        <v>NO</v>
      </c>
      <c r="L11" s="113" t="s">
        <v>2228</v>
      </c>
      <c r="M11" s="111" t="s">
        <v>2465</v>
      </c>
      <c r="N11" s="123" t="s">
        <v>2493</v>
      </c>
      <c r="O11" s="143" t="s">
        <v>2474</v>
      </c>
      <c r="P11" s="110"/>
      <c r="Q11" s="114" t="s">
        <v>2228</v>
      </c>
    </row>
    <row r="12" spans="1:18" s="136" customFormat="1" ht="18" x14ac:dyDescent="0.25">
      <c r="A12" s="112" t="str">
        <f>VLOOKUP(E12,'LISTADO ATM'!$A$2:$C$901,3,0)</f>
        <v>DISTRITO NACIONAL</v>
      </c>
      <c r="B12" s="124">
        <v>335840085</v>
      </c>
      <c r="C12" s="118">
        <v>44287.019120370373</v>
      </c>
      <c r="D12" s="112" t="s">
        <v>2189</v>
      </c>
      <c r="E12" s="125">
        <v>57</v>
      </c>
      <c r="F12" s="126" t="str">
        <f>VLOOKUP(E12,VIP!$A$2:$O12400,2,0)</f>
        <v>DRBR057</v>
      </c>
      <c r="G12" s="126" t="str">
        <f>VLOOKUP(E12,'LISTADO ATM'!$A$2:$B$900,2,0)</f>
        <v xml:space="preserve">ATM Oficina Malecon Center </v>
      </c>
      <c r="H12" s="126" t="str">
        <f>VLOOKUP(E12,VIP!$A$2:$O17321,7,FALSE)</f>
        <v>Si</v>
      </c>
      <c r="I12" s="126" t="str">
        <f>VLOOKUP(E12,VIP!$A$2:$O9286,8,FALSE)</f>
        <v>Si</v>
      </c>
      <c r="J12" s="126" t="str">
        <f>VLOOKUP(E12,VIP!$A$2:$O9236,8,FALSE)</f>
        <v>Si</v>
      </c>
      <c r="K12" s="126" t="str">
        <f>VLOOKUP(E12,VIP!$A$2:$O12810,6,0)</f>
        <v>NO</v>
      </c>
      <c r="L12" s="113" t="s">
        <v>2228</v>
      </c>
      <c r="M12" s="111" t="s">
        <v>2465</v>
      </c>
      <c r="N12" s="123" t="s">
        <v>2472</v>
      </c>
      <c r="O12" s="143" t="s">
        <v>2474</v>
      </c>
      <c r="P12" s="110"/>
      <c r="Q12" s="114" t="s">
        <v>2228</v>
      </c>
    </row>
    <row r="13" spans="1:18" s="136" customFormat="1" ht="18" x14ac:dyDescent="0.25">
      <c r="A13" s="112" t="str">
        <f>VLOOKUP(E13,'LISTADO ATM'!$A$2:$C$901,3,0)</f>
        <v>DISTRITO NACIONAL</v>
      </c>
      <c r="B13" s="124">
        <v>335840091</v>
      </c>
      <c r="C13" s="118">
        <v>44287.082256944443</v>
      </c>
      <c r="D13" s="112" t="s">
        <v>2189</v>
      </c>
      <c r="E13" s="125">
        <v>858</v>
      </c>
      <c r="F13" s="126" t="str">
        <f>VLOOKUP(E13,VIP!$A$2:$O12389,2,0)</f>
        <v>DRBR858</v>
      </c>
      <c r="G13" s="126" t="str">
        <f>VLOOKUP(E13,'LISTADO ATM'!$A$2:$B$900,2,0)</f>
        <v xml:space="preserve">ATM Cooperativa Maestros (COOPNAMA) </v>
      </c>
      <c r="H13" s="126" t="str">
        <f>VLOOKUP(E13,VIP!$A$2:$O17310,7,FALSE)</f>
        <v>Si</v>
      </c>
      <c r="I13" s="126" t="str">
        <f>VLOOKUP(E13,VIP!$A$2:$O9275,8,FALSE)</f>
        <v>No</v>
      </c>
      <c r="J13" s="126" t="str">
        <f>VLOOKUP(E13,VIP!$A$2:$O9225,8,FALSE)</f>
        <v>No</v>
      </c>
      <c r="K13" s="126" t="str">
        <f>VLOOKUP(E13,VIP!$A$2:$O12799,6,0)</f>
        <v>NO</v>
      </c>
      <c r="L13" s="113" t="s">
        <v>2228</v>
      </c>
      <c r="M13" s="111" t="s">
        <v>2465</v>
      </c>
      <c r="N13" s="123" t="s">
        <v>2472</v>
      </c>
      <c r="O13" s="143" t="s">
        <v>2474</v>
      </c>
      <c r="P13" s="110"/>
      <c r="Q13" s="114" t="s">
        <v>2228</v>
      </c>
    </row>
    <row r="14" spans="1:18" s="136" customFormat="1" ht="18" x14ac:dyDescent="0.25">
      <c r="A14" s="112" t="str">
        <f>VLOOKUP(E14,'LISTADO ATM'!$A$2:$C$901,3,0)</f>
        <v>DISTRITO NACIONAL</v>
      </c>
      <c r="B14" s="124">
        <v>335840348</v>
      </c>
      <c r="C14" s="118">
        <v>44287.434039351851</v>
      </c>
      <c r="D14" s="112" t="s">
        <v>2468</v>
      </c>
      <c r="E14" s="125">
        <v>539</v>
      </c>
      <c r="F14" s="126" t="str">
        <f>VLOOKUP(E14,VIP!$A$2:$O12396,2,0)</f>
        <v>DRBR539</v>
      </c>
      <c r="G14" s="126" t="str">
        <f>VLOOKUP(E14,'LISTADO ATM'!$A$2:$B$900,2,0)</f>
        <v>ATM S/M La Cadena Los Proceres</v>
      </c>
      <c r="H14" s="126" t="str">
        <f>VLOOKUP(E14,VIP!$A$2:$O17317,7,FALSE)</f>
        <v>Si</v>
      </c>
      <c r="I14" s="126" t="str">
        <f>VLOOKUP(E14,VIP!$A$2:$O9282,8,FALSE)</f>
        <v>Si</v>
      </c>
      <c r="J14" s="126" t="str">
        <f>VLOOKUP(E14,VIP!$A$2:$O9232,8,FALSE)</f>
        <v>Si</v>
      </c>
      <c r="K14" s="126" t="str">
        <f>VLOOKUP(E14,VIP!$A$2:$O12806,6,0)</f>
        <v>NO</v>
      </c>
      <c r="L14" s="113" t="s">
        <v>2459</v>
      </c>
      <c r="M14" s="111" t="s">
        <v>2465</v>
      </c>
      <c r="N14" s="123" t="s">
        <v>2472</v>
      </c>
      <c r="O14" s="143" t="s">
        <v>2473</v>
      </c>
      <c r="P14" s="110"/>
      <c r="Q14" s="114" t="s">
        <v>2459</v>
      </c>
    </row>
    <row r="15" spans="1:18" s="136" customFormat="1" ht="18" x14ac:dyDescent="0.25">
      <c r="A15" s="112" t="str">
        <f>VLOOKUP(E15,'LISTADO ATM'!$A$2:$C$901,3,0)</f>
        <v>NORTE</v>
      </c>
      <c r="B15" s="124">
        <v>335840355</v>
      </c>
      <c r="C15" s="118">
        <v>44287.437615740739</v>
      </c>
      <c r="D15" s="112" t="s">
        <v>2190</v>
      </c>
      <c r="E15" s="125">
        <v>903</v>
      </c>
      <c r="F15" s="126" t="str">
        <f>VLOOKUP(E15,VIP!$A$2:$O12394,2,0)</f>
        <v>DRBR903</v>
      </c>
      <c r="G15" s="126" t="str">
        <f>VLOOKUP(E15,'LISTADO ATM'!$A$2:$B$900,2,0)</f>
        <v xml:space="preserve">ATM Oficina La Vega Real I </v>
      </c>
      <c r="H15" s="126" t="str">
        <f>VLOOKUP(E15,VIP!$A$2:$O17315,7,FALSE)</f>
        <v>Si</v>
      </c>
      <c r="I15" s="126" t="str">
        <f>VLOOKUP(E15,VIP!$A$2:$O9280,8,FALSE)</f>
        <v>Si</v>
      </c>
      <c r="J15" s="126" t="str">
        <f>VLOOKUP(E15,VIP!$A$2:$O9230,8,FALSE)</f>
        <v>Si</v>
      </c>
      <c r="K15" s="126" t="str">
        <f>VLOOKUP(E15,VIP!$A$2:$O12804,6,0)</f>
        <v>NO</v>
      </c>
      <c r="L15" s="113" t="s">
        <v>2228</v>
      </c>
      <c r="M15" s="111" t="s">
        <v>2465</v>
      </c>
      <c r="N15" s="123" t="s">
        <v>2472</v>
      </c>
      <c r="O15" s="143" t="s">
        <v>2504</v>
      </c>
      <c r="P15" s="110"/>
      <c r="Q15" s="114" t="s">
        <v>2228</v>
      </c>
    </row>
    <row r="16" spans="1:18" s="136" customFormat="1" ht="18" x14ac:dyDescent="0.25">
      <c r="A16" s="112" t="str">
        <f>VLOOKUP(E16,'LISTADO ATM'!$A$2:$C$901,3,0)</f>
        <v>DISTRITO NACIONAL</v>
      </c>
      <c r="B16" s="124">
        <v>335840509</v>
      </c>
      <c r="C16" s="118">
        <v>44287.516365740739</v>
      </c>
      <c r="D16" s="112" t="s">
        <v>2494</v>
      </c>
      <c r="E16" s="125">
        <v>743</v>
      </c>
      <c r="F16" s="126" t="str">
        <f>VLOOKUP(E16,VIP!$A$2:$O12358,2,0)</f>
        <v>DRBR287</v>
      </c>
      <c r="G16" s="126" t="str">
        <f>VLOOKUP(E16,'LISTADO ATM'!$A$2:$B$900,2,0)</f>
        <v xml:space="preserve">ATM Oficina Los Frailes </v>
      </c>
      <c r="H16" s="126" t="str">
        <f>VLOOKUP(E16,VIP!$A$2:$O17279,7,FALSE)</f>
        <v>Si</v>
      </c>
      <c r="I16" s="126" t="str">
        <f>VLOOKUP(E16,VIP!$A$2:$O9244,8,FALSE)</f>
        <v>Si</v>
      </c>
      <c r="J16" s="126" t="str">
        <f>VLOOKUP(E16,VIP!$A$2:$O9194,8,FALSE)</f>
        <v>Si</v>
      </c>
      <c r="K16" s="126" t="str">
        <f>VLOOKUP(E16,VIP!$A$2:$O12768,6,0)</f>
        <v>SI</v>
      </c>
      <c r="L16" s="113" t="s">
        <v>2428</v>
      </c>
      <c r="M16" s="111" t="s">
        <v>2465</v>
      </c>
      <c r="N16" s="123" t="s">
        <v>2472</v>
      </c>
      <c r="O16" s="143" t="s">
        <v>2495</v>
      </c>
      <c r="P16" s="110"/>
      <c r="Q16" s="114" t="s">
        <v>2428</v>
      </c>
    </row>
    <row r="17" spans="1:17" s="136" customFormat="1" ht="18" x14ac:dyDescent="0.25">
      <c r="A17" s="112" t="str">
        <f>VLOOKUP(E17,'LISTADO ATM'!$A$2:$C$901,3,0)</f>
        <v>DISTRITO NACIONAL</v>
      </c>
      <c r="B17" s="124">
        <v>335840556</v>
      </c>
      <c r="C17" s="118">
        <v>44287.549178240741</v>
      </c>
      <c r="D17" s="112" t="s">
        <v>2468</v>
      </c>
      <c r="E17" s="125">
        <v>786</v>
      </c>
      <c r="F17" s="126" t="str">
        <f>VLOOKUP(E17,VIP!$A$2:$O12352,2,0)</f>
        <v>DRBR786</v>
      </c>
      <c r="G17" s="126" t="str">
        <f>VLOOKUP(E17,'LISTADO ATM'!$A$2:$B$900,2,0)</f>
        <v xml:space="preserve">ATM Oficina Agora Mall II </v>
      </c>
      <c r="H17" s="126" t="str">
        <f>VLOOKUP(E17,VIP!$A$2:$O17273,7,FALSE)</f>
        <v>Si</v>
      </c>
      <c r="I17" s="126" t="str">
        <f>VLOOKUP(E17,VIP!$A$2:$O9238,8,FALSE)</f>
        <v>Si</v>
      </c>
      <c r="J17" s="126" t="str">
        <f>VLOOKUP(E17,VIP!$A$2:$O9188,8,FALSE)</f>
        <v>Si</v>
      </c>
      <c r="K17" s="126" t="str">
        <f>VLOOKUP(E17,VIP!$A$2:$O12762,6,0)</f>
        <v>SI</v>
      </c>
      <c r="L17" s="113" t="s">
        <v>2459</v>
      </c>
      <c r="M17" s="111" t="s">
        <v>2465</v>
      </c>
      <c r="N17" s="123" t="s">
        <v>2472</v>
      </c>
      <c r="O17" s="143" t="s">
        <v>2473</v>
      </c>
      <c r="P17" s="110"/>
      <c r="Q17" s="114" t="s">
        <v>2459</v>
      </c>
    </row>
    <row r="18" spans="1:17" s="136" customFormat="1" ht="18" x14ac:dyDescent="0.25">
      <c r="A18" s="112" t="str">
        <f>VLOOKUP(E18,'LISTADO ATM'!$A$2:$C$901,3,0)</f>
        <v>NORTE</v>
      </c>
      <c r="B18" s="124">
        <v>335840580</v>
      </c>
      <c r="C18" s="118">
        <v>44287.578958333332</v>
      </c>
      <c r="D18" s="112" t="s">
        <v>2494</v>
      </c>
      <c r="E18" s="125">
        <v>3</v>
      </c>
      <c r="F18" s="126" t="str">
        <f>VLOOKUP(E18,VIP!$A$2:$O12366,2,0)</f>
        <v>DRBR003</v>
      </c>
      <c r="G18" s="126" t="str">
        <f>VLOOKUP(E18,'LISTADO ATM'!$A$2:$B$900,2,0)</f>
        <v>ATM Autoservicio La Vega Real</v>
      </c>
      <c r="H18" s="126" t="str">
        <f>VLOOKUP(E18,VIP!$A$2:$O17287,7,FALSE)</f>
        <v>Si</v>
      </c>
      <c r="I18" s="126" t="str">
        <f>VLOOKUP(E18,VIP!$A$2:$O9252,8,FALSE)</f>
        <v>Si</v>
      </c>
      <c r="J18" s="126" t="str">
        <f>VLOOKUP(E18,VIP!$A$2:$O9202,8,FALSE)</f>
        <v>Si</v>
      </c>
      <c r="K18" s="126" t="str">
        <f>VLOOKUP(E18,VIP!$A$2:$O12776,6,0)</f>
        <v>NO</v>
      </c>
      <c r="L18" s="113" t="s">
        <v>2519</v>
      </c>
      <c r="M18" s="111" t="s">
        <v>2465</v>
      </c>
      <c r="N18" s="123" t="s">
        <v>2472</v>
      </c>
      <c r="O18" s="143" t="s">
        <v>2495</v>
      </c>
      <c r="P18" s="110"/>
      <c r="Q18" s="114" t="s">
        <v>2519</v>
      </c>
    </row>
    <row r="19" spans="1:17" s="136" customFormat="1" ht="18" x14ac:dyDescent="0.25">
      <c r="A19" s="112" t="str">
        <f>VLOOKUP(E19,'LISTADO ATM'!$A$2:$C$901,3,0)</f>
        <v>DISTRITO NACIONAL</v>
      </c>
      <c r="B19" s="124">
        <v>335840594</v>
      </c>
      <c r="C19" s="118">
        <v>44287.597418981481</v>
      </c>
      <c r="D19" s="112" t="s">
        <v>2189</v>
      </c>
      <c r="E19" s="125">
        <v>35</v>
      </c>
      <c r="F19" s="126" t="str">
        <f>VLOOKUP(E19,VIP!$A$2:$O12360,2,0)</f>
        <v>DRBR035</v>
      </c>
      <c r="G19" s="126" t="str">
        <f>VLOOKUP(E19,'LISTADO ATM'!$A$2:$B$900,2,0)</f>
        <v xml:space="preserve">ATM Dirección General de Aduanas I </v>
      </c>
      <c r="H19" s="126" t="str">
        <f>VLOOKUP(E19,VIP!$A$2:$O17281,7,FALSE)</f>
        <v>Si</v>
      </c>
      <c r="I19" s="126" t="str">
        <f>VLOOKUP(E19,VIP!$A$2:$O9246,8,FALSE)</f>
        <v>Si</v>
      </c>
      <c r="J19" s="126" t="str">
        <f>VLOOKUP(E19,VIP!$A$2:$O9196,8,FALSE)</f>
        <v>Si</v>
      </c>
      <c r="K19" s="126" t="str">
        <f>VLOOKUP(E19,VIP!$A$2:$O12770,6,0)</f>
        <v>NO</v>
      </c>
      <c r="L19" s="113" t="s">
        <v>2228</v>
      </c>
      <c r="M19" s="111" t="s">
        <v>2465</v>
      </c>
      <c r="N19" s="123" t="s">
        <v>2472</v>
      </c>
      <c r="O19" s="143" t="s">
        <v>2474</v>
      </c>
      <c r="P19" s="110"/>
      <c r="Q19" s="114" t="s">
        <v>2228</v>
      </c>
    </row>
    <row r="20" spans="1:17" s="136" customFormat="1" ht="18" x14ac:dyDescent="0.25">
      <c r="A20" s="112" t="str">
        <f>VLOOKUP(E20,'LISTADO ATM'!$A$2:$C$901,3,0)</f>
        <v>DISTRITO NACIONAL</v>
      </c>
      <c r="B20" s="124">
        <v>335840604</v>
      </c>
      <c r="C20" s="118">
        <v>44287.610300925924</v>
      </c>
      <c r="D20" s="112" t="s">
        <v>2468</v>
      </c>
      <c r="E20" s="125">
        <v>54</v>
      </c>
      <c r="F20" s="126" t="str">
        <f>VLOOKUP(E20,VIP!$A$2:$O12353,2,0)</f>
        <v>DRBR054</v>
      </c>
      <c r="G20" s="126" t="str">
        <f>VLOOKUP(E20,'LISTADO ATM'!$A$2:$B$900,2,0)</f>
        <v xml:space="preserve">ATM Autoservicio Galería 360 </v>
      </c>
      <c r="H20" s="126" t="str">
        <f>VLOOKUP(E20,VIP!$A$2:$O17274,7,FALSE)</f>
        <v>Si</v>
      </c>
      <c r="I20" s="126" t="str">
        <f>VLOOKUP(E20,VIP!$A$2:$O9239,8,FALSE)</f>
        <v>Si</v>
      </c>
      <c r="J20" s="126" t="str">
        <f>VLOOKUP(E20,VIP!$A$2:$O9189,8,FALSE)</f>
        <v>Si</v>
      </c>
      <c r="K20" s="126" t="str">
        <f>VLOOKUP(E20,VIP!$A$2:$O12763,6,0)</f>
        <v>NO</v>
      </c>
      <c r="L20" s="113" t="s">
        <v>2519</v>
      </c>
      <c r="M20" s="111" t="s">
        <v>2465</v>
      </c>
      <c r="N20" s="123" t="s">
        <v>2472</v>
      </c>
      <c r="O20" s="143" t="s">
        <v>2473</v>
      </c>
      <c r="P20" s="110"/>
      <c r="Q20" s="114" t="s">
        <v>2519</v>
      </c>
    </row>
    <row r="21" spans="1:17" s="136" customFormat="1" ht="18" x14ac:dyDescent="0.25">
      <c r="A21" s="112" t="str">
        <f>VLOOKUP(E21,'LISTADO ATM'!$A$2:$C$901,3,0)</f>
        <v>DISTRITO NACIONAL</v>
      </c>
      <c r="B21" s="124">
        <v>335840605</v>
      </c>
      <c r="C21" s="118">
        <v>44287.617361111108</v>
      </c>
      <c r="D21" s="112" t="s">
        <v>2468</v>
      </c>
      <c r="E21" s="125">
        <v>836</v>
      </c>
      <c r="F21" s="126" t="str">
        <f>VLOOKUP(E21,VIP!$A$2:$O12392,2,0)</f>
        <v>DRBR836</v>
      </c>
      <c r="G21" s="126" t="str">
        <f>VLOOKUP(E21,'LISTADO ATM'!$A$2:$B$900,2,0)</f>
        <v xml:space="preserve">ATM UNP Plaza Luperón </v>
      </c>
      <c r="H21" s="126" t="str">
        <f>VLOOKUP(E21,VIP!$A$2:$O17313,7,FALSE)</f>
        <v>Si</v>
      </c>
      <c r="I21" s="126" t="str">
        <f>VLOOKUP(E21,VIP!$A$2:$O9278,8,FALSE)</f>
        <v>Si</v>
      </c>
      <c r="J21" s="126" t="str">
        <f>VLOOKUP(E21,VIP!$A$2:$O9228,8,FALSE)</f>
        <v>Si</v>
      </c>
      <c r="K21" s="126" t="str">
        <f>VLOOKUP(E21,VIP!$A$2:$O12802,6,0)</f>
        <v>NO</v>
      </c>
      <c r="L21" s="113" t="s">
        <v>2519</v>
      </c>
      <c r="M21" s="111" t="s">
        <v>2465</v>
      </c>
      <c r="N21" s="123" t="s">
        <v>2472</v>
      </c>
      <c r="O21" s="143" t="s">
        <v>2473</v>
      </c>
      <c r="P21" s="110"/>
      <c r="Q21" s="114" t="s">
        <v>2519</v>
      </c>
    </row>
    <row r="22" spans="1:17" s="136" customFormat="1" ht="18" x14ac:dyDescent="0.25">
      <c r="A22" s="112" t="str">
        <f>VLOOKUP(E22,'LISTADO ATM'!$A$2:$C$901,3,0)</f>
        <v>DISTRITO NACIONAL</v>
      </c>
      <c r="B22" s="124">
        <v>335840609</v>
      </c>
      <c r="C22" s="118">
        <v>44287.631701388891</v>
      </c>
      <c r="D22" s="112" t="s">
        <v>2468</v>
      </c>
      <c r="E22" s="125">
        <v>938</v>
      </c>
      <c r="F22" s="126" t="str">
        <f>VLOOKUP(E22,VIP!$A$2:$O12362,2,0)</f>
        <v>DRBR938</v>
      </c>
      <c r="G22" s="126" t="str">
        <f>VLOOKUP(E22,'LISTADO ATM'!$A$2:$B$900,2,0)</f>
        <v xml:space="preserve">ATM Autobanco Oficina Filadelfia Plaza </v>
      </c>
      <c r="H22" s="126" t="str">
        <f>VLOOKUP(E22,VIP!$A$2:$O17283,7,FALSE)</f>
        <v>Si</v>
      </c>
      <c r="I22" s="126" t="str">
        <f>VLOOKUP(E22,VIP!$A$2:$O9248,8,FALSE)</f>
        <v>Si</v>
      </c>
      <c r="J22" s="126" t="str">
        <f>VLOOKUP(E22,VIP!$A$2:$O9198,8,FALSE)</f>
        <v>Si</v>
      </c>
      <c r="K22" s="126" t="str">
        <f>VLOOKUP(E22,VIP!$A$2:$O12772,6,0)</f>
        <v>NO</v>
      </c>
      <c r="L22" s="113" t="s">
        <v>2459</v>
      </c>
      <c r="M22" s="111" t="s">
        <v>2465</v>
      </c>
      <c r="N22" s="123" t="s">
        <v>2472</v>
      </c>
      <c r="O22" s="143" t="s">
        <v>2473</v>
      </c>
      <c r="P22" s="110"/>
      <c r="Q22" s="114" t="s">
        <v>2459</v>
      </c>
    </row>
    <row r="23" spans="1:17" s="136" customFormat="1" ht="18" x14ac:dyDescent="0.25">
      <c r="A23" s="112" t="str">
        <f>VLOOKUP(E23,'LISTADO ATM'!$A$2:$C$901,3,0)</f>
        <v>SUR</v>
      </c>
      <c r="B23" s="124">
        <v>335840610</v>
      </c>
      <c r="C23" s="118">
        <v>44287.644004629627</v>
      </c>
      <c r="D23" s="112" t="s">
        <v>2189</v>
      </c>
      <c r="E23" s="125">
        <v>470</v>
      </c>
      <c r="F23" s="126" t="str">
        <f>VLOOKUP(E23,VIP!$A$2:$O12361,2,0)</f>
        <v>DRBR470</v>
      </c>
      <c r="G23" s="126" t="str">
        <f>VLOOKUP(E23,'LISTADO ATM'!$A$2:$B$900,2,0)</f>
        <v xml:space="preserve">ATM Hospital Taiwán (Azua) </v>
      </c>
      <c r="H23" s="126" t="str">
        <f>VLOOKUP(E23,VIP!$A$2:$O17282,7,FALSE)</f>
        <v>Si</v>
      </c>
      <c r="I23" s="126" t="str">
        <f>VLOOKUP(E23,VIP!$A$2:$O9247,8,FALSE)</f>
        <v>Si</v>
      </c>
      <c r="J23" s="126" t="str">
        <f>VLOOKUP(E23,VIP!$A$2:$O9197,8,FALSE)</f>
        <v>Si</v>
      </c>
      <c r="K23" s="126" t="str">
        <f>VLOOKUP(E23,VIP!$A$2:$O12771,6,0)</f>
        <v>NO</v>
      </c>
      <c r="L23" s="113" t="s">
        <v>2228</v>
      </c>
      <c r="M23" s="111" t="s">
        <v>2465</v>
      </c>
      <c r="N23" s="123" t="s">
        <v>2472</v>
      </c>
      <c r="O23" s="143" t="s">
        <v>2474</v>
      </c>
      <c r="P23" s="110"/>
      <c r="Q23" s="114" t="s">
        <v>2228</v>
      </c>
    </row>
    <row r="24" spans="1:17" s="136" customFormat="1" ht="18" x14ac:dyDescent="0.25">
      <c r="A24" s="112" t="str">
        <f>VLOOKUP(E24,'LISTADO ATM'!$A$2:$C$901,3,0)</f>
        <v>DISTRITO NACIONAL</v>
      </c>
      <c r="B24" s="124">
        <v>335840611</v>
      </c>
      <c r="C24" s="118">
        <v>44287.647187499999</v>
      </c>
      <c r="D24" s="112" t="s">
        <v>2189</v>
      </c>
      <c r="E24" s="125">
        <v>952</v>
      </c>
      <c r="F24" s="126" t="str">
        <f>VLOOKUP(E24,VIP!$A$2:$O12360,2,0)</f>
        <v>DRBR16L</v>
      </c>
      <c r="G24" s="126" t="str">
        <f>VLOOKUP(E24,'LISTADO ATM'!$A$2:$B$900,2,0)</f>
        <v xml:space="preserve">ATM Alvarez Rivas </v>
      </c>
      <c r="H24" s="126" t="str">
        <f>VLOOKUP(E24,VIP!$A$2:$O17281,7,FALSE)</f>
        <v>Si</v>
      </c>
      <c r="I24" s="126" t="str">
        <f>VLOOKUP(E24,VIP!$A$2:$O9246,8,FALSE)</f>
        <v>Si</v>
      </c>
      <c r="J24" s="126" t="str">
        <f>VLOOKUP(E24,VIP!$A$2:$O9196,8,FALSE)</f>
        <v>Si</v>
      </c>
      <c r="K24" s="126" t="str">
        <f>VLOOKUP(E24,VIP!$A$2:$O12770,6,0)</f>
        <v>NO</v>
      </c>
      <c r="L24" s="113" t="s">
        <v>2437</v>
      </c>
      <c r="M24" s="111" t="s">
        <v>2465</v>
      </c>
      <c r="N24" s="123" t="s">
        <v>2472</v>
      </c>
      <c r="O24" s="143" t="s">
        <v>2474</v>
      </c>
      <c r="P24" s="110"/>
      <c r="Q24" s="114" t="s">
        <v>2437</v>
      </c>
    </row>
    <row r="25" spans="1:17" s="136" customFormat="1" ht="18" x14ac:dyDescent="0.25">
      <c r="A25" s="112" t="str">
        <f>VLOOKUP(E25,'LISTADO ATM'!$A$2:$C$901,3,0)</f>
        <v>DISTRITO NACIONAL</v>
      </c>
      <c r="B25" s="124">
        <v>335840615</v>
      </c>
      <c r="C25" s="118">
        <v>44287.652303240742</v>
      </c>
      <c r="D25" s="112" t="s">
        <v>2189</v>
      </c>
      <c r="E25" s="125">
        <v>85</v>
      </c>
      <c r="F25" s="126" t="str">
        <f>VLOOKUP(E25,VIP!$A$2:$O12357,2,0)</f>
        <v>DRBR085</v>
      </c>
      <c r="G25" s="126" t="str">
        <f>VLOOKUP(E25,'LISTADO ATM'!$A$2:$B$900,2,0)</f>
        <v xml:space="preserve">ATM Oficina San Isidro (Fuerza Aérea) </v>
      </c>
      <c r="H25" s="126" t="str">
        <f>VLOOKUP(E25,VIP!$A$2:$O17278,7,FALSE)</f>
        <v>Si</v>
      </c>
      <c r="I25" s="126" t="str">
        <f>VLOOKUP(E25,VIP!$A$2:$O9243,8,FALSE)</f>
        <v>Si</v>
      </c>
      <c r="J25" s="126" t="str">
        <f>VLOOKUP(E25,VIP!$A$2:$O9193,8,FALSE)</f>
        <v>Si</v>
      </c>
      <c r="K25" s="126" t="str">
        <f>VLOOKUP(E25,VIP!$A$2:$O12767,6,0)</f>
        <v>NO</v>
      </c>
      <c r="L25" s="113" t="s">
        <v>2488</v>
      </c>
      <c r="M25" s="111" t="s">
        <v>2465</v>
      </c>
      <c r="N25" s="123" t="s">
        <v>2472</v>
      </c>
      <c r="O25" s="143" t="s">
        <v>2474</v>
      </c>
      <c r="P25" s="110"/>
      <c r="Q25" s="114" t="s">
        <v>2488</v>
      </c>
    </row>
    <row r="26" spans="1:17" s="136" customFormat="1" ht="18" x14ac:dyDescent="0.25">
      <c r="A26" s="112" t="str">
        <f>VLOOKUP(E26,'LISTADO ATM'!$A$2:$C$901,3,0)</f>
        <v>ESTE</v>
      </c>
      <c r="B26" s="124">
        <v>335840634</v>
      </c>
      <c r="C26" s="118">
        <v>44287.696527777778</v>
      </c>
      <c r="D26" s="112" t="s">
        <v>2468</v>
      </c>
      <c r="E26" s="125">
        <v>495</v>
      </c>
      <c r="F26" s="126" t="str">
        <f>VLOOKUP(E26,VIP!$A$2:$O12401,2,0)</f>
        <v>DRBR495</v>
      </c>
      <c r="G26" s="126" t="str">
        <f>VLOOKUP(E26,'LISTADO ATM'!$A$2:$B$900,2,0)</f>
        <v>ATM Cemento PANAM</v>
      </c>
      <c r="H26" s="126" t="str">
        <f>VLOOKUP(E26,VIP!$A$2:$O17322,7,FALSE)</f>
        <v>SI</v>
      </c>
      <c r="I26" s="126" t="str">
        <f>VLOOKUP(E26,VIP!$A$2:$O9287,8,FALSE)</f>
        <v>SI</v>
      </c>
      <c r="J26" s="126" t="str">
        <f>VLOOKUP(E26,VIP!$A$2:$O9237,8,FALSE)</f>
        <v>SI</v>
      </c>
      <c r="K26" s="126" t="str">
        <f>VLOOKUP(E26,VIP!$A$2:$O12811,6,0)</f>
        <v>NO</v>
      </c>
      <c r="L26" s="113" t="s">
        <v>2459</v>
      </c>
      <c r="M26" s="111" t="s">
        <v>2465</v>
      </c>
      <c r="N26" s="123" t="s">
        <v>2472</v>
      </c>
      <c r="O26" s="143" t="s">
        <v>2473</v>
      </c>
      <c r="P26" s="110"/>
      <c r="Q26" s="114" t="s">
        <v>2459</v>
      </c>
    </row>
    <row r="27" spans="1:17" s="136" customFormat="1" ht="18" x14ac:dyDescent="0.25">
      <c r="A27" s="112" t="str">
        <f>VLOOKUP(E27,'LISTADO ATM'!$A$2:$C$901,3,0)</f>
        <v>DISTRITO NACIONAL</v>
      </c>
      <c r="B27" s="124">
        <v>335840636</v>
      </c>
      <c r="C27" s="118">
        <v>44287.701678240737</v>
      </c>
      <c r="D27" s="112" t="s">
        <v>2468</v>
      </c>
      <c r="E27" s="125">
        <v>578</v>
      </c>
      <c r="F27" s="126" t="str">
        <f>VLOOKUP(E27,VIP!$A$2:$O12363,2,0)</f>
        <v>DRBR324</v>
      </c>
      <c r="G27" s="126" t="str">
        <f>VLOOKUP(E27,'LISTADO ATM'!$A$2:$B$900,2,0)</f>
        <v xml:space="preserve">ATM Procuraduría General de la República </v>
      </c>
      <c r="H27" s="126" t="str">
        <f>VLOOKUP(E27,VIP!$A$2:$O17284,7,FALSE)</f>
        <v>Si</v>
      </c>
      <c r="I27" s="126" t="str">
        <f>VLOOKUP(E27,VIP!$A$2:$O9249,8,FALSE)</f>
        <v>No</v>
      </c>
      <c r="J27" s="126" t="str">
        <f>VLOOKUP(E27,VIP!$A$2:$O9199,8,FALSE)</f>
        <v>No</v>
      </c>
      <c r="K27" s="126" t="str">
        <f>VLOOKUP(E27,VIP!$A$2:$O12773,6,0)</f>
        <v>NO</v>
      </c>
      <c r="L27" s="113" t="s">
        <v>2459</v>
      </c>
      <c r="M27" s="111" t="s">
        <v>2465</v>
      </c>
      <c r="N27" s="123" t="s">
        <v>2472</v>
      </c>
      <c r="O27" s="143" t="s">
        <v>2473</v>
      </c>
      <c r="P27" s="110"/>
      <c r="Q27" s="114" t="s">
        <v>2459</v>
      </c>
    </row>
    <row r="28" spans="1:17" ht="18" x14ac:dyDescent="0.25">
      <c r="A28" s="112" t="str">
        <f>VLOOKUP(E28,'LISTADO ATM'!$A$2:$C$901,3,0)</f>
        <v>ESTE</v>
      </c>
      <c r="B28" s="124">
        <v>335840637</v>
      </c>
      <c r="C28" s="118">
        <v>44287.703402777777</v>
      </c>
      <c r="D28" s="112" t="s">
        <v>2468</v>
      </c>
      <c r="E28" s="125">
        <v>822</v>
      </c>
      <c r="F28" s="126" t="str">
        <f>VLOOKUP(E28,VIP!$A$2:$O12362,2,0)</f>
        <v>DRBR822</v>
      </c>
      <c r="G28" s="126" t="str">
        <f>VLOOKUP(E28,'LISTADO ATM'!$A$2:$B$900,2,0)</f>
        <v xml:space="preserve">ATM INDUSPALMA </v>
      </c>
      <c r="H28" s="126" t="str">
        <f>VLOOKUP(E28,VIP!$A$2:$O17283,7,FALSE)</f>
        <v>Si</v>
      </c>
      <c r="I28" s="126" t="str">
        <f>VLOOKUP(E28,VIP!$A$2:$O9248,8,FALSE)</f>
        <v>Si</v>
      </c>
      <c r="J28" s="126" t="str">
        <f>VLOOKUP(E28,VIP!$A$2:$O9198,8,FALSE)</f>
        <v>Si</v>
      </c>
      <c r="K28" s="126" t="str">
        <f>VLOOKUP(E28,VIP!$A$2:$O12772,6,0)</f>
        <v>NO</v>
      </c>
      <c r="L28" s="113" t="s">
        <v>2428</v>
      </c>
      <c r="M28" s="111" t="s">
        <v>2465</v>
      </c>
      <c r="N28" s="123" t="s">
        <v>2472</v>
      </c>
      <c r="O28" s="143" t="s">
        <v>2473</v>
      </c>
      <c r="P28" s="110"/>
      <c r="Q28" s="114" t="s">
        <v>2428</v>
      </c>
    </row>
    <row r="29" spans="1:17" ht="18" x14ac:dyDescent="0.25">
      <c r="A29" s="112" t="str">
        <f>VLOOKUP(E29,'LISTADO ATM'!$A$2:$C$901,3,0)</f>
        <v>DISTRITO NACIONAL</v>
      </c>
      <c r="B29" s="124">
        <v>335840639</v>
      </c>
      <c r="C29" s="118">
        <v>44287.707199074073</v>
      </c>
      <c r="D29" s="112" t="s">
        <v>2468</v>
      </c>
      <c r="E29" s="125">
        <v>671</v>
      </c>
      <c r="F29" s="126" t="str">
        <f>VLOOKUP(E29,VIP!$A$2:$O12360,2,0)</f>
        <v>DRBR671</v>
      </c>
      <c r="G29" s="126" t="str">
        <f>VLOOKUP(E29,'LISTADO ATM'!$A$2:$B$900,2,0)</f>
        <v>ATM Ayuntamiento Sto. Dgo. Norte</v>
      </c>
      <c r="H29" s="126" t="str">
        <f>VLOOKUP(E29,VIP!$A$2:$O17281,7,FALSE)</f>
        <v>Si</v>
      </c>
      <c r="I29" s="126" t="str">
        <f>VLOOKUP(E29,VIP!$A$2:$O9246,8,FALSE)</f>
        <v>Si</v>
      </c>
      <c r="J29" s="126" t="str">
        <f>VLOOKUP(E29,VIP!$A$2:$O9196,8,FALSE)</f>
        <v>Si</v>
      </c>
      <c r="K29" s="126" t="str">
        <f>VLOOKUP(E29,VIP!$A$2:$O12770,6,0)</f>
        <v>NO</v>
      </c>
      <c r="L29" s="113" t="s">
        <v>2428</v>
      </c>
      <c r="M29" s="111" t="s">
        <v>2465</v>
      </c>
      <c r="N29" s="123" t="s">
        <v>2472</v>
      </c>
      <c r="O29" s="143" t="s">
        <v>2473</v>
      </c>
      <c r="P29" s="110"/>
      <c r="Q29" s="114" t="s">
        <v>2428</v>
      </c>
    </row>
    <row r="30" spans="1:17" ht="18" x14ac:dyDescent="0.25">
      <c r="A30" s="112" t="str">
        <f>VLOOKUP(E30,'LISTADO ATM'!$A$2:$C$901,3,0)</f>
        <v>ESTE</v>
      </c>
      <c r="B30" s="124">
        <v>335840643</v>
      </c>
      <c r="C30" s="118">
        <v>44287.722233796296</v>
      </c>
      <c r="D30" s="112" t="s">
        <v>2189</v>
      </c>
      <c r="E30" s="125">
        <v>385</v>
      </c>
      <c r="F30" s="126" t="str">
        <f>VLOOKUP(E30,VIP!$A$2:$O12358,2,0)</f>
        <v>DRBR385</v>
      </c>
      <c r="G30" s="126" t="str">
        <f>VLOOKUP(E30,'LISTADO ATM'!$A$2:$B$900,2,0)</f>
        <v xml:space="preserve">ATM Plaza Verón I </v>
      </c>
      <c r="H30" s="126" t="str">
        <f>VLOOKUP(E30,VIP!$A$2:$O17279,7,FALSE)</f>
        <v>Si</v>
      </c>
      <c r="I30" s="126" t="str">
        <f>VLOOKUP(E30,VIP!$A$2:$O9244,8,FALSE)</f>
        <v>Si</v>
      </c>
      <c r="J30" s="126" t="str">
        <f>VLOOKUP(E30,VIP!$A$2:$O9194,8,FALSE)</f>
        <v>Si</v>
      </c>
      <c r="K30" s="126" t="str">
        <f>VLOOKUP(E30,VIP!$A$2:$O12768,6,0)</f>
        <v>NO</v>
      </c>
      <c r="L30" s="113" t="s">
        <v>2228</v>
      </c>
      <c r="M30" s="111" t="s">
        <v>2465</v>
      </c>
      <c r="N30" s="123" t="s">
        <v>2472</v>
      </c>
      <c r="O30" s="143" t="s">
        <v>2474</v>
      </c>
      <c r="P30" s="110"/>
      <c r="Q30" s="114" t="s">
        <v>2228</v>
      </c>
    </row>
    <row r="31" spans="1:17" ht="18" x14ac:dyDescent="0.25">
      <c r="A31" s="112" t="str">
        <f>VLOOKUP(E31,'LISTADO ATM'!$A$2:$C$901,3,0)</f>
        <v>ESTE</v>
      </c>
      <c r="B31" s="124">
        <v>335840644</v>
      </c>
      <c r="C31" s="118">
        <v>44287.723587962966</v>
      </c>
      <c r="D31" s="112" t="s">
        <v>2189</v>
      </c>
      <c r="E31" s="125">
        <v>386</v>
      </c>
      <c r="F31" s="126" t="str">
        <f>VLOOKUP(E31,VIP!$A$2:$O12357,2,0)</f>
        <v>DRBR386</v>
      </c>
      <c r="G31" s="126" t="str">
        <f>VLOOKUP(E31,'LISTADO ATM'!$A$2:$B$900,2,0)</f>
        <v xml:space="preserve">ATM Plaza Verón II </v>
      </c>
      <c r="H31" s="126" t="str">
        <f>VLOOKUP(E31,VIP!$A$2:$O17278,7,FALSE)</f>
        <v>Si</v>
      </c>
      <c r="I31" s="126" t="str">
        <f>VLOOKUP(E31,VIP!$A$2:$O9243,8,FALSE)</f>
        <v>Si</v>
      </c>
      <c r="J31" s="126" t="str">
        <f>VLOOKUP(E31,VIP!$A$2:$O9193,8,FALSE)</f>
        <v>Si</v>
      </c>
      <c r="K31" s="126" t="str">
        <f>VLOOKUP(E31,VIP!$A$2:$O12767,6,0)</f>
        <v>NO</v>
      </c>
      <c r="L31" s="113" t="s">
        <v>2228</v>
      </c>
      <c r="M31" s="111" t="s">
        <v>2465</v>
      </c>
      <c r="N31" s="123" t="s">
        <v>2472</v>
      </c>
      <c r="O31" s="143" t="s">
        <v>2474</v>
      </c>
      <c r="P31" s="110"/>
      <c r="Q31" s="114" t="s">
        <v>2228</v>
      </c>
    </row>
    <row r="32" spans="1:17" ht="18" x14ac:dyDescent="0.25">
      <c r="A32" s="112" t="str">
        <f>VLOOKUP(E32,'LISTADO ATM'!$A$2:$C$901,3,0)</f>
        <v>DISTRITO NACIONAL</v>
      </c>
      <c r="B32" s="124">
        <v>335840647</v>
      </c>
      <c r="C32" s="118">
        <v>44287.812476851854</v>
      </c>
      <c r="D32" s="112" t="s">
        <v>2189</v>
      </c>
      <c r="E32" s="125">
        <v>686</v>
      </c>
      <c r="F32" s="126" t="str">
        <f>VLOOKUP(E32,VIP!$A$2:$O12364,2,0)</f>
        <v>DRBR686</v>
      </c>
      <c r="G32" s="126" t="str">
        <f>VLOOKUP(E32,'LISTADO ATM'!$A$2:$B$900,2,0)</f>
        <v>ATM Autoservicio Oficina Máximo Gómez</v>
      </c>
      <c r="H32" s="126" t="str">
        <f>VLOOKUP(E32,VIP!$A$2:$O17285,7,FALSE)</f>
        <v>Si</v>
      </c>
      <c r="I32" s="126" t="str">
        <f>VLOOKUP(E32,VIP!$A$2:$O9250,8,FALSE)</f>
        <v>Si</v>
      </c>
      <c r="J32" s="126" t="str">
        <f>VLOOKUP(E32,VIP!$A$2:$O9200,8,FALSE)</f>
        <v>Si</v>
      </c>
      <c r="K32" s="126" t="str">
        <f>VLOOKUP(E32,VIP!$A$2:$O12774,6,0)</f>
        <v>NO</v>
      </c>
      <c r="L32" s="113" t="s">
        <v>2228</v>
      </c>
      <c r="M32" s="111" t="s">
        <v>2465</v>
      </c>
      <c r="N32" s="123" t="s">
        <v>2472</v>
      </c>
      <c r="O32" s="143" t="s">
        <v>2474</v>
      </c>
      <c r="P32" s="110"/>
      <c r="Q32" s="114" t="s">
        <v>2228</v>
      </c>
    </row>
    <row r="33" spans="1:17" ht="18" x14ac:dyDescent="0.25">
      <c r="A33" s="112" t="str">
        <f>VLOOKUP(E33,'LISTADO ATM'!$A$2:$C$901,3,0)</f>
        <v>SUR</v>
      </c>
      <c r="B33" s="124">
        <v>335840648</v>
      </c>
      <c r="C33" s="118">
        <v>44287.813796296294</v>
      </c>
      <c r="D33" s="112" t="s">
        <v>2189</v>
      </c>
      <c r="E33" s="125">
        <v>751</v>
      </c>
      <c r="F33" s="126" t="str">
        <f>VLOOKUP(E33,VIP!$A$2:$O12363,2,0)</f>
        <v>DRBR751</v>
      </c>
      <c r="G33" s="126" t="str">
        <f>VLOOKUP(E33,'LISTADO ATM'!$A$2:$B$900,2,0)</f>
        <v>ATM Eco Petroleo Camilo</v>
      </c>
      <c r="H33" s="126" t="str">
        <f>VLOOKUP(E33,VIP!$A$2:$O17284,7,FALSE)</f>
        <v>N/A</v>
      </c>
      <c r="I33" s="126" t="str">
        <f>VLOOKUP(E33,VIP!$A$2:$O9249,8,FALSE)</f>
        <v>N/A</v>
      </c>
      <c r="J33" s="126" t="str">
        <f>VLOOKUP(E33,VIP!$A$2:$O9199,8,FALSE)</f>
        <v>N/A</v>
      </c>
      <c r="K33" s="126" t="str">
        <f>VLOOKUP(E33,VIP!$A$2:$O12773,6,0)</f>
        <v>N/A</v>
      </c>
      <c r="L33" s="113" t="s">
        <v>2228</v>
      </c>
      <c r="M33" s="111" t="s">
        <v>2465</v>
      </c>
      <c r="N33" s="123" t="s">
        <v>2472</v>
      </c>
      <c r="O33" s="143" t="s">
        <v>2474</v>
      </c>
      <c r="P33" s="110"/>
      <c r="Q33" s="114" t="s">
        <v>2228</v>
      </c>
    </row>
    <row r="34" spans="1:17" ht="18" x14ac:dyDescent="0.25">
      <c r="A34" s="112" t="str">
        <f>VLOOKUP(E34,'LISTADO ATM'!$A$2:$C$901,3,0)</f>
        <v>ESTE</v>
      </c>
      <c r="B34" s="124">
        <v>335840650</v>
      </c>
      <c r="C34" s="118">
        <v>44287.820138888892</v>
      </c>
      <c r="D34" s="112" t="s">
        <v>2189</v>
      </c>
      <c r="E34" s="125">
        <v>159</v>
      </c>
      <c r="F34" s="126" t="str">
        <f>VLOOKUP(E34,VIP!$A$2:$O12370,2,0)</f>
        <v>DRBR159</v>
      </c>
      <c r="G34" s="126" t="str">
        <f>VLOOKUP(E34,'LISTADO ATM'!$A$2:$B$900,2,0)</f>
        <v xml:space="preserve">ATM Hotel Dreams Bayahibe I </v>
      </c>
      <c r="H34" s="126" t="str">
        <f>VLOOKUP(E34,VIP!$A$2:$O17291,7,FALSE)</f>
        <v>Si</v>
      </c>
      <c r="I34" s="126" t="str">
        <f>VLOOKUP(E34,VIP!$A$2:$O9256,8,FALSE)</f>
        <v>Si</v>
      </c>
      <c r="J34" s="126" t="str">
        <f>VLOOKUP(E34,VIP!$A$2:$O9206,8,FALSE)</f>
        <v>Si</v>
      </c>
      <c r="K34" s="126" t="str">
        <f>VLOOKUP(E34,VIP!$A$2:$O12780,6,0)</f>
        <v>NO</v>
      </c>
      <c r="L34" s="113" t="s">
        <v>2254</v>
      </c>
      <c r="M34" s="111" t="s">
        <v>2465</v>
      </c>
      <c r="N34" s="123" t="s">
        <v>2472</v>
      </c>
      <c r="O34" s="143" t="s">
        <v>2474</v>
      </c>
      <c r="P34" s="110"/>
      <c r="Q34" s="114" t="s">
        <v>2254</v>
      </c>
    </row>
    <row r="35" spans="1:17" ht="18" x14ac:dyDescent="0.25">
      <c r="A35" s="112" t="str">
        <f>VLOOKUP(E35,'LISTADO ATM'!$A$2:$C$901,3,0)</f>
        <v>DISTRITO NACIONAL</v>
      </c>
      <c r="B35" s="124">
        <v>335840651</v>
      </c>
      <c r="C35" s="118">
        <v>44287.826481481483</v>
      </c>
      <c r="D35" s="112" t="s">
        <v>2468</v>
      </c>
      <c r="E35" s="125">
        <v>600</v>
      </c>
      <c r="F35" s="126" t="str">
        <f>VLOOKUP(E35,VIP!$A$2:$O12360,2,0)</f>
        <v>DRBR600</v>
      </c>
      <c r="G35" s="126" t="str">
        <f>VLOOKUP(E35,'LISTADO ATM'!$A$2:$B$900,2,0)</f>
        <v>ATM S/M Bravo Hipica</v>
      </c>
      <c r="H35" s="126" t="str">
        <f>VLOOKUP(E35,VIP!$A$2:$O17281,7,FALSE)</f>
        <v>N/A</v>
      </c>
      <c r="I35" s="126" t="str">
        <f>VLOOKUP(E35,VIP!$A$2:$O9246,8,FALSE)</f>
        <v>N/A</v>
      </c>
      <c r="J35" s="126" t="str">
        <f>VLOOKUP(E35,VIP!$A$2:$O9196,8,FALSE)</f>
        <v>N/A</v>
      </c>
      <c r="K35" s="126" t="str">
        <f>VLOOKUP(E35,VIP!$A$2:$O12770,6,0)</f>
        <v>N/A</v>
      </c>
      <c r="L35" s="113" t="s">
        <v>2459</v>
      </c>
      <c r="M35" s="111" t="s">
        <v>2465</v>
      </c>
      <c r="N35" s="123" t="s">
        <v>2472</v>
      </c>
      <c r="O35" s="144" t="s">
        <v>2473</v>
      </c>
      <c r="P35" s="110"/>
      <c r="Q35" s="114" t="s">
        <v>2459</v>
      </c>
    </row>
    <row r="36" spans="1:17" ht="18" x14ac:dyDescent="0.25">
      <c r="A36" s="112" t="str">
        <f>VLOOKUP(E36,'LISTADO ATM'!$A$2:$C$901,3,0)</f>
        <v>DISTRITO NACIONAL</v>
      </c>
      <c r="B36" s="124">
        <v>335840652</v>
      </c>
      <c r="C36" s="118">
        <v>44287.833101851851</v>
      </c>
      <c r="D36" s="112" t="s">
        <v>2189</v>
      </c>
      <c r="E36" s="125">
        <v>917</v>
      </c>
      <c r="F36" s="126" t="str">
        <f>VLOOKUP(E36,VIP!$A$2:$O12359,2,0)</f>
        <v>DRBR01B</v>
      </c>
      <c r="G36" s="126" t="str">
        <f>VLOOKUP(E36,'LISTADO ATM'!$A$2:$B$900,2,0)</f>
        <v xml:space="preserve">ATM Oficina Los Mina </v>
      </c>
      <c r="H36" s="126" t="str">
        <f>VLOOKUP(E36,VIP!$A$2:$O17280,7,FALSE)</f>
        <v>Si</v>
      </c>
      <c r="I36" s="126" t="str">
        <f>VLOOKUP(E36,VIP!$A$2:$O9245,8,FALSE)</f>
        <v>Si</v>
      </c>
      <c r="J36" s="126" t="str">
        <f>VLOOKUP(E36,VIP!$A$2:$O9195,8,FALSE)</f>
        <v>Si</v>
      </c>
      <c r="K36" s="126" t="str">
        <f>VLOOKUP(E36,VIP!$A$2:$O12769,6,0)</f>
        <v>NO</v>
      </c>
      <c r="L36" s="113" t="s">
        <v>2228</v>
      </c>
      <c r="M36" s="111" t="s">
        <v>2465</v>
      </c>
      <c r="N36" s="123" t="s">
        <v>2472</v>
      </c>
      <c r="O36" s="144" t="s">
        <v>2474</v>
      </c>
      <c r="P36" s="110"/>
      <c r="Q36" s="114" t="s">
        <v>2228</v>
      </c>
    </row>
    <row r="37" spans="1:17" ht="18" x14ac:dyDescent="0.25">
      <c r="A37" s="112" t="str">
        <f>VLOOKUP(E37,'LISTADO ATM'!$A$2:$C$901,3,0)</f>
        <v>DISTRITO NACIONAL</v>
      </c>
      <c r="B37" s="124">
        <v>335840653</v>
      </c>
      <c r="C37" s="118">
        <v>44287.834108796298</v>
      </c>
      <c r="D37" s="112" t="s">
        <v>2189</v>
      </c>
      <c r="E37" s="125">
        <v>335</v>
      </c>
      <c r="F37" s="126" t="str">
        <f>VLOOKUP(E37,VIP!$A$2:$O12358,2,0)</f>
        <v>DRBR335</v>
      </c>
      <c r="G37" s="126" t="str">
        <f>VLOOKUP(E37,'LISTADO ATM'!$A$2:$B$900,2,0)</f>
        <v>ATM Edificio Aster</v>
      </c>
      <c r="H37" s="126" t="str">
        <f>VLOOKUP(E37,VIP!$A$2:$O17279,7,FALSE)</f>
        <v>Si</v>
      </c>
      <c r="I37" s="126" t="str">
        <f>VLOOKUP(E37,VIP!$A$2:$O9244,8,FALSE)</f>
        <v>Si</v>
      </c>
      <c r="J37" s="126" t="str">
        <f>VLOOKUP(E37,VIP!$A$2:$O9194,8,FALSE)</f>
        <v>Si</v>
      </c>
      <c r="K37" s="126" t="str">
        <f>VLOOKUP(E37,VIP!$A$2:$O12768,6,0)</f>
        <v>NO</v>
      </c>
      <c r="L37" s="113" t="s">
        <v>2488</v>
      </c>
      <c r="M37" s="111" t="s">
        <v>2465</v>
      </c>
      <c r="N37" s="123" t="s">
        <v>2472</v>
      </c>
      <c r="O37" s="144" t="s">
        <v>2474</v>
      </c>
      <c r="P37" s="110"/>
      <c r="Q37" s="114" t="s">
        <v>2488</v>
      </c>
    </row>
    <row r="38" spans="1:17" ht="18" x14ac:dyDescent="0.25">
      <c r="A38" s="112" t="str">
        <f>VLOOKUP(E38,'LISTADO ATM'!$A$2:$C$901,3,0)</f>
        <v>SUR</v>
      </c>
      <c r="B38" s="124">
        <v>335840655</v>
      </c>
      <c r="C38" s="118">
        <v>44287.844849537039</v>
      </c>
      <c r="D38" s="112" t="s">
        <v>2189</v>
      </c>
      <c r="E38" s="125">
        <v>5</v>
      </c>
      <c r="F38" s="126" t="str">
        <f>VLOOKUP(E38,VIP!$A$2:$O12362,2,0)</f>
        <v>DRBR005</v>
      </c>
      <c r="G38" s="126" t="str">
        <f>VLOOKUP(E38,'LISTADO ATM'!$A$2:$B$900,2,0)</f>
        <v>ATM Oficina Autoservicio Villa Ofelia (San Juan)</v>
      </c>
      <c r="H38" s="126" t="str">
        <f>VLOOKUP(E38,VIP!$A$2:$O17283,7,FALSE)</f>
        <v>Si</v>
      </c>
      <c r="I38" s="126" t="str">
        <f>VLOOKUP(E38,VIP!$A$2:$O9248,8,FALSE)</f>
        <v>Si</v>
      </c>
      <c r="J38" s="126" t="str">
        <f>VLOOKUP(E38,VIP!$A$2:$O9198,8,FALSE)</f>
        <v>Si</v>
      </c>
      <c r="K38" s="126" t="str">
        <f>VLOOKUP(E38,VIP!$A$2:$O12772,6,0)</f>
        <v>NO</v>
      </c>
      <c r="L38" s="113" t="s">
        <v>2228</v>
      </c>
      <c r="M38" s="111" t="s">
        <v>2465</v>
      </c>
      <c r="N38" s="123" t="s">
        <v>2472</v>
      </c>
      <c r="O38" s="144" t="s">
        <v>2474</v>
      </c>
      <c r="P38" s="110"/>
      <c r="Q38" s="114" t="s">
        <v>2228</v>
      </c>
    </row>
    <row r="39" spans="1:17" ht="18" x14ac:dyDescent="0.25">
      <c r="A39" s="112" t="str">
        <f>VLOOKUP(E39,'LISTADO ATM'!$A$2:$C$901,3,0)</f>
        <v>DISTRITO NACIONAL</v>
      </c>
      <c r="B39" s="124">
        <v>335840661</v>
      </c>
      <c r="C39" s="118">
        <v>44287.909722222219</v>
      </c>
      <c r="D39" s="112" t="s">
        <v>2189</v>
      </c>
      <c r="E39" s="125">
        <v>622</v>
      </c>
      <c r="F39" s="126" t="str">
        <f>VLOOKUP(E39,VIP!$A$2:$O12359,2,0)</f>
        <v>DRBR622</v>
      </c>
      <c r="G39" s="126" t="str">
        <f>VLOOKUP(E39,'LISTADO ATM'!$A$2:$B$900,2,0)</f>
        <v xml:space="preserve">ATM Ayuntamiento D.N. </v>
      </c>
      <c r="H39" s="126" t="str">
        <f>VLOOKUP(E39,VIP!$A$2:$O17280,7,FALSE)</f>
        <v>Si</v>
      </c>
      <c r="I39" s="126" t="str">
        <f>VLOOKUP(E39,VIP!$A$2:$O9245,8,FALSE)</f>
        <v>Si</v>
      </c>
      <c r="J39" s="126" t="str">
        <f>VLOOKUP(E39,VIP!$A$2:$O9195,8,FALSE)</f>
        <v>Si</v>
      </c>
      <c r="K39" s="126" t="str">
        <f>VLOOKUP(E39,VIP!$A$2:$O12769,6,0)</f>
        <v>NO</v>
      </c>
      <c r="L39" s="113" t="s">
        <v>2254</v>
      </c>
      <c r="M39" s="111" t="s">
        <v>2465</v>
      </c>
      <c r="N39" s="123" t="s">
        <v>2472</v>
      </c>
      <c r="O39" s="144" t="s">
        <v>2474</v>
      </c>
      <c r="P39" s="110"/>
      <c r="Q39" s="114" t="s">
        <v>2254</v>
      </c>
    </row>
    <row r="40" spans="1:17" ht="18" x14ac:dyDescent="0.25">
      <c r="A40" s="112" t="str">
        <f>VLOOKUP(E40,'LISTADO ATM'!$A$2:$C$901,3,0)</f>
        <v>NORTE</v>
      </c>
      <c r="B40" s="124">
        <v>335840672</v>
      </c>
      <c r="C40" s="118">
        <v>44288.323842592596</v>
      </c>
      <c r="D40" s="112" t="s">
        <v>2494</v>
      </c>
      <c r="E40" s="125">
        <v>605</v>
      </c>
      <c r="F40" s="126" t="str">
        <f>VLOOKUP(E40,VIP!$A$2:$O12364,2,0)</f>
        <v>DRBR141</v>
      </c>
      <c r="G40" s="126" t="str">
        <f>VLOOKUP(E40,'LISTADO ATM'!$A$2:$B$900,2,0)</f>
        <v xml:space="preserve">ATM Oficina Bonao I </v>
      </c>
      <c r="H40" s="126" t="str">
        <f>VLOOKUP(E40,VIP!$A$2:$O17285,7,FALSE)</f>
        <v>Si</v>
      </c>
      <c r="I40" s="126" t="str">
        <f>VLOOKUP(E40,VIP!$A$2:$O9250,8,FALSE)</f>
        <v>Si</v>
      </c>
      <c r="J40" s="126" t="str">
        <f>VLOOKUP(E40,VIP!$A$2:$O9200,8,FALSE)</f>
        <v>Si</v>
      </c>
      <c r="K40" s="126" t="str">
        <f>VLOOKUP(E40,VIP!$A$2:$O12774,6,0)</f>
        <v>SI</v>
      </c>
      <c r="L40" s="113" t="s">
        <v>2428</v>
      </c>
      <c r="M40" s="111" t="s">
        <v>2465</v>
      </c>
      <c r="N40" s="123" t="s">
        <v>2472</v>
      </c>
      <c r="O40" s="144" t="s">
        <v>2495</v>
      </c>
      <c r="P40" s="110"/>
      <c r="Q40" s="114" t="s">
        <v>2428</v>
      </c>
    </row>
    <row r="41" spans="1:17" ht="18" x14ac:dyDescent="0.25">
      <c r="A41" s="112" t="str">
        <f>VLOOKUP(E41,'LISTADO ATM'!$A$2:$C$901,3,0)</f>
        <v>NORTE</v>
      </c>
      <c r="B41" s="124">
        <v>335840676</v>
      </c>
      <c r="C41" s="118">
        <v>44288.349803240744</v>
      </c>
      <c r="D41" s="112" t="s">
        <v>2518</v>
      </c>
      <c r="E41" s="125">
        <v>956</v>
      </c>
      <c r="F41" s="126" t="str">
        <f>VLOOKUP(E41,VIP!$A$2:$O12363,2,0)</f>
        <v>DRBR956</v>
      </c>
      <c r="G41" s="126" t="str">
        <f>VLOOKUP(E41,'LISTADO ATM'!$A$2:$B$900,2,0)</f>
        <v xml:space="preserve">ATM Autoservicio El Jaya (SFM) </v>
      </c>
      <c r="H41" s="126" t="str">
        <f>VLOOKUP(E41,VIP!$A$2:$O17284,7,FALSE)</f>
        <v>Si</v>
      </c>
      <c r="I41" s="126" t="str">
        <f>VLOOKUP(E41,VIP!$A$2:$O9249,8,FALSE)</f>
        <v>Si</v>
      </c>
      <c r="J41" s="126" t="str">
        <f>VLOOKUP(E41,VIP!$A$2:$O9199,8,FALSE)</f>
        <v>Si</v>
      </c>
      <c r="K41" s="126" t="str">
        <f>VLOOKUP(E41,VIP!$A$2:$O12773,6,0)</f>
        <v>NO</v>
      </c>
      <c r="L41" s="113" t="s">
        <v>2519</v>
      </c>
      <c r="M41" s="111" t="s">
        <v>2465</v>
      </c>
      <c r="N41" s="123" t="s">
        <v>2472</v>
      </c>
      <c r="O41" s="144" t="s">
        <v>2517</v>
      </c>
      <c r="P41" s="110"/>
      <c r="Q41" s="114" t="s">
        <v>2519</v>
      </c>
    </row>
    <row r="42" spans="1:17" ht="18" x14ac:dyDescent="0.25">
      <c r="A42" s="112" t="str">
        <f>VLOOKUP(E42,'LISTADO ATM'!$A$2:$C$901,3,0)</f>
        <v>SUR</v>
      </c>
      <c r="B42" s="124">
        <v>335840685</v>
      </c>
      <c r="C42" s="118">
        <v>44288.425706018519</v>
      </c>
      <c r="D42" s="112" t="s">
        <v>2189</v>
      </c>
      <c r="E42" s="125">
        <v>131</v>
      </c>
      <c r="F42" s="126" t="str">
        <f>VLOOKUP(E42,VIP!$A$2:$O12369,2,0)</f>
        <v>DRBR131</v>
      </c>
      <c r="G42" s="126" t="str">
        <f>VLOOKUP(E42,'LISTADO ATM'!$A$2:$B$900,2,0)</f>
        <v xml:space="preserve">ATM Oficina Baní I </v>
      </c>
      <c r="H42" s="126" t="str">
        <f>VLOOKUP(E42,VIP!$A$2:$O17290,7,FALSE)</f>
        <v>Si</v>
      </c>
      <c r="I42" s="126" t="str">
        <f>VLOOKUP(E42,VIP!$A$2:$O9255,8,FALSE)</f>
        <v>Si</v>
      </c>
      <c r="J42" s="126" t="str">
        <f>VLOOKUP(E42,VIP!$A$2:$O9205,8,FALSE)</f>
        <v>Si</v>
      </c>
      <c r="K42" s="126" t="str">
        <f>VLOOKUP(E42,VIP!$A$2:$O12779,6,0)</f>
        <v>NO</v>
      </c>
      <c r="L42" s="113" t="s">
        <v>2228</v>
      </c>
      <c r="M42" s="111" t="s">
        <v>2465</v>
      </c>
      <c r="N42" s="123" t="s">
        <v>2472</v>
      </c>
      <c r="O42" s="144" t="s">
        <v>2474</v>
      </c>
      <c r="P42" s="110"/>
      <c r="Q42" s="114" t="s">
        <v>2228</v>
      </c>
    </row>
    <row r="43" spans="1:17" ht="18" x14ac:dyDescent="0.25">
      <c r="A43" s="112" t="str">
        <f>VLOOKUP(E43,'LISTADO ATM'!$A$2:$C$901,3,0)</f>
        <v>SUR</v>
      </c>
      <c r="B43" s="124">
        <v>335840686</v>
      </c>
      <c r="C43" s="118">
        <v>44288.426805555559</v>
      </c>
      <c r="D43" s="112" t="s">
        <v>2189</v>
      </c>
      <c r="E43" s="137">
        <v>33</v>
      </c>
      <c r="F43" s="126" t="str">
        <f>VLOOKUP(E43,VIP!$A$2:$O12368,2,0)</f>
        <v>DRBR033</v>
      </c>
      <c r="G43" s="126" t="str">
        <f>VLOOKUP(E43,'LISTADO ATM'!$A$2:$B$900,2,0)</f>
        <v xml:space="preserve">ATM UNP Juan de Herrera </v>
      </c>
      <c r="H43" s="126" t="str">
        <f>VLOOKUP(E43,VIP!$A$2:$O17289,7,FALSE)</f>
        <v>Si</v>
      </c>
      <c r="I43" s="126" t="str">
        <f>VLOOKUP(E43,VIP!$A$2:$O9254,8,FALSE)</f>
        <v>Si</v>
      </c>
      <c r="J43" s="126" t="str">
        <f>VLOOKUP(E43,VIP!$A$2:$O9204,8,FALSE)</f>
        <v>Si</v>
      </c>
      <c r="K43" s="126" t="str">
        <f>VLOOKUP(E43,VIP!$A$2:$O12778,6,0)</f>
        <v>NO</v>
      </c>
      <c r="L43" s="113" t="s">
        <v>2228</v>
      </c>
      <c r="M43" s="111" t="s">
        <v>2465</v>
      </c>
      <c r="N43" s="123" t="s">
        <v>2472</v>
      </c>
      <c r="O43" s="144" t="s">
        <v>2474</v>
      </c>
      <c r="P43" s="110"/>
      <c r="Q43" s="114" t="s">
        <v>2228</v>
      </c>
    </row>
    <row r="44" spans="1:17" s="136" customFormat="1" ht="18" x14ac:dyDescent="0.25">
      <c r="A44" s="112" t="str">
        <f>VLOOKUP(E44,'LISTADO ATM'!$A$2:$C$901,3,0)</f>
        <v>DISTRITO NACIONAL</v>
      </c>
      <c r="B44" s="124">
        <v>335840689</v>
      </c>
      <c r="C44" s="118">
        <v>44288.442858796298</v>
      </c>
      <c r="D44" s="112" t="s">
        <v>2189</v>
      </c>
      <c r="E44" s="137">
        <v>184</v>
      </c>
      <c r="F44" s="126" t="str">
        <f>VLOOKUP(E44,VIP!$A$2:$O12366,2,0)</f>
        <v>DRBR184</v>
      </c>
      <c r="G44" s="126" t="str">
        <f>VLOOKUP(E44,'LISTADO ATM'!$A$2:$B$900,2,0)</f>
        <v xml:space="preserve">ATM Hermanas Mirabal </v>
      </c>
      <c r="H44" s="126" t="str">
        <f>VLOOKUP(E44,VIP!$A$2:$O17287,7,FALSE)</f>
        <v>Si</v>
      </c>
      <c r="I44" s="126" t="str">
        <f>VLOOKUP(E44,VIP!$A$2:$O9252,8,FALSE)</f>
        <v>Si</v>
      </c>
      <c r="J44" s="126" t="str">
        <f>VLOOKUP(E44,VIP!$A$2:$O9202,8,FALSE)</f>
        <v>Si</v>
      </c>
      <c r="K44" s="126" t="str">
        <f>VLOOKUP(E44,VIP!$A$2:$O12776,6,0)</f>
        <v>SI</v>
      </c>
      <c r="L44" s="113" t="s">
        <v>2228</v>
      </c>
      <c r="M44" s="111" t="s">
        <v>2465</v>
      </c>
      <c r="N44" s="123" t="s">
        <v>2472</v>
      </c>
      <c r="O44" s="145" t="s">
        <v>2474</v>
      </c>
      <c r="P44" s="110"/>
      <c r="Q44" s="114" t="s">
        <v>2228</v>
      </c>
    </row>
    <row r="45" spans="1:17" s="136" customFormat="1" ht="18" x14ac:dyDescent="0.25">
      <c r="A45" s="112" t="str">
        <f>VLOOKUP(E45,'LISTADO ATM'!$A$2:$C$901,3,0)</f>
        <v>DISTRITO NACIONAL</v>
      </c>
      <c r="B45" s="124">
        <v>335840690</v>
      </c>
      <c r="C45" s="118">
        <v>44288.443784722222</v>
      </c>
      <c r="D45" s="112" t="s">
        <v>2189</v>
      </c>
      <c r="E45" s="137">
        <v>37</v>
      </c>
      <c r="F45" s="126" t="str">
        <f>VLOOKUP(E45,VIP!$A$2:$O12365,2,0)</f>
        <v>DRBR037</v>
      </c>
      <c r="G45" s="126" t="str">
        <f>VLOOKUP(E45,'LISTADO ATM'!$A$2:$B$900,2,0)</f>
        <v xml:space="preserve">ATM Oficina Villa Mella </v>
      </c>
      <c r="H45" s="126" t="str">
        <f>VLOOKUP(E45,VIP!$A$2:$O17286,7,FALSE)</f>
        <v>Si</v>
      </c>
      <c r="I45" s="126" t="str">
        <f>VLOOKUP(E45,VIP!$A$2:$O9251,8,FALSE)</f>
        <v>Si</v>
      </c>
      <c r="J45" s="126" t="str">
        <f>VLOOKUP(E45,VIP!$A$2:$O9201,8,FALSE)</f>
        <v>Si</v>
      </c>
      <c r="K45" s="126" t="str">
        <f>VLOOKUP(E45,VIP!$A$2:$O12775,6,0)</f>
        <v>SI</v>
      </c>
      <c r="L45" s="113" t="s">
        <v>2228</v>
      </c>
      <c r="M45" s="111" t="s">
        <v>2465</v>
      </c>
      <c r="N45" s="123" t="s">
        <v>2472</v>
      </c>
      <c r="O45" s="145" t="s">
        <v>2474</v>
      </c>
      <c r="P45" s="110"/>
      <c r="Q45" s="114" t="s">
        <v>2228</v>
      </c>
    </row>
    <row r="46" spans="1:17" s="136" customFormat="1" ht="18" x14ac:dyDescent="0.25">
      <c r="A46" s="112" t="str">
        <f>VLOOKUP(E46,'LISTADO ATM'!$A$2:$C$901,3,0)</f>
        <v>NORTE</v>
      </c>
      <c r="B46" s="124">
        <v>335840691</v>
      </c>
      <c r="C46" s="118">
        <v>44288.447812500002</v>
      </c>
      <c r="D46" s="112" t="s">
        <v>2189</v>
      </c>
      <c r="E46" s="137">
        <v>388</v>
      </c>
      <c r="F46" s="126" t="str">
        <f>VLOOKUP(E46,VIP!$A$2:$O12364,2,0)</f>
        <v>DRBR388</v>
      </c>
      <c r="G46" s="126" t="str">
        <f>VLOOKUP(E46,'LISTADO ATM'!$A$2:$B$900,2,0)</f>
        <v xml:space="preserve">ATM Multicentro La Sirena Puerto Plata </v>
      </c>
      <c r="H46" s="126" t="str">
        <f>VLOOKUP(E46,VIP!$A$2:$O17285,7,FALSE)</f>
        <v>Si</v>
      </c>
      <c r="I46" s="126" t="str">
        <f>VLOOKUP(E46,VIP!$A$2:$O9250,8,FALSE)</f>
        <v>Si</v>
      </c>
      <c r="J46" s="126" t="str">
        <f>VLOOKUP(E46,VIP!$A$2:$O9200,8,FALSE)</f>
        <v>Si</v>
      </c>
      <c r="K46" s="126" t="str">
        <f>VLOOKUP(E46,VIP!$A$2:$O12774,6,0)</f>
        <v>NO</v>
      </c>
      <c r="L46" s="113" t="s">
        <v>2488</v>
      </c>
      <c r="M46" s="111" t="s">
        <v>2465</v>
      </c>
      <c r="N46" s="123" t="s">
        <v>2472</v>
      </c>
      <c r="O46" s="145" t="s">
        <v>2474</v>
      </c>
      <c r="P46" s="110"/>
      <c r="Q46" s="114" t="s">
        <v>2488</v>
      </c>
    </row>
    <row r="47" spans="1:17" s="136" customFormat="1" ht="18" x14ac:dyDescent="0.25">
      <c r="A47" s="112" t="str">
        <f>VLOOKUP(E47,'LISTADO ATM'!$A$2:$C$901,3,0)</f>
        <v>DISTRITO NACIONAL</v>
      </c>
      <c r="B47" s="124">
        <v>335840700</v>
      </c>
      <c r="C47" s="118">
        <v>44288.517708333333</v>
      </c>
      <c r="D47" s="112" t="s">
        <v>2468</v>
      </c>
      <c r="E47" s="137">
        <v>377</v>
      </c>
      <c r="F47" s="126" t="str">
        <f>VLOOKUP(E47,VIP!$A$2:$O12367,2,0)</f>
        <v>DRBR377</v>
      </c>
      <c r="G47" s="126" t="str">
        <f>VLOOKUP(E47,'LISTADO ATM'!$A$2:$B$900,2,0)</f>
        <v>ATM Estación del Metro Eduardo Brito</v>
      </c>
      <c r="H47" s="126" t="str">
        <f>VLOOKUP(E47,VIP!$A$2:$O17288,7,FALSE)</f>
        <v>Si</v>
      </c>
      <c r="I47" s="126" t="str">
        <f>VLOOKUP(E47,VIP!$A$2:$O9253,8,FALSE)</f>
        <v>Si</v>
      </c>
      <c r="J47" s="126" t="str">
        <f>VLOOKUP(E47,VIP!$A$2:$O9203,8,FALSE)</f>
        <v>Si</v>
      </c>
      <c r="K47" s="126" t="str">
        <f>VLOOKUP(E47,VIP!$A$2:$O12777,6,0)</f>
        <v>NO</v>
      </c>
      <c r="L47" s="113" t="s">
        <v>2428</v>
      </c>
      <c r="M47" s="111" t="s">
        <v>2465</v>
      </c>
      <c r="N47" s="123" t="s">
        <v>2472</v>
      </c>
      <c r="O47" s="145" t="s">
        <v>2473</v>
      </c>
      <c r="P47" s="110"/>
      <c r="Q47" s="114" t="s">
        <v>2428</v>
      </c>
    </row>
    <row r="48" spans="1:17" s="136" customFormat="1" ht="18" x14ac:dyDescent="0.25">
      <c r="A48" s="112" t="str">
        <f>VLOOKUP(E48,'LISTADO ATM'!$A$2:$C$901,3,0)</f>
        <v>ESTE</v>
      </c>
      <c r="B48" s="124">
        <v>335840703</v>
      </c>
      <c r="C48" s="118">
        <v>44288.536273148151</v>
      </c>
      <c r="D48" s="112" t="s">
        <v>2189</v>
      </c>
      <c r="E48" s="137">
        <v>661</v>
      </c>
      <c r="F48" s="126" t="str">
        <f>VLOOKUP(E48,VIP!$A$2:$O12365,2,0)</f>
        <v>DRBR661</v>
      </c>
      <c r="G48" s="126" t="str">
        <f>VLOOKUP(E48,'LISTADO ATM'!$A$2:$B$900,2,0)</f>
        <v xml:space="preserve">ATM Almacenes Iberia (San Pedro) </v>
      </c>
      <c r="H48" s="126" t="str">
        <f>VLOOKUP(E48,VIP!$A$2:$O17286,7,FALSE)</f>
        <v>N/A</v>
      </c>
      <c r="I48" s="126" t="str">
        <f>VLOOKUP(E48,VIP!$A$2:$O9251,8,FALSE)</f>
        <v>N/A</v>
      </c>
      <c r="J48" s="126" t="str">
        <f>VLOOKUP(E48,VIP!$A$2:$O9201,8,FALSE)</f>
        <v>N/A</v>
      </c>
      <c r="K48" s="126" t="str">
        <f>VLOOKUP(E48,VIP!$A$2:$O12775,6,0)</f>
        <v>N/A</v>
      </c>
      <c r="L48" s="113" t="s">
        <v>2228</v>
      </c>
      <c r="M48" s="111" t="s">
        <v>2465</v>
      </c>
      <c r="N48" s="123" t="s">
        <v>2472</v>
      </c>
      <c r="O48" s="145" t="s">
        <v>2474</v>
      </c>
      <c r="P48" s="110"/>
      <c r="Q48" s="114" t="s">
        <v>2228</v>
      </c>
    </row>
    <row r="49" spans="1:17" s="136" customFormat="1" ht="18" x14ac:dyDescent="0.25">
      <c r="A49" s="112" t="str">
        <f>VLOOKUP(E49,'LISTADO ATM'!$A$2:$C$901,3,0)</f>
        <v>DISTRITO NACIONAL</v>
      </c>
      <c r="B49" s="124">
        <v>335840708</v>
      </c>
      <c r="C49" s="118">
        <v>44288.582743055558</v>
      </c>
      <c r="D49" s="112" t="s">
        <v>2189</v>
      </c>
      <c r="E49" s="137">
        <v>267</v>
      </c>
      <c r="F49" s="126" t="str">
        <f>VLOOKUP(E49,VIP!$A$2:$O12367,2,0)</f>
        <v>DRBR267</v>
      </c>
      <c r="G49" s="126" t="str">
        <f>VLOOKUP(E49,'LISTADO ATM'!$A$2:$B$900,2,0)</f>
        <v xml:space="preserve">ATM Centro de Caja México </v>
      </c>
      <c r="H49" s="126" t="str">
        <f>VLOOKUP(E49,VIP!$A$2:$O17288,7,FALSE)</f>
        <v>Si</v>
      </c>
      <c r="I49" s="126" t="str">
        <f>VLOOKUP(E49,VIP!$A$2:$O9253,8,FALSE)</f>
        <v>Si</v>
      </c>
      <c r="J49" s="126" t="str">
        <f>VLOOKUP(E49,VIP!$A$2:$O9203,8,FALSE)</f>
        <v>Si</v>
      </c>
      <c r="K49" s="126" t="str">
        <f>VLOOKUP(E49,VIP!$A$2:$O12777,6,0)</f>
        <v>NO</v>
      </c>
      <c r="L49" s="113" t="s">
        <v>2488</v>
      </c>
      <c r="M49" s="111" t="s">
        <v>2465</v>
      </c>
      <c r="N49" s="123" t="s">
        <v>2472</v>
      </c>
      <c r="O49" s="145" t="s">
        <v>2474</v>
      </c>
      <c r="P49" s="110"/>
      <c r="Q49" s="114" t="s">
        <v>2488</v>
      </c>
    </row>
    <row r="50" spans="1:17" s="136" customFormat="1" ht="18" x14ac:dyDescent="0.25">
      <c r="A50" s="112" t="str">
        <f>VLOOKUP(E50,'LISTADO ATM'!$A$2:$C$901,3,0)</f>
        <v>ESTE</v>
      </c>
      <c r="B50" s="124">
        <v>335840709</v>
      </c>
      <c r="C50" s="118">
        <v>44288.589930555558</v>
      </c>
      <c r="D50" s="112" t="s">
        <v>2189</v>
      </c>
      <c r="E50" s="137">
        <v>631</v>
      </c>
      <c r="F50" s="126" t="str">
        <f>VLOOKUP(E50,VIP!$A$2:$O12366,2,0)</f>
        <v>DRBR417</v>
      </c>
      <c r="G50" s="126" t="str">
        <f>VLOOKUP(E50,'LISTADO ATM'!$A$2:$B$900,2,0)</f>
        <v xml:space="preserve">ATM ASOCODEQUI (San Pedro) </v>
      </c>
      <c r="H50" s="126" t="str">
        <f>VLOOKUP(E50,VIP!$A$2:$O17287,7,FALSE)</f>
        <v>Si</v>
      </c>
      <c r="I50" s="126" t="str">
        <f>VLOOKUP(E50,VIP!$A$2:$O9252,8,FALSE)</f>
        <v>Si</v>
      </c>
      <c r="J50" s="126" t="str">
        <f>VLOOKUP(E50,VIP!$A$2:$O9202,8,FALSE)</f>
        <v>Si</v>
      </c>
      <c r="K50" s="126" t="str">
        <f>VLOOKUP(E50,VIP!$A$2:$O12776,6,0)</f>
        <v>NO</v>
      </c>
      <c r="L50" s="113" t="s">
        <v>2488</v>
      </c>
      <c r="M50" s="111" t="s">
        <v>2465</v>
      </c>
      <c r="N50" s="123" t="s">
        <v>2472</v>
      </c>
      <c r="O50" s="145" t="s">
        <v>2474</v>
      </c>
      <c r="P50" s="110"/>
      <c r="Q50" s="114" t="s">
        <v>2488</v>
      </c>
    </row>
    <row r="51" spans="1:17" s="136" customFormat="1" ht="18" x14ac:dyDescent="0.25">
      <c r="A51" s="112" t="str">
        <f>VLOOKUP(E51,'LISTADO ATM'!$A$2:$C$901,3,0)</f>
        <v>DISTRITO NACIONAL</v>
      </c>
      <c r="B51" s="124">
        <v>335840712</v>
      </c>
      <c r="C51" s="118">
        <v>44288.644270833334</v>
      </c>
      <c r="D51" s="112" t="s">
        <v>2189</v>
      </c>
      <c r="E51" s="137">
        <v>517</v>
      </c>
      <c r="F51" s="126" t="str">
        <f>VLOOKUP(E51,VIP!$A$2:$O12372,2,0)</f>
        <v>DRBR517</v>
      </c>
      <c r="G51" s="126" t="str">
        <f>VLOOKUP(E51,'LISTADO ATM'!$A$2:$B$900,2,0)</f>
        <v xml:space="preserve">ATM Autobanco Oficina Sans Soucí </v>
      </c>
      <c r="H51" s="126" t="str">
        <f>VLOOKUP(E51,VIP!$A$2:$O17293,7,FALSE)</f>
        <v>Si</v>
      </c>
      <c r="I51" s="126" t="str">
        <f>VLOOKUP(E51,VIP!$A$2:$O9258,8,FALSE)</f>
        <v>Si</v>
      </c>
      <c r="J51" s="126" t="str">
        <f>VLOOKUP(E51,VIP!$A$2:$O9208,8,FALSE)</f>
        <v>Si</v>
      </c>
      <c r="K51" s="126" t="str">
        <f>VLOOKUP(E51,VIP!$A$2:$O12782,6,0)</f>
        <v>SI</v>
      </c>
      <c r="L51" s="113" t="s">
        <v>2228</v>
      </c>
      <c r="M51" s="111" t="s">
        <v>2465</v>
      </c>
      <c r="N51" s="123" t="s">
        <v>2472</v>
      </c>
      <c r="O51" s="145" t="s">
        <v>2474</v>
      </c>
      <c r="P51" s="110"/>
      <c r="Q51" s="114" t="s">
        <v>2228</v>
      </c>
    </row>
    <row r="52" spans="1:17" s="136" customFormat="1" ht="18" x14ac:dyDescent="0.25">
      <c r="A52" s="112" t="str">
        <f>VLOOKUP(E52,'LISTADO ATM'!$A$2:$C$901,3,0)</f>
        <v>DISTRITO NACIONAL</v>
      </c>
      <c r="B52" s="124">
        <v>335840719</v>
      </c>
      <c r="C52" s="118">
        <v>44288.682824074072</v>
      </c>
      <c r="D52" s="112" t="s">
        <v>2494</v>
      </c>
      <c r="E52" s="137">
        <v>722</v>
      </c>
      <c r="F52" s="126" t="str">
        <f>VLOOKUP(E52,VIP!$A$2:$O12373,2,0)</f>
        <v>DRBR393</v>
      </c>
      <c r="G52" s="126" t="str">
        <f>VLOOKUP(E52,'LISTADO ATM'!$A$2:$B$900,2,0)</f>
        <v xml:space="preserve">ATM Oficina Charles de Gaulle III </v>
      </c>
      <c r="H52" s="126" t="str">
        <f>VLOOKUP(E52,VIP!$A$2:$O17294,7,FALSE)</f>
        <v>Si</v>
      </c>
      <c r="I52" s="126" t="str">
        <f>VLOOKUP(E52,VIP!$A$2:$O9259,8,FALSE)</f>
        <v>Si</v>
      </c>
      <c r="J52" s="126" t="str">
        <f>VLOOKUP(E52,VIP!$A$2:$O9209,8,FALSE)</f>
        <v>Si</v>
      </c>
      <c r="K52" s="126" t="str">
        <f>VLOOKUP(E52,VIP!$A$2:$O12783,6,0)</f>
        <v>SI</v>
      </c>
      <c r="L52" s="113" t="s">
        <v>2428</v>
      </c>
      <c r="M52" s="111" t="s">
        <v>2465</v>
      </c>
      <c r="N52" s="123" t="s">
        <v>2472</v>
      </c>
      <c r="O52" s="145" t="s">
        <v>2495</v>
      </c>
      <c r="P52" s="110"/>
      <c r="Q52" s="114" t="s">
        <v>2428</v>
      </c>
    </row>
    <row r="53" spans="1:17" s="136" customFormat="1" ht="18" x14ac:dyDescent="0.25">
      <c r="A53" s="112" t="str">
        <f>VLOOKUP(E53,'LISTADO ATM'!$A$2:$C$901,3,0)</f>
        <v>NORTE</v>
      </c>
      <c r="B53" s="124">
        <v>335840720</v>
      </c>
      <c r="C53" s="118">
        <v>44288.687488425923</v>
      </c>
      <c r="D53" s="112" t="s">
        <v>2494</v>
      </c>
      <c r="E53" s="137">
        <v>956</v>
      </c>
      <c r="F53" s="126" t="str">
        <f>VLOOKUP(E53,VIP!$A$2:$O12372,2,0)</f>
        <v>DRBR956</v>
      </c>
      <c r="G53" s="126" t="str">
        <f>VLOOKUP(E53,'LISTADO ATM'!$A$2:$B$900,2,0)</f>
        <v xml:space="preserve">ATM Autoservicio El Jaya (SFM) </v>
      </c>
      <c r="H53" s="126" t="str">
        <f>VLOOKUP(E53,VIP!$A$2:$O17293,7,FALSE)</f>
        <v>Si</v>
      </c>
      <c r="I53" s="126" t="str">
        <f>VLOOKUP(E53,VIP!$A$2:$O9258,8,FALSE)</f>
        <v>Si</v>
      </c>
      <c r="J53" s="126" t="str">
        <f>VLOOKUP(E53,VIP!$A$2:$O9208,8,FALSE)</f>
        <v>Si</v>
      </c>
      <c r="K53" s="126" t="str">
        <f>VLOOKUP(E53,VIP!$A$2:$O12782,6,0)</f>
        <v>NO</v>
      </c>
      <c r="L53" s="113" t="s">
        <v>2428</v>
      </c>
      <c r="M53" s="111" t="s">
        <v>2465</v>
      </c>
      <c r="N53" s="123" t="s">
        <v>2472</v>
      </c>
      <c r="O53" s="145" t="s">
        <v>2517</v>
      </c>
      <c r="P53" s="110"/>
      <c r="Q53" s="114" t="s">
        <v>2428</v>
      </c>
    </row>
    <row r="54" spans="1:17" s="136" customFormat="1" ht="18" x14ac:dyDescent="0.25">
      <c r="A54" s="112" t="str">
        <f>VLOOKUP(E54,'LISTADO ATM'!$A$2:$C$901,3,0)</f>
        <v>DISTRITO NACIONAL</v>
      </c>
      <c r="B54" s="124">
        <v>335840722</v>
      </c>
      <c r="C54" s="118">
        <v>44288.693888888891</v>
      </c>
      <c r="D54" s="112" t="s">
        <v>2494</v>
      </c>
      <c r="E54" s="137">
        <v>735</v>
      </c>
      <c r="F54" s="126" t="str">
        <f>VLOOKUP(E54,VIP!$A$2:$O12371,2,0)</f>
        <v>DRBR179</v>
      </c>
      <c r="G54" s="126" t="str">
        <f>VLOOKUP(E54,'LISTADO ATM'!$A$2:$B$900,2,0)</f>
        <v xml:space="preserve">ATM Oficina Independencia II  </v>
      </c>
      <c r="H54" s="126" t="str">
        <f>VLOOKUP(E54,VIP!$A$2:$O17292,7,FALSE)</f>
        <v>Si</v>
      </c>
      <c r="I54" s="126" t="str">
        <f>VLOOKUP(E54,VIP!$A$2:$O9257,8,FALSE)</f>
        <v>Si</v>
      </c>
      <c r="J54" s="126" t="str">
        <f>VLOOKUP(E54,VIP!$A$2:$O9207,8,FALSE)</f>
        <v>Si</v>
      </c>
      <c r="K54" s="126" t="str">
        <f>VLOOKUP(E54,VIP!$A$2:$O12781,6,0)</f>
        <v>NO</v>
      </c>
      <c r="L54" s="113" t="s">
        <v>2459</v>
      </c>
      <c r="M54" s="111" t="s">
        <v>2465</v>
      </c>
      <c r="N54" s="123" t="s">
        <v>2472</v>
      </c>
      <c r="O54" s="145" t="s">
        <v>2495</v>
      </c>
      <c r="P54" s="110"/>
      <c r="Q54" s="114" t="s">
        <v>2459</v>
      </c>
    </row>
    <row r="55" spans="1:17" s="136" customFormat="1" ht="18" x14ac:dyDescent="0.25">
      <c r="A55" s="112" t="str">
        <f>VLOOKUP(E55,'LISTADO ATM'!$A$2:$C$901,3,0)</f>
        <v>SUR</v>
      </c>
      <c r="B55" s="124">
        <v>335840728</v>
      </c>
      <c r="C55" s="118">
        <v>44288.918055555558</v>
      </c>
      <c r="D55" s="112" t="s">
        <v>2494</v>
      </c>
      <c r="E55" s="137">
        <v>249</v>
      </c>
      <c r="F55" s="126" t="str">
        <f>VLOOKUP(E55,VIP!$A$2:$O12370,2,0)</f>
        <v>DRBR249</v>
      </c>
      <c r="G55" s="126" t="str">
        <f>VLOOKUP(E55,'LISTADO ATM'!$A$2:$B$900,2,0)</f>
        <v xml:space="preserve">ATM Banco Agrícola Neiba </v>
      </c>
      <c r="H55" s="126" t="str">
        <f>VLOOKUP(E55,VIP!$A$2:$O17291,7,FALSE)</f>
        <v>Si</v>
      </c>
      <c r="I55" s="126" t="str">
        <f>VLOOKUP(E55,VIP!$A$2:$O9256,8,FALSE)</f>
        <v>Si</v>
      </c>
      <c r="J55" s="126" t="str">
        <f>VLOOKUP(E55,VIP!$A$2:$O9206,8,FALSE)</f>
        <v>Si</v>
      </c>
      <c r="K55" s="126" t="str">
        <f>VLOOKUP(E55,VIP!$A$2:$O12780,6,0)</f>
        <v>NO</v>
      </c>
      <c r="L55" s="113" t="s">
        <v>2428</v>
      </c>
      <c r="M55" s="111" t="s">
        <v>2465</v>
      </c>
      <c r="N55" s="123" t="s">
        <v>2472</v>
      </c>
      <c r="O55" s="145" t="s">
        <v>2495</v>
      </c>
      <c r="P55" s="110"/>
      <c r="Q55" s="114" t="s">
        <v>2428</v>
      </c>
    </row>
    <row r="56" spans="1:17" s="136" customFormat="1" ht="18" x14ac:dyDescent="0.25">
      <c r="A56" s="112" t="str">
        <f>VLOOKUP(E56,'LISTADO ATM'!$A$2:$C$901,3,0)</f>
        <v>ESTE</v>
      </c>
      <c r="B56" s="124">
        <v>335840729</v>
      </c>
      <c r="C56" s="118">
        <v>44288.920081018521</v>
      </c>
      <c r="D56" s="112" t="s">
        <v>2189</v>
      </c>
      <c r="E56" s="137">
        <v>822</v>
      </c>
      <c r="F56" s="126" t="str">
        <f>VLOOKUP(E56,VIP!$A$2:$O12369,2,0)</f>
        <v>DRBR822</v>
      </c>
      <c r="G56" s="126" t="str">
        <f>VLOOKUP(E56,'LISTADO ATM'!$A$2:$B$900,2,0)</f>
        <v xml:space="preserve">ATM INDUSPALMA </v>
      </c>
      <c r="H56" s="126" t="str">
        <f>VLOOKUP(E56,VIP!$A$2:$O17290,7,FALSE)</f>
        <v>Si</v>
      </c>
      <c r="I56" s="126" t="str">
        <f>VLOOKUP(E56,VIP!$A$2:$O9255,8,FALSE)</f>
        <v>Si</v>
      </c>
      <c r="J56" s="126" t="str">
        <f>VLOOKUP(E56,VIP!$A$2:$O9205,8,FALSE)</f>
        <v>Si</v>
      </c>
      <c r="K56" s="126" t="str">
        <f>VLOOKUP(E56,VIP!$A$2:$O12779,6,0)</f>
        <v>NO</v>
      </c>
      <c r="L56" s="113" t="s">
        <v>2254</v>
      </c>
      <c r="M56" s="111" t="s">
        <v>2465</v>
      </c>
      <c r="N56" s="123" t="s">
        <v>2472</v>
      </c>
      <c r="O56" s="145" t="s">
        <v>2474</v>
      </c>
      <c r="P56" s="110"/>
      <c r="Q56" s="114" t="s">
        <v>2254</v>
      </c>
    </row>
    <row r="57" spans="1:17" s="136" customFormat="1" ht="18" x14ac:dyDescent="0.25">
      <c r="A57" s="112" t="str">
        <f>VLOOKUP(E57,'LISTADO ATM'!$A$2:$C$901,3,0)</f>
        <v>SUR</v>
      </c>
      <c r="B57" s="124">
        <v>335840730</v>
      </c>
      <c r="C57" s="118">
        <v>44288.98296296296</v>
      </c>
      <c r="D57" s="112" t="s">
        <v>2189</v>
      </c>
      <c r="E57" s="137">
        <v>101</v>
      </c>
      <c r="F57" s="126" t="str">
        <f>VLOOKUP(E57,VIP!$A$2:$O12377,2,0)</f>
        <v>DRBR101</v>
      </c>
      <c r="G57" s="126" t="str">
        <f>VLOOKUP(E57,'LISTADO ATM'!$A$2:$B$900,2,0)</f>
        <v xml:space="preserve">ATM Oficina San Juan de la Maguana I </v>
      </c>
      <c r="H57" s="126" t="str">
        <f>VLOOKUP(E57,VIP!$A$2:$O17298,7,FALSE)</f>
        <v>Si</v>
      </c>
      <c r="I57" s="126" t="str">
        <f>VLOOKUP(E57,VIP!$A$2:$O9263,8,FALSE)</f>
        <v>Si</v>
      </c>
      <c r="J57" s="126" t="str">
        <f>VLOOKUP(E57,VIP!$A$2:$O9213,8,FALSE)</f>
        <v>Si</v>
      </c>
      <c r="K57" s="126" t="str">
        <f>VLOOKUP(E57,VIP!$A$2:$O12787,6,0)</f>
        <v>SI</v>
      </c>
      <c r="L57" s="113" t="s">
        <v>2488</v>
      </c>
      <c r="M57" s="111" t="s">
        <v>2465</v>
      </c>
      <c r="N57" s="123" t="s">
        <v>2472</v>
      </c>
      <c r="O57" s="145" t="s">
        <v>2474</v>
      </c>
      <c r="P57" s="110"/>
      <c r="Q57" s="114" t="s">
        <v>2488</v>
      </c>
    </row>
    <row r="58" spans="1:17" s="136" customFormat="1" ht="18" x14ac:dyDescent="0.25">
      <c r="A58" s="112" t="str">
        <f>VLOOKUP(E58,'LISTADO ATM'!$A$2:$C$901,3,0)</f>
        <v>DISTRITO NACIONAL</v>
      </c>
      <c r="B58" s="124">
        <v>335840734</v>
      </c>
      <c r="C58" s="118">
        <v>44289.020775462966</v>
      </c>
      <c r="D58" s="112" t="s">
        <v>2494</v>
      </c>
      <c r="E58" s="137">
        <v>734</v>
      </c>
      <c r="F58" s="126" t="str">
        <f>VLOOKUP(E58,VIP!$A$2:$O12374,2,0)</f>
        <v>DRBR178</v>
      </c>
      <c r="G58" s="126" t="str">
        <f>VLOOKUP(E58,'LISTADO ATM'!$A$2:$B$900,2,0)</f>
        <v xml:space="preserve">ATM Oficina Independencia I </v>
      </c>
      <c r="H58" s="126" t="str">
        <f>VLOOKUP(E58,VIP!$A$2:$O17295,7,FALSE)</f>
        <v>Si</v>
      </c>
      <c r="I58" s="126" t="str">
        <f>VLOOKUP(E58,VIP!$A$2:$O9260,8,FALSE)</f>
        <v>Si</v>
      </c>
      <c r="J58" s="126" t="str">
        <f>VLOOKUP(E58,VIP!$A$2:$O9210,8,FALSE)</f>
        <v>Si</v>
      </c>
      <c r="K58" s="126" t="str">
        <f>VLOOKUP(E58,VIP!$A$2:$O12784,6,0)</f>
        <v>SI</v>
      </c>
      <c r="L58" s="113" t="s">
        <v>2428</v>
      </c>
      <c r="M58" s="111" t="s">
        <v>2465</v>
      </c>
      <c r="N58" s="123" t="s">
        <v>2472</v>
      </c>
      <c r="O58" s="145" t="s">
        <v>2495</v>
      </c>
      <c r="P58" s="110"/>
      <c r="Q58" s="114" t="s">
        <v>2428</v>
      </c>
    </row>
    <row r="59" spans="1:17" s="136" customFormat="1" ht="18" x14ac:dyDescent="0.25">
      <c r="A59" s="112" t="str">
        <f>VLOOKUP(E59,'LISTADO ATM'!$A$2:$C$901,3,0)</f>
        <v>NORTE</v>
      </c>
      <c r="B59" s="124">
        <v>335840738</v>
      </c>
      <c r="C59" s="118">
        <v>44289.09615740741</v>
      </c>
      <c r="D59" s="112" t="s">
        <v>2494</v>
      </c>
      <c r="E59" s="137">
        <v>307</v>
      </c>
      <c r="F59" s="126" t="str">
        <f>VLOOKUP(E59,VIP!$A$2:$O12370,2,0)</f>
        <v>DRBR307</v>
      </c>
      <c r="G59" s="126" t="str">
        <f>VLOOKUP(E59,'LISTADO ATM'!$A$2:$B$900,2,0)</f>
        <v>ATM Oficina Nagua II</v>
      </c>
      <c r="H59" s="126" t="str">
        <f>VLOOKUP(E59,VIP!$A$2:$O17291,7,FALSE)</f>
        <v>Si</v>
      </c>
      <c r="I59" s="126" t="str">
        <f>VLOOKUP(E59,VIP!$A$2:$O9256,8,FALSE)</f>
        <v>Si</v>
      </c>
      <c r="J59" s="126" t="str">
        <f>VLOOKUP(E59,VIP!$A$2:$O9206,8,FALSE)</f>
        <v>Si</v>
      </c>
      <c r="K59" s="126" t="str">
        <f>VLOOKUP(E59,VIP!$A$2:$O12780,6,0)</f>
        <v>SI</v>
      </c>
      <c r="L59" s="113" t="s">
        <v>2519</v>
      </c>
      <c r="M59" s="111" t="s">
        <v>2465</v>
      </c>
      <c r="N59" s="123" t="s">
        <v>2472</v>
      </c>
      <c r="O59" s="145" t="s">
        <v>2495</v>
      </c>
      <c r="P59" s="110"/>
      <c r="Q59" s="114" t="s">
        <v>2519</v>
      </c>
    </row>
    <row r="60" spans="1:17" s="136" customFormat="1" ht="18" x14ac:dyDescent="0.25">
      <c r="A60" s="112" t="str">
        <f>VLOOKUP(E60,'LISTADO ATM'!$A$2:$C$901,3,0)</f>
        <v>DISTRITO NACIONAL</v>
      </c>
      <c r="B60" s="124">
        <v>335840741</v>
      </c>
      <c r="C60" s="118">
        <v>44289.372442129628</v>
      </c>
      <c r="D60" s="112" t="s">
        <v>2189</v>
      </c>
      <c r="E60" s="137">
        <v>476</v>
      </c>
      <c r="F60" s="126" t="str">
        <f>VLOOKUP(E60,VIP!$A$2:$O12384,2,0)</f>
        <v>DRBR476</v>
      </c>
      <c r="G60" s="126" t="str">
        <f>VLOOKUP(E60,'LISTADO ATM'!$A$2:$B$900,2,0)</f>
        <v xml:space="preserve">ATM Multicentro La Sirena Las Caobas </v>
      </c>
      <c r="H60" s="126" t="str">
        <f>VLOOKUP(E60,VIP!$A$2:$O17305,7,FALSE)</f>
        <v>Si</v>
      </c>
      <c r="I60" s="126" t="str">
        <f>VLOOKUP(E60,VIP!$A$2:$O9270,8,FALSE)</f>
        <v>Si</v>
      </c>
      <c r="J60" s="126" t="str">
        <f>VLOOKUP(E60,VIP!$A$2:$O9220,8,FALSE)</f>
        <v>Si</v>
      </c>
      <c r="K60" s="126" t="str">
        <f>VLOOKUP(E60,VIP!$A$2:$O12794,6,0)</f>
        <v>SI</v>
      </c>
      <c r="L60" s="113" t="s">
        <v>2228</v>
      </c>
      <c r="M60" s="111" t="s">
        <v>2465</v>
      </c>
      <c r="N60" s="111" t="s">
        <v>2472</v>
      </c>
      <c r="O60" s="145" t="s">
        <v>2474</v>
      </c>
      <c r="P60" s="110"/>
      <c r="Q60" s="114" t="s">
        <v>2228</v>
      </c>
    </row>
    <row r="61" spans="1:17" s="136" customFormat="1" ht="18" x14ac:dyDescent="0.25">
      <c r="A61" s="112" t="str">
        <f>VLOOKUP(E61,'LISTADO ATM'!$A$2:$C$901,3,0)</f>
        <v>NORTE</v>
      </c>
      <c r="B61" s="124">
        <v>335840747</v>
      </c>
      <c r="C61" s="118">
        <v>44289.40253472222</v>
      </c>
      <c r="D61" s="112" t="s">
        <v>2190</v>
      </c>
      <c r="E61" s="137">
        <v>538</v>
      </c>
      <c r="F61" s="126" t="str">
        <f>VLOOKUP(E61,VIP!$A$2:$O12383,2,0)</f>
        <v>DRBR538</v>
      </c>
      <c r="G61" s="126" t="str">
        <f>VLOOKUP(E61,'LISTADO ATM'!$A$2:$B$900,2,0)</f>
        <v>ATM  Autoservicio San Fco. Macorís</v>
      </c>
      <c r="H61" s="126" t="str">
        <f>VLOOKUP(E61,VIP!$A$2:$O17304,7,FALSE)</f>
        <v>Si</v>
      </c>
      <c r="I61" s="126" t="str">
        <f>VLOOKUP(E61,VIP!$A$2:$O9269,8,FALSE)</f>
        <v>Si</v>
      </c>
      <c r="J61" s="126" t="str">
        <f>VLOOKUP(E61,VIP!$A$2:$O9219,8,FALSE)</f>
        <v>Si</v>
      </c>
      <c r="K61" s="126" t="str">
        <f>VLOOKUP(E61,VIP!$A$2:$O12793,6,0)</f>
        <v>NO</v>
      </c>
      <c r="L61" s="113" t="s">
        <v>2228</v>
      </c>
      <c r="M61" s="111" t="s">
        <v>2465</v>
      </c>
      <c r="N61" s="111" t="s">
        <v>2472</v>
      </c>
      <c r="O61" s="145" t="s">
        <v>2527</v>
      </c>
      <c r="P61" s="110"/>
      <c r="Q61" s="114" t="s">
        <v>2228</v>
      </c>
    </row>
    <row r="62" spans="1:17" s="136" customFormat="1" ht="18" x14ac:dyDescent="0.25">
      <c r="A62" s="112" t="str">
        <f>VLOOKUP(E62,'LISTADO ATM'!$A$2:$C$901,3,0)</f>
        <v>DISTRITO NACIONAL</v>
      </c>
      <c r="B62" s="124">
        <v>335840749</v>
      </c>
      <c r="C62" s="118">
        <v>44289.408564814818</v>
      </c>
      <c r="D62" s="112" t="s">
        <v>2189</v>
      </c>
      <c r="E62" s="137">
        <v>321</v>
      </c>
      <c r="F62" s="126" t="str">
        <f>VLOOKUP(E62,VIP!$A$2:$O12381,2,0)</f>
        <v>DRBR321</v>
      </c>
      <c r="G62" s="126" t="str">
        <f>VLOOKUP(E62,'LISTADO ATM'!$A$2:$B$900,2,0)</f>
        <v xml:space="preserve">ATM Oficina Jiménez Moya I </v>
      </c>
      <c r="H62" s="126" t="str">
        <f>VLOOKUP(E62,VIP!$A$2:$O17302,7,FALSE)</f>
        <v>Si</v>
      </c>
      <c r="I62" s="126" t="str">
        <f>VLOOKUP(E62,VIP!$A$2:$O9267,8,FALSE)</f>
        <v>Si</v>
      </c>
      <c r="J62" s="126" t="str">
        <f>VLOOKUP(E62,VIP!$A$2:$O9217,8,FALSE)</f>
        <v>Si</v>
      </c>
      <c r="K62" s="126" t="str">
        <f>VLOOKUP(E62,VIP!$A$2:$O12791,6,0)</f>
        <v>NO</v>
      </c>
      <c r="L62" s="113" t="s">
        <v>2228</v>
      </c>
      <c r="M62" s="111" t="s">
        <v>2465</v>
      </c>
      <c r="N62" s="111" t="s">
        <v>2472</v>
      </c>
      <c r="O62" s="145" t="s">
        <v>2474</v>
      </c>
      <c r="P62" s="110"/>
      <c r="Q62" s="114" t="s">
        <v>2228</v>
      </c>
    </row>
    <row r="63" spans="1:17" s="136" customFormat="1" ht="18" x14ac:dyDescent="0.25">
      <c r="A63" s="112" t="str">
        <f>VLOOKUP(E63,'LISTADO ATM'!$A$2:$C$901,3,0)</f>
        <v>SUR</v>
      </c>
      <c r="B63" s="124">
        <v>335840751</v>
      </c>
      <c r="C63" s="118">
        <v>44289.409953703704</v>
      </c>
      <c r="D63" s="112" t="s">
        <v>2189</v>
      </c>
      <c r="E63" s="137">
        <v>829</v>
      </c>
      <c r="F63" s="126" t="str">
        <f>VLOOKUP(E63,VIP!$A$2:$O12380,2,0)</f>
        <v>DRBR829</v>
      </c>
      <c r="G63" s="126" t="str">
        <f>VLOOKUP(E63,'LISTADO ATM'!$A$2:$B$900,2,0)</f>
        <v xml:space="preserve">ATM UNP Multicentro Sirena Baní </v>
      </c>
      <c r="H63" s="126" t="str">
        <f>VLOOKUP(E63,VIP!$A$2:$O17301,7,FALSE)</f>
        <v>Si</v>
      </c>
      <c r="I63" s="126" t="str">
        <f>VLOOKUP(E63,VIP!$A$2:$O9266,8,FALSE)</f>
        <v>Si</v>
      </c>
      <c r="J63" s="126" t="str">
        <f>VLOOKUP(E63,VIP!$A$2:$O9216,8,FALSE)</f>
        <v>Si</v>
      </c>
      <c r="K63" s="126" t="str">
        <f>VLOOKUP(E63,VIP!$A$2:$O12790,6,0)</f>
        <v>NO</v>
      </c>
      <c r="L63" s="113" t="s">
        <v>2431</v>
      </c>
      <c r="M63" s="111" t="s">
        <v>2465</v>
      </c>
      <c r="N63" s="111" t="s">
        <v>2472</v>
      </c>
      <c r="O63" s="145" t="s">
        <v>2474</v>
      </c>
      <c r="P63" s="110"/>
      <c r="Q63" s="114" t="s">
        <v>2431</v>
      </c>
    </row>
    <row r="64" spans="1:17" s="136" customFormat="1" ht="18" x14ac:dyDescent="0.25">
      <c r="A64" s="112" t="str">
        <f>VLOOKUP(E64,'LISTADO ATM'!$A$2:$C$901,3,0)</f>
        <v>NORTE</v>
      </c>
      <c r="B64" s="124">
        <v>335840753</v>
      </c>
      <c r="C64" s="118">
        <v>44289.415590277778</v>
      </c>
      <c r="D64" s="112" t="s">
        <v>2190</v>
      </c>
      <c r="E64" s="137">
        <v>292</v>
      </c>
      <c r="F64" s="126" t="str">
        <f>VLOOKUP(E64,VIP!$A$2:$O12379,2,0)</f>
        <v>DRBR292</v>
      </c>
      <c r="G64" s="126" t="str">
        <f>VLOOKUP(E64,'LISTADO ATM'!$A$2:$B$900,2,0)</f>
        <v xml:space="preserve">ATM UNP Castañuelas (Montecristi) </v>
      </c>
      <c r="H64" s="126" t="str">
        <f>VLOOKUP(E64,VIP!$A$2:$O17300,7,FALSE)</f>
        <v>Si</v>
      </c>
      <c r="I64" s="126" t="str">
        <f>VLOOKUP(E64,VIP!$A$2:$O9265,8,FALSE)</f>
        <v>Si</v>
      </c>
      <c r="J64" s="126" t="str">
        <f>VLOOKUP(E64,VIP!$A$2:$O9215,8,FALSE)</f>
        <v>Si</v>
      </c>
      <c r="K64" s="126" t="str">
        <f>VLOOKUP(E64,VIP!$A$2:$O12789,6,0)</f>
        <v>NO</v>
      </c>
      <c r="L64" s="113" t="s">
        <v>2228</v>
      </c>
      <c r="M64" s="111" t="s">
        <v>2465</v>
      </c>
      <c r="N64" s="111" t="s">
        <v>2472</v>
      </c>
      <c r="O64" s="145" t="s">
        <v>2527</v>
      </c>
      <c r="P64" s="110"/>
      <c r="Q64" s="114" t="s">
        <v>2228</v>
      </c>
    </row>
    <row r="65" spans="1:17" ht="18" x14ac:dyDescent="0.25">
      <c r="A65" s="112" t="str">
        <f>VLOOKUP(E65,'LISTADO ATM'!$A$2:$C$901,3,0)</f>
        <v>SUR</v>
      </c>
      <c r="B65" s="124">
        <v>335840763</v>
      </c>
      <c r="C65" s="118">
        <v>44289.45521990741</v>
      </c>
      <c r="D65" s="112" t="s">
        <v>2528</v>
      </c>
      <c r="E65" s="137">
        <v>45</v>
      </c>
      <c r="F65" s="126" t="str">
        <f>VLOOKUP(E65,VIP!$A$2:$O12389,2,0)</f>
        <v>DRBR045</v>
      </c>
      <c r="G65" s="126" t="str">
        <f>VLOOKUP(E65,'LISTADO ATM'!$A$2:$B$900,2,0)</f>
        <v xml:space="preserve">ATM Oficina Tamayo </v>
      </c>
      <c r="H65" s="126" t="str">
        <f>VLOOKUP(E65,VIP!$A$2:$O17310,7,FALSE)</f>
        <v>Si</v>
      </c>
      <c r="I65" s="126" t="str">
        <f>VLOOKUP(E65,VIP!$A$2:$O9275,8,FALSE)</f>
        <v>Si</v>
      </c>
      <c r="J65" s="126" t="str">
        <f>VLOOKUP(E65,VIP!$A$2:$O9225,8,FALSE)</f>
        <v>Si</v>
      </c>
      <c r="K65" s="126" t="str">
        <f>VLOOKUP(E65,VIP!$A$2:$O12799,6,0)</f>
        <v>SI</v>
      </c>
      <c r="L65" s="113" t="s">
        <v>2529</v>
      </c>
      <c r="M65" s="111" t="s">
        <v>2465</v>
      </c>
      <c r="N65" s="123" t="s">
        <v>2472</v>
      </c>
      <c r="O65" s="146" t="s">
        <v>2530</v>
      </c>
      <c r="P65" s="110"/>
      <c r="Q65" s="114" t="s">
        <v>2529</v>
      </c>
    </row>
    <row r="66" spans="1:17" ht="18" x14ac:dyDescent="0.25">
      <c r="A66" s="112" t="str">
        <f>VLOOKUP(E66,'LISTADO ATM'!$A$2:$C$901,3,0)</f>
        <v>SUR</v>
      </c>
      <c r="B66" s="124">
        <v>335840765</v>
      </c>
      <c r="C66" s="118">
        <v>44289.457708333335</v>
      </c>
      <c r="D66" s="112" t="s">
        <v>2528</v>
      </c>
      <c r="E66" s="137">
        <v>766</v>
      </c>
      <c r="F66" s="126" t="str">
        <f>VLOOKUP(E66,VIP!$A$2:$O12388,2,0)</f>
        <v>DRBR440</v>
      </c>
      <c r="G66" s="126" t="str">
        <f>VLOOKUP(E66,'LISTADO ATM'!$A$2:$B$900,2,0)</f>
        <v xml:space="preserve">ATM Oficina Azua II </v>
      </c>
      <c r="H66" s="126" t="str">
        <f>VLOOKUP(E66,VIP!$A$2:$O17309,7,FALSE)</f>
        <v>Si</v>
      </c>
      <c r="I66" s="126" t="str">
        <f>VLOOKUP(E66,VIP!$A$2:$O9274,8,FALSE)</f>
        <v>Si</v>
      </c>
      <c r="J66" s="126" t="str">
        <f>VLOOKUP(E66,VIP!$A$2:$O9224,8,FALSE)</f>
        <v>Si</v>
      </c>
      <c r="K66" s="126" t="str">
        <f>VLOOKUP(E66,VIP!$A$2:$O12798,6,0)</f>
        <v>SI</v>
      </c>
      <c r="L66" s="113" t="s">
        <v>2529</v>
      </c>
      <c r="M66" s="111" t="s">
        <v>2465</v>
      </c>
      <c r="N66" s="123" t="s">
        <v>2472</v>
      </c>
      <c r="O66" s="146" t="s">
        <v>2530</v>
      </c>
      <c r="P66" s="110"/>
      <c r="Q66" s="114" t="s">
        <v>2529</v>
      </c>
    </row>
    <row r="67" spans="1:17" ht="18" x14ac:dyDescent="0.25">
      <c r="A67" s="112" t="str">
        <f>VLOOKUP(E67,'LISTADO ATM'!$A$2:$C$901,3,0)</f>
        <v>SUR</v>
      </c>
      <c r="B67" s="124">
        <v>335840768</v>
      </c>
      <c r="C67" s="118">
        <v>44289.462384259263</v>
      </c>
      <c r="D67" s="112" t="s">
        <v>2528</v>
      </c>
      <c r="E67" s="137">
        <v>48</v>
      </c>
      <c r="F67" s="126" t="str">
        <f>VLOOKUP(E67,VIP!$A$2:$O12387,2,0)</f>
        <v>DRBR048</v>
      </c>
      <c r="G67" s="126" t="str">
        <f>VLOOKUP(E67,'LISTADO ATM'!$A$2:$B$900,2,0)</f>
        <v xml:space="preserve">ATM Autoservicio Neiba I </v>
      </c>
      <c r="H67" s="126" t="str">
        <f>VLOOKUP(E67,VIP!$A$2:$O17308,7,FALSE)</f>
        <v>Si</v>
      </c>
      <c r="I67" s="126" t="str">
        <f>VLOOKUP(E67,VIP!$A$2:$O9273,8,FALSE)</f>
        <v>Si</v>
      </c>
      <c r="J67" s="126" t="str">
        <f>VLOOKUP(E67,VIP!$A$2:$O9223,8,FALSE)</f>
        <v>Si</v>
      </c>
      <c r="K67" s="126" t="str">
        <f>VLOOKUP(E67,VIP!$A$2:$O12797,6,0)</f>
        <v>SI</v>
      </c>
      <c r="L67" s="113" t="s">
        <v>2529</v>
      </c>
      <c r="M67" s="111" t="s">
        <v>2465</v>
      </c>
      <c r="N67" s="123" t="s">
        <v>2472</v>
      </c>
      <c r="O67" s="146" t="s">
        <v>2530</v>
      </c>
      <c r="P67" s="110"/>
      <c r="Q67" s="114" t="s">
        <v>2529</v>
      </c>
    </row>
    <row r="68" spans="1:17" ht="18" x14ac:dyDescent="0.25">
      <c r="A68" s="112" t="str">
        <f>VLOOKUP(E68,'LISTADO ATM'!$A$2:$C$901,3,0)</f>
        <v>SUR</v>
      </c>
      <c r="B68" s="124">
        <v>335840771</v>
      </c>
      <c r="C68" s="118">
        <v>44289.479050925926</v>
      </c>
      <c r="D68" s="112" t="s">
        <v>2468</v>
      </c>
      <c r="E68" s="137">
        <v>252</v>
      </c>
      <c r="F68" s="126" t="str">
        <f>VLOOKUP(E68,VIP!$A$2:$O12386,2,0)</f>
        <v>DRBR252</v>
      </c>
      <c r="G68" s="126" t="str">
        <f>VLOOKUP(E68,'LISTADO ATM'!$A$2:$B$900,2,0)</f>
        <v xml:space="preserve">ATM Banco Agrícola (Barahona) </v>
      </c>
      <c r="H68" s="126" t="str">
        <f>VLOOKUP(E68,VIP!$A$2:$O17307,7,FALSE)</f>
        <v>Si</v>
      </c>
      <c r="I68" s="126" t="str">
        <f>VLOOKUP(E68,VIP!$A$2:$O9272,8,FALSE)</f>
        <v>Si</v>
      </c>
      <c r="J68" s="126" t="str">
        <f>VLOOKUP(E68,VIP!$A$2:$O9222,8,FALSE)</f>
        <v>Si</v>
      </c>
      <c r="K68" s="126" t="str">
        <f>VLOOKUP(E68,VIP!$A$2:$O12796,6,0)</f>
        <v>NO</v>
      </c>
      <c r="L68" s="113" t="s">
        <v>2428</v>
      </c>
      <c r="M68" s="111" t="s">
        <v>2465</v>
      </c>
      <c r="N68" s="123" t="s">
        <v>2472</v>
      </c>
      <c r="O68" s="146" t="s">
        <v>2473</v>
      </c>
      <c r="P68" s="110"/>
      <c r="Q68" s="114" t="s">
        <v>2428</v>
      </c>
    </row>
    <row r="69" spans="1:17" ht="18" x14ac:dyDescent="0.25">
      <c r="A69" s="112" t="str">
        <f>VLOOKUP(E69,'LISTADO ATM'!$A$2:$C$901,3,0)</f>
        <v>DISTRITO NACIONAL</v>
      </c>
      <c r="B69" s="124">
        <v>335840772</v>
      </c>
      <c r="C69" s="118">
        <v>44289.479791666665</v>
      </c>
      <c r="D69" s="112" t="s">
        <v>2189</v>
      </c>
      <c r="E69" s="137">
        <v>845</v>
      </c>
      <c r="F69" s="126" t="str">
        <f>VLOOKUP(E69,VIP!$A$2:$O12385,2,0)</f>
        <v>DRBR845</v>
      </c>
      <c r="G69" s="126" t="str">
        <f>VLOOKUP(E69,'LISTADO ATM'!$A$2:$B$900,2,0)</f>
        <v xml:space="preserve">ATM CERTV (Canal 4) </v>
      </c>
      <c r="H69" s="126" t="str">
        <f>VLOOKUP(E69,VIP!$A$2:$O17306,7,FALSE)</f>
        <v>Si</v>
      </c>
      <c r="I69" s="126" t="str">
        <f>VLOOKUP(E69,VIP!$A$2:$O9271,8,FALSE)</f>
        <v>Si</v>
      </c>
      <c r="J69" s="126" t="str">
        <f>VLOOKUP(E69,VIP!$A$2:$O9221,8,FALSE)</f>
        <v>Si</v>
      </c>
      <c r="K69" s="126" t="str">
        <f>VLOOKUP(E69,VIP!$A$2:$O12795,6,0)</f>
        <v>NO</v>
      </c>
      <c r="L69" s="113" t="s">
        <v>2254</v>
      </c>
      <c r="M69" s="111" t="s">
        <v>2465</v>
      </c>
      <c r="N69" s="123" t="s">
        <v>2472</v>
      </c>
      <c r="O69" s="146" t="s">
        <v>2474</v>
      </c>
      <c r="P69" s="110"/>
      <c r="Q69" s="114" t="s">
        <v>2254</v>
      </c>
    </row>
    <row r="70" spans="1:17" ht="18" x14ac:dyDescent="0.25">
      <c r="A70" s="112" t="str">
        <f>VLOOKUP(E70,'LISTADO ATM'!$A$2:$C$901,3,0)</f>
        <v>DISTRITO NACIONAL</v>
      </c>
      <c r="B70" s="124">
        <v>335840778</v>
      </c>
      <c r="C70" s="118">
        <v>44289.499305555553</v>
      </c>
      <c r="D70" s="112" t="s">
        <v>2189</v>
      </c>
      <c r="E70" s="137">
        <v>165</v>
      </c>
      <c r="F70" s="126" t="str">
        <f>VLOOKUP(E70,VIP!$A$2:$O12384,2,0)</f>
        <v>DRBR165</v>
      </c>
      <c r="G70" s="126" t="str">
        <f>VLOOKUP(E70,'LISTADO ATM'!$A$2:$B$900,2,0)</f>
        <v>ATM Autoservicio Megacentro</v>
      </c>
      <c r="H70" s="126" t="str">
        <f>VLOOKUP(E70,VIP!$A$2:$O17305,7,FALSE)</f>
        <v>Si</v>
      </c>
      <c r="I70" s="126" t="str">
        <f>VLOOKUP(E70,VIP!$A$2:$O9270,8,FALSE)</f>
        <v>Si</v>
      </c>
      <c r="J70" s="126" t="str">
        <f>VLOOKUP(E70,VIP!$A$2:$O9220,8,FALSE)</f>
        <v>Si</v>
      </c>
      <c r="K70" s="126" t="str">
        <f>VLOOKUP(E70,VIP!$A$2:$O12794,6,0)</f>
        <v>SI</v>
      </c>
      <c r="L70" s="113" t="s">
        <v>2488</v>
      </c>
      <c r="M70" s="111" t="s">
        <v>2465</v>
      </c>
      <c r="N70" s="123" t="s">
        <v>2472</v>
      </c>
      <c r="O70" s="146" t="s">
        <v>2474</v>
      </c>
      <c r="P70" s="110"/>
      <c r="Q70" s="114" t="s">
        <v>2488</v>
      </c>
    </row>
    <row r="71" spans="1:17" ht="18" x14ac:dyDescent="0.25">
      <c r="A71" s="112" t="str">
        <f>VLOOKUP(E71,'LISTADO ATM'!$A$2:$C$901,3,0)</f>
        <v>NORTE</v>
      </c>
      <c r="B71" s="139">
        <v>335840780</v>
      </c>
      <c r="C71" s="118">
        <v>44289.501909722225</v>
      </c>
      <c r="D71" s="112" t="s">
        <v>2189</v>
      </c>
      <c r="E71" s="137">
        <v>653</v>
      </c>
      <c r="F71" s="126" t="str">
        <f>VLOOKUP(E71,VIP!$A$2:$O12383,2,0)</f>
        <v>DRBR653</v>
      </c>
      <c r="G71" s="126" t="str">
        <f>VLOOKUP(E71,'LISTADO ATM'!$A$2:$B$900,2,0)</f>
        <v>ATM Estación Isla Jarabacoa</v>
      </c>
      <c r="H71" s="126" t="str">
        <f>VLOOKUP(E71,VIP!$A$2:$O17304,7,FALSE)</f>
        <v>Si</v>
      </c>
      <c r="I71" s="126" t="str">
        <f>VLOOKUP(E71,VIP!$A$2:$O9269,8,FALSE)</f>
        <v>Si</v>
      </c>
      <c r="J71" s="126" t="str">
        <f>VLOOKUP(E71,VIP!$A$2:$O9219,8,FALSE)</f>
        <v>Si</v>
      </c>
      <c r="K71" s="126" t="str">
        <f>VLOOKUP(E71,VIP!$A$2:$O12793,6,0)</f>
        <v>NO</v>
      </c>
      <c r="L71" s="113" t="s">
        <v>2488</v>
      </c>
      <c r="M71" s="111" t="s">
        <v>2465</v>
      </c>
      <c r="N71" s="123" t="s">
        <v>2472</v>
      </c>
      <c r="O71" s="146" t="s">
        <v>2474</v>
      </c>
      <c r="P71" s="110"/>
      <c r="Q71" s="114" t="s">
        <v>2488</v>
      </c>
    </row>
    <row r="72" spans="1:17" ht="18" x14ac:dyDescent="0.25">
      <c r="A72" s="112" t="str">
        <f>VLOOKUP(E72,'LISTADO ATM'!$A$2:$C$901,3,0)</f>
        <v>DISTRITO NACIONAL</v>
      </c>
      <c r="B72" s="124">
        <v>335840781</v>
      </c>
      <c r="C72" s="118">
        <v>44289.502986111111</v>
      </c>
      <c r="D72" s="112" t="s">
        <v>2189</v>
      </c>
      <c r="E72" s="137">
        <v>354</v>
      </c>
      <c r="F72" s="126" t="str">
        <f>VLOOKUP(E72,VIP!$A$2:$O12382,2,0)</f>
        <v>DRBR354</v>
      </c>
      <c r="G72" s="126" t="str">
        <f>VLOOKUP(E72,'LISTADO ATM'!$A$2:$B$900,2,0)</f>
        <v xml:space="preserve">ATM Oficina Núñez de Cáceres II </v>
      </c>
      <c r="H72" s="126" t="str">
        <f>VLOOKUP(E72,VIP!$A$2:$O17303,7,FALSE)</f>
        <v>Si</v>
      </c>
      <c r="I72" s="126" t="str">
        <f>VLOOKUP(E72,VIP!$A$2:$O9268,8,FALSE)</f>
        <v>Si</v>
      </c>
      <c r="J72" s="126" t="str">
        <f>VLOOKUP(E72,VIP!$A$2:$O9218,8,FALSE)</f>
        <v>Si</v>
      </c>
      <c r="K72" s="126" t="str">
        <f>VLOOKUP(E72,VIP!$A$2:$O12792,6,0)</f>
        <v>NO</v>
      </c>
      <c r="L72" s="113" t="s">
        <v>2488</v>
      </c>
      <c r="M72" s="111" t="s">
        <v>2465</v>
      </c>
      <c r="N72" s="123" t="s">
        <v>2472</v>
      </c>
      <c r="O72" s="146" t="s">
        <v>2474</v>
      </c>
      <c r="P72" s="110"/>
      <c r="Q72" s="114" t="s">
        <v>2488</v>
      </c>
    </row>
    <row r="73" spans="1:17" ht="18" x14ac:dyDescent="0.25">
      <c r="A73" s="112" t="str">
        <f>VLOOKUP(E73,'LISTADO ATM'!$A$2:$C$901,3,0)</f>
        <v>DISTRITO NACIONAL</v>
      </c>
      <c r="B73" s="124">
        <v>335840786</v>
      </c>
      <c r="C73" s="118">
        <v>44289.550787037035</v>
      </c>
      <c r="D73" s="112" t="s">
        <v>2468</v>
      </c>
      <c r="E73" s="137">
        <v>812</v>
      </c>
      <c r="F73" s="126" t="str">
        <f>VLOOKUP(E73,VIP!$A$2:$O12381,2,0)</f>
        <v>DRBR812</v>
      </c>
      <c r="G73" s="126" t="str">
        <f>VLOOKUP(E73,'LISTADO ATM'!$A$2:$B$900,2,0)</f>
        <v xml:space="preserve">ATM Canasta del Pueblo </v>
      </c>
      <c r="H73" s="126" t="str">
        <f>VLOOKUP(E73,VIP!$A$2:$O17302,7,FALSE)</f>
        <v>Si</v>
      </c>
      <c r="I73" s="126" t="str">
        <f>VLOOKUP(E73,VIP!$A$2:$O9267,8,FALSE)</f>
        <v>Si</v>
      </c>
      <c r="J73" s="126" t="str">
        <f>VLOOKUP(E73,VIP!$A$2:$O9217,8,FALSE)</f>
        <v>Si</v>
      </c>
      <c r="K73" s="126" t="str">
        <f>VLOOKUP(E73,VIP!$A$2:$O12791,6,0)</f>
        <v>NO</v>
      </c>
      <c r="L73" s="113" t="s">
        <v>2459</v>
      </c>
      <c r="M73" s="111" t="s">
        <v>2465</v>
      </c>
      <c r="N73" s="123" t="s">
        <v>2472</v>
      </c>
      <c r="O73" s="146" t="s">
        <v>2473</v>
      </c>
      <c r="P73" s="110"/>
      <c r="Q73" s="114" t="s">
        <v>2459</v>
      </c>
    </row>
    <row r="74" spans="1:17" ht="18" x14ac:dyDescent="0.25">
      <c r="A74" s="112" t="str">
        <f>VLOOKUP(E74,'LISTADO ATM'!$A$2:$C$901,3,0)</f>
        <v>DISTRITO NACIONAL</v>
      </c>
      <c r="B74" s="124">
        <v>335840787</v>
      </c>
      <c r="C74" s="118">
        <v>44289.559074074074</v>
      </c>
      <c r="D74" s="112" t="s">
        <v>2494</v>
      </c>
      <c r="E74" s="137">
        <v>911</v>
      </c>
      <c r="F74" s="126" t="str">
        <f>VLOOKUP(E74,VIP!$A$2:$O12380,2,0)</f>
        <v>DRBR911</v>
      </c>
      <c r="G74" s="126" t="str">
        <f>VLOOKUP(E74,'LISTADO ATM'!$A$2:$B$900,2,0)</f>
        <v xml:space="preserve">ATM Oficina Venezuela II </v>
      </c>
      <c r="H74" s="126" t="str">
        <f>VLOOKUP(E74,VIP!$A$2:$O17301,7,FALSE)</f>
        <v>Si</v>
      </c>
      <c r="I74" s="126" t="str">
        <f>VLOOKUP(E74,VIP!$A$2:$O9266,8,FALSE)</f>
        <v>Si</v>
      </c>
      <c r="J74" s="126" t="str">
        <f>VLOOKUP(E74,VIP!$A$2:$O9216,8,FALSE)</f>
        <v>Si</v>
      </c>
      <c r="K74" s="126" t="str">
        <f>VLOOKUP(E74,VIP!$A$2:$O12790,6,0)</f>
        <v>SI</v>
      </c>
      <c r="L74" s="113" t="s">
        <v>2459</v>
      </c>
      <c r="M74" s="111" t="s">
        <v>2465</v>
      </c>
      <c r="N74" s="123" t="s">
        <v>2472</v>
      </c>
      <c r="O74" s="146" t="s">
        <v>2495</v>
      </c>
      <c r="P74" s="110"/>
      <c r="Q74" s="114" t="s">
        <v>2459</v>
      </c>
    </row>
    <row r="75" spans="1:17" ht="18" x14ac:dyDescent="0.25">
      <c r="A75" s="112" t="str">
        <f>VLOOKUP(E75,'LISTADO ATM'!$A$2:$C$901,3,0)</f>
        <v>DISTRITO NACIONAL</v>
      </c>
      <c r="B75" s="124">
        <v>335840792</v>
      </c>
      <c r="C75" s="118">
        <v>44289.623912037037</v>
      </c>
      <c r="D75" s="112" t="s">
        <v>2468</v>
      </c>
      <c r="E75" s="137">
        <v>980</v>
      </c>
      <c r="F75" s="126" t="str">
        <f>VLOOKUP(E75,VIP!$A$2:$O12395,2,0)</f>
        <v>DRBR980</v>
      </c>
      <c r="G75" s="126" t="str">
        <f>VLOOKUP(E75,'LISTADO ATM'!$A$2:$B$900,2,0)</f>
        <v xml:space="preserve">ATM Oficina Bella Vista Mall II </v>
      </c>
      <c r="H75" s="126" t="str">
        <f>VLOOKUP(E75,VIP!$A$2:$O17316,7,FALSE)</f>
        <v>Si</v>
      </c>
      <c r="I75" s="126" t="str">
        <f>VLOOKUP(E75,VIP!$A$2:$O9281,8,FALSE)</f>
        <v>Si</v>
      </c>
      <c r="J75" s="126" t="str">
        <f>VLOOKUP(E75,VIP!$A$2:$O9231,8,FALSE)</f>
        <v>Si</v>
      </c>
      <c r="K75" s="126" t="str">
        <f>VLOOKUP(E75,VIP!$A$2:$O12805,6,0)</f>
        <v>NO</v>
      </c>
      <c r="L75" s="113" t="s">
        <v>2428</v>
      </c>
      <c r="M75" s="111" t="s">
        <v>2465</v>
      </c>
      <c r="N75" s="123" t="s">
        <v>2472</v>
      </c>
      <c r="O75" s="146" t="s">
        <v>2473</v>
      </c>
      <c r="P75" s="110"/>
      <c r="Q75" s="114" t="s">
        <v>2428</v>
      </c>
    </row>
    <row r="76" spans="1:17" ht="18" x14ac:dyDescent="0.25">
      <c r="A76" s="112" t="str">
        <f>VLOOKUP(E76,'LISTADO ATM'!$A$2:$C$901,3,0)</f>
        <v>SUR</v>
      </c>
      <c r="B76" s="124">
        <v>335840799</v>
      </c>
      <c r="C76" s="118">
        <v>44289.706631944442</v>
      </c>
      <c r="D76" s="112" t="s">
        <v>2468</v>
      </c>
      <c r="E76" s="137">
        <v>677</v>
      </c>
      <c r="F76" s="126" t="str">
        <f>VLOOKUP(E76,VIP!$A$2:$O12394,2,0)</f>
        <v>DRBR677</v>
      </c>
      <c r="G76" s="126" t="str">
        <f>VLOOKUP(E76,'LISTADO ATM'!$A$2:$B$900,2,0)</f>
        <v>ATM PBG Villa Jaragua</v>
      </c>
      <c r="H76" s="126" t="str">
        <f>VLOOKUP(E76,VIP!$A$2:$O17315,7,FALSE)</f>
        <v>Si</v>
      </c>
      <c r="I76" s="126" t="str">
        <f>VLOOKUP(E76,VIP!$A$2:$O9280,8,FALSE)</f>
        <v>Si</v>
      </c>
      <c r="J76" s="126" t="str">
        <f>VLOOKUP(E76,VIP!$A$2:$O9230,8,FALSE)</f>
        <v>Si</v>
      </c>
      <c r="K76" s="126" t="str">
        <f>VLOOKUP(E76,VIP!$A$2:$O12804,6,0)</f>
        <v>SI</v>
      </c>
      <c r="L76" s="113" t="s">
        <v>2428</v>
      </c>
      <c r="M76" s="111" t="s">
        <v>2465</v>
      </c>
      <c r="N76" s="123" t="s">
        <v>2472</v>
      </c>
      <c r="O76" s="146" t="s">
        <v>2473</v>
      </c>
      <c r="P76" s="110"/>
      <c r="Q76" s="114" t="s">
        <v>2428</v>
      </c>
    </row>
    <row r="77" spans="1:17" ht="18" x14ac:dyDescent="0.25">
      <c r="A77" s="112" t="str">
        <f>VLOOKUP(E77,'LISTADO ATM'!$A$2:$C$901,3,0)</f>
        <v>ESTE</v>
      </c>
      <c r="B77" s="124">
        <v>335840800</v>
      </c>
      <c r="C77" s="118">
        <v>44289.713506944441</v>
      </c>
      <c r="D77" s="112" t="s">
        <v>2189</v>
      </c>
      <c r="E77" s="137">
        <v>289</v>
      </c>
      <c r="F77" s="126" t="str">
        <f>VLOOKUP(E77,VIP!$A$2:$O12393,2,0)</f>
        <v>DRBR910</v>
      </c>
      <c r="G77" s="126" t="str">
        <f>VLOOKUP(E77,'LISTADO ATM'!$A$2:$B$900,2,0)</f>
        <v>ATM Oficina Bávaro II</v>
      </c>
      <c r="H77" s="126" t="str">
        <f>VLOOKUP(E77,VIP!$A$2:$O17314,7,FALSE)</f>
        <v>Si</v>
      </c>
      <c r="I77" s="126" t="str">
        <f>VLOOKUP(E77,VIP!$A$2:$O9279,8,FALSE)</f>
        <v>Si</v>
      </c>
      <c r="J77" s="126" t="str">
        <f>VLOOKUP(E77,VIP!$A$2:$O9229,8,FALSE)</f>
        <v>Si</v>
      </c>
      <c r="K77" s="126" t="str">
        <f>VLOOKUP(E77,VIP!$A$2:$O12803,6,0)</f>
        <v>NO</v>
      </c>
      <c r="L77" s="113" t="s">
        <v>2228</v>
      </c>
      <c r="M77" s="111" t="s">
        <v>2465</v>
      </c>
      <c r="N77" s="123" t="s">
        <v>2472</v>
      </c>
      <c r="O77" s="146" t="s">
        <v>2474</v>
      </c>
      <c r="P77" s="110"/>
      <c r="Q77" s="114" t="s">
        <v>2228</v>
      </c>
    </row>
    <row r="78" spans="1:17" ht="18" x14ac:dyDescent="0.25">
      <c r="A78" s="112" t="str">
        <f>VLOOKUP(E78,'LISTADO ATM'!$A$2:$C$901,3,0)</f>
        <v>NORTE</v>
      </c>
      <c r="B78" s="124">
        <v>335840801</v>
      </c>
      <c r="C78" s="118">
        <v>44289.714201388888</v>
      </c>
      <c r="D78" s="112" t="s">
        <v>2190</v>
      </c>
      <c r="E78" s="137">
        <v>965</v>
      </c>
      <c r="F78" s="126" t="str">
        <f>VLOOKUP(E78,VIP!$A$2:$O12392,2,0)</f>
        <v>DRBR965</v>
      </c>
      <c r="G78" s="126" t="str">
        <f>VLOOKUP(E78,'LISTADO ATM'!$A$2:$B$900,2,0)</f>
        <v xml:space="preserve">ATM S/M La Fuente FUN (Santiago) </v>
      </c>
      <c r="H78" s="126" t="str">
        <f>VLOOKUP(E78,VIP!$A$2:$O17313,7,FALSE)</f>
        <v>Si</v>
      </c>
      <c r="I78" s="126" t="str">
        <f>VLOOKUP(E78,VIP!$A$2:$O9278,8,FALSE)</f>
        <v>Si</v>
      </c>
      <c r="J78" s="126" t="str">
        <f>VLOOKUP(E78,VIP!$A$2:$O9228,8,FALSE)</f>
        <v>Si</v>
      </c>
      <c r="K78" s="126" t="str">
        <f>VLOOKUP(E78,VIP!$A$2:$O12802,6,0)</f>
        <v>NO</v>
      </c>
      <c r="L78" s="113" t="s">
        <v>2228</v>
      </c>
      <c r="M78" s="111" t="s">
        <v>2465</v>
      </c>
      <c r="N78" s="123" t="s">
        <v>2472</v>
      </c>
      <c r="O78" s="146" t="s">
        <v>2527</v>
      </c>
      <c r="P78" s="110"/>
      <c r="Q78" s="114" t="s">
        <v>2228</v>
      </c>
    </row>
    <row r="79" spans="1:17" ht="18" x14ac:dyDescent="0.25">
      <c r="A79" s="112" t="str">
        <f>VLOOKUP(E79,'LISTADO ATM'!$A$2:$C$901,3,0)</f>
        <v>NORTE</v>
      </c>
      <c r="B79" s="124">
        <v>335840802</v>
      </c>
      <c r="C79" s="118">
        <v>44289.721400462964</v>
      </c>
      <c r="D79" s="112" t="s">
        <v>2190</v>
      </c>
      <c r="E79" s="137">
        <v>373</v>
      </c>
      <c r="F79" s="126" t="str">
        <f>VLOOKUP(E79,VIP!$A$2:$O12391,2,0)</f>
        <v>DRBR373</v>
      </c>
      <c r="G79" s="126" t="str">
        <f>VLOOKUP(E79,'LISTADO ATM'!$A$2:$B$900,2,0)</f>
        <v>S/M Tangui Nagua</v>
      </c>
      <c r="H79" s="126" t="str">
        <f>VLOOKUP(E79,VIP!$A$2:$O17312,7,FALSE)</f>
        <v>N/A</v>
      </c>
      <c r="I79" s="126" t="str">
        <f>VLOOKUP(E79,VIP!$A$2:$O9277,8,FALSE)</f>
        <v>N/A</v>
      </c>
      <c r="J79" s="126" t="str">
        <f>VLOOKUP(E79,VIP!$A$2:$O9227,8,FALSE)</f>
        <v>N/A</v>
      </c>
      <c r="K79" s="126" t="str">
        <f>VLOOKUP(E79,VIP!$A$2:$O12801,6,0)</f>
        <v>N/A</v>
      </c>
      <c r="L79" s="113" t="s">
        <v>2488</v>
      </c>
      <c r="M79" s="111" t="s">
        <v>2465</v>
      </c>
      <c r="N79" s="123" t="s">
        <v>2472</v>
      </c>
      <c r="O79" s="146" t="s">
        <v>2527</v>
      </c>
      <c r="P79" s="110"/>
      <c r="Q79" s="114" t="s">
        <v>2488</v>
      </c>
    </row>
    <row r="80" spans="1:17" ht="18" x14ac:dyDescent="0.25">
      <c r="A80" s="112" t="str">
        <f>VLOOKUP(E80,'LISTADO ATM'!$A$2:$C$901,3,0)</f>
        <v>NORTE</v>
      </c>
      <c r="B80" s="124">
        <v>335840810</v>
      </c>
      <c r="C80" s="118">
        <v>44289.756249999999</v>
      </c>
      <c r="D80" s="112" t="s">
        <v>2190</v>
      </c>
      <c r="E80" s="137">
        <v>444</v>
      </c>
      <c r="F80" s="126" t="str">
        <f>VLOOKUP(E80,VIP!$A$2:$O12369,2,0)</f>
        <v>DRBR444</v>
      </c>
      <c r="G80" s="126" t="str">
        <f>VLOOKUP(E80,'LISTADO ATM'!$A$2:$B$900,2,0)</f>
        <v xml:space="preserve">ATM Hospital Metropolitano de (Santiago) (HOMS) </v>
      </c>
      <c r="H80" s="126" t="str">
        <f>VLOOKUP(E80,VIP!$A$2:$O17290,7,FALSE)</f>
        <v>Si</v>
      </c>
      <c r="I80" s="126" t="str">
        <f>VLOOKUP(E80,VIP!$A$2:$O9255,8,FALSE)</f>
        <v>Si</v>
      </c>
      <c r="J80" s="126" t="str">
        <f>VLOOKUP(E80,VIP!$A$2:$O9205,8,FALSE)</f>
        <v>Si</v>
      </c>
      <c r="K80" s="126" t="str">
        <f>VLOOKUP(E80,VIP!$A$2:$O12779,6,0)</f>
        <v>NO</v>
      </c>
      <c r="L80" s="113" t="s">
        <v>2488</v>
      </c>
      <c r="M80" s="111" t="s">
        <v>2465</v>
      </c>
      <c r="N80" s="123" t="s">
        <v>2472</v>
      </c>
      <c r="O80" s="146" t="s">
        <v>2527</v>
      </c>
      <c r="P80" s="110"/>
      <c r="Q80" s="114" t="s">
        <v>2488</v>
      </c>
    </row>
    <row r="81" spans="1:17" ht="18" x14ac:dyDescent="0.25">
      <c r="A81" s="112" t="str">
        <f>VLOOKUP(E81,'LISTADO ATM'!$A$2:$C$901,3,0)</f>
        <v>DISTRITO NACIONAL</v>
      </c>
      <c r="B81" s="124">
        <v>335840811</v>
      </c>
      <c r="C81" s="118">
        <v>44289.777777777781</v>
      </c>
      <c r="D81" s="112" t="s">
        <v>2189</v>
      </c>
      <c r="E81" s="137">
        <v>240</v>
      </c>
      <c r="F81" s="126" t="str">
        <f>VLOOKUP(E81,VIP!$A$2:$O12371,2,0)</f>
        <v>DRBR24D</v>
      </c>
      <c r="G81" s="126" t="str">
        <f>VLOOKUP(E81,'LISTADO ATM'!$A$2:$B$900,2,0)</f>
        <v xml:space="preserve">ATM Oficina Carrefour I </v>
      </c>
      <c r="H81" s="126" t="str">
        <f>VLOOKUP(E81,VIP!$A$2:$O17292,7,FALSE)</f>
        <v>Si</v>
      </c>
      <c r="I81" s="126" t="str">
        <f>VLOOKUP(E81,VIP!$A$2:$O9257,8,FALSE)</f>
        <v>Si</v>
      </c>
      <c r="J81" s="126" t="str">
        <f>VLOOKUP(E81,VIP!$A$2:$O9207,8,FALSE)</f>
        <v>Si</v>
      </c>
      <c r="K81" s="126" t="str">
        <f>VLOOKUP(E81,VIP!$A$2:$O12781,6,0)</f>
        <v>SI</v>
      </c>
      <c r="L81" s="113" t="s">
        <v>2254</v>
      </c>
      <c r="M81" s="111" t="s">
        <v>2465</v>
      </c>
      <c r="N81" s="123" t="s">
        <v>2472</v>
      </c>
      <c r="O81" s="146" t="s">
        <v>2474</v>
      </c>
      <c r="P81" s="110"/>
      <c r="Q81" s="114" t="s">
        <v>2254</v>
      </c>
    </row>
    <row r="82" spans="1:17" ht="18" x14ac:dyDescent="0.25">
      <c r="A82" s="112" t="str">
        <f>VLOOKUP(E82,'LISTADO ATM'!$A$2:$C$901,3,0)</f>
        <v>SUR</v>
      </c>
      <c r="B82" s="124">
        <v>335840813</v>
      </c>
      <c r="C82" s="118">
        <v>44289.795497685183</v>
      </c>
      <c r="D82" s="112" t="s">
        <v>2494</v>
      </c>
      <c r="E82" s="137">
        <v>89</v>
      </c>
      <c r="F82" s="126" t="str">
        <f>VLOOKUP(E82,VIP!$A$2:$O12381,2,0)</f>
        <v>DRBR089</v>
      </c>
      <c r="G82" s="126" t="str">
        <f>VLOOKUP(E82,'LISTADO ATM'!$A$2:$B$900,2,0)</f>
        <v xml:space="preserve">ATM UNP El Cercado (San Juan) </v>
      </c>
      <c r="H82" s="126" t="str">
        <f>VLOOKUP(E82,VIP!$A$2:$O17302,7,FALSE)</f>
        <v>Si</v>
      </c>
      <c r="I82" s="126" t="str">
        <f>VLOOKUP(E82,VIP!$A$2:$O9267,8,FALSE)</f>
        <v>Si</v>
      </c>
      <c r="J82" s="126" t="str">
        <f>VLOOKUP(E82,VIP!$A$2:$O9217,8,FALSE)</f>
        <v>Si</v>
      </c>
      <c r="K82" s="126" t="str">
        <f>VLOOKUP(E82,VIP!$A$2:$O12791,6,0)</f>
        <v>NO</v>
      </c>
      <c r="L82" s="113" t="s">
        <v>2428</v>
      </c>
      <c r="M82" s="111" t="s">
        <v>2465</v>
      </c>
      <c r="N82" s="123" t="s">
        <v>2472</v>
      </c>
      <c r="O82" s="146" t="s">
        <v>2495</v>
      </c>
      <c r="P82" s="110"/>
      <c r="Q82" s="114" t="s">
        <v>2428</v>
      </c>
    </row>
    <row r="83" spans="1:17" ht="18" x14ac:dyDescent="0.25">
      <c r="A83" s="112" t="str">
        <f>VLOOKUP(E83,'LISTADO ATM'!$A$2:$C$901,3,0)</f>
        <v>NORTE</v>
      </c>
      <c r="B83" s="124">
        <v>335840814</v>
      </c>
      <c r="C83" s="118">
        <v>44289.796875</v>
      </c>
      <c r="D83" s="112" t="s">
        <v>2494</v>
      </c>
      <c r="E83" s="137">
        <v>40</v>
      </c>
      <c r="F83" s="126" t="str">
        <f>VLOOKUP(E83,VIP!$A$2:$O12380,2,0)</f>
        <v>DRBR040</v>
      </c>
      <c r="G83" s="126" t="str">
        <f>VLOOKUP(E83,'LISTADO ATM'!$A$2:$B$900,2,0)</f>
        <v xml:space="preserve">ATM Oficina El Puñal </v>
      </c>
      <c r="H83" s="126" t="str">
        <f>VLOOKUP(E83,VIP!$A$2:$O17301,7,FALSE)</f>
        <v>Si</v>
      </c>
      <c r="I83" s="126" t="str">
        <f>VLOOKUP(E83,VIP!$A$2:$O9266,8,FALSE)</f>
        <v>Si</v>
      </c>
      <c r="J83" s="126" t="str">
        <f>VLOOKUP(E83,VIP!$A$2:$O9216,8,FALSE)</f>
        <v>Si</v>
      </c>
      <c r="K83" s="126" t="str">
        <f>VLOOKUP(E83,VIP!$A$2:$O12790,6,0)</f>
        <v>NO</v>
      </c>
      <c r="L83" s="113" t="s">
        <v>2428</v>
      </c>
      <c r="M83" s="111" t="s">
        <v>2465</v>
      </c>
      <c r="N83" s="123" t="s">
        <v>2472</v>
      </c>
      <c r="O83" s="146" t="s">
        <v>2495</v>
      </c>
      <c r="P83" s="110"/>
      <c r="Q83" s="114" t="s">
        <v>2428</v>
      </c>
    </row>
    <row r="84" spans="1:17" ht="18" x14ac:dyDescent="0.25">
      <c r="A84" s="112" t="str">
        <f>VLOOKUP(E84,'LISTADO ATM'!$A$2:$C$901,3,0)</f>
        <v>DISTRITO NACIONAL</v>
      </c>
      <c r="B84" s="124">
        <v>335840816</v>
      </c>
      <c r="C84" s="118">
        <v>44289.838321759256</v>
      </c>
      <c r="D84" s="112" t="s">
        <v>2189</v>
      </c>
      <c r="E84" s="137">
        <v>939</v>
      </c>
      <c r="F84" s="126" t="str">
        <f>VLOOKUP(E84,VIP!$A$2:$O12379,2,0)</f>
        <v>DRBR939</v>
      </c>
      <c r="G84" s="126" t="str">
        <f>VLOOKUP(E84,'LISTADO ATM'!$A$2:$B$900,2,0)</f>
        <v xml:space="preserve">ATM Estación Texaco Máximo Gómez </v>
      </c>
      <c r="H84" s="126" t="str">
        <f>VLOOKUP(E84,VIP!$A$2:$O17300,7,FALSE)</f>
        <v>Si</v>
      </c>
      <c r="I84" s="126" t="str">
        <f>VLOOKUP(E84,VIP!$A$2:$O9265,8,FALSE)</f>
        <v>Si</v>
      </c>
      <c r="J84" s="126" t="str">
        <f>VLOOKUP(E84,VIP!$A$2:$O9215,8,FALSE)</f>
        <v>Si</v>
      </c>
      <c r="K84" s="126" t="str">
        <f>VLOOKUP(E84,VIP!$A$2:$O12789,6,0)</f>
        <v>NO</v>
      </c>
      <c r="L84" s="113" t="s">
        <v>2254</v>
      </c>
      <c r="M84" s="111" t="s">
        <v>2465</v>
      </c>
      <c r="N84" s="123" t="s">
        <v>2472</v>
      </c>
      <c r="O84" s="146" t="s">
        <v>2474</v>
      </c>
      <c r="P84" s="110"/>
      <c r="Q84" s="114" t="s">
        <v>2254</v>
      </c>
    </row>
    <row r="85" spans="1:17" ht="18" x14ac:dyDescent="0.25">
      <c r="A85" s="112" t="str">
        <f>VLOOKUP(E85,'LISTADO ATM'!$A$2:$C$901,3,0)</f>
        <v>SUR</v>
      </c>
      <c r="B85" s="124">
        <v>335840821</v>
      </c>
      <c r="C85" s="118">
        <v>44289.878055555557</v>
      </c>
      <c r="D85" s="112" t="s">
        <v>2189</v>
      </c>
      <c r="E85" s="137">
        <v>764</v>
      </c>
      <c r="F85" s="126" t="str">
        <f>VLOOKUP(E85,VIP!$A$2:$O12378,2,0)</f>
        <v>DRBR451</v>
      </c>
      <c r="G85" s="126" t="str">
        <f>VLOOKUP(E85,'LISTADO ATM'!$A$2:$B$900,2,0)</f>
        <v xml:space="preserve">ATM Oficina Elías Piña </v>
      </c>
      <c r="H85" s="126" t="str">
        <f>VLOOKUP(E85,VIP!$A$2:$O17299,7,FALSE)</f>
        <v>Si</v>
      </c>
      <c r="I85" s="126" t="str">
        <f>VLOOKUP(E85,VIP!$A$2:$O9264,8,FALSE)</f>
        <v>Si</v>
      </c>
      <c r="J85" s="126" t="str">
        <f>VLOOKUP(E85,VIP!$A$2:$O9214,8,FALSE)</f>
        <v>Si</v>
      </c>
      <c r="K85" s="126" t="str">
        <f>VLOOKUP(E85,VIP!$A$2:$O12788,6,0)</f>
        <v>NO</v>
      </c>
      <c r="L85" s="113" t="s">
        <v>2228</v>
      </c>
      <c r="M85" s="111" t="s">
        <v>2465</v>
      </c>
      <c r="N85" s="123" t="s">
        <v>2472</v>
      </c>
      <c r="O85" s="146" t="s">
        <v>2474</v>
      </c>
      <c r="P85" s="110"/>
      <c r="Q85" s="114" t="s">
        <v>2228</v>
      </c>
    </row>
    <row r="86" spans="1:17" ht="18" x14ac:dyDescent="0.25">
      <c r="A86" s="112" t="str">
        <f>VLOOKUP(E86,'LISTADO ATM'!$A$2:$C$901,3,0)</f>
        <v>NORTE</v>
      </c>
      <c r="B86" s="124">
        <v>335840822</v>
      </c>
      <c r="C86" s="118">
        <v>44289.880115740743</v>
      </c>
      <c r="D86" s="112" t="s">
        <v>2494</v>
      </c>
      <c r="E86" s="137">
        <v>77</v>
      </c>
      <c r="F86" s="126" t="str">
        <f>VLOOKUP(E86,VIP!$A$2:$O12377,2,0)</f>
        <v>DRBR077</v>
      </c>
      <c r="G86" s="126" t="str">
        <f>VLOOKUP(E86,'LISTADO ATM'!$A$2:$B$900,2,0)</f>
        <v xml:space="preserve">ATM Oficina Cruce de Imbert </v>
      </c>
      <c r="H86" s="126" t="str">
        <f>VLOOKUP(E86,VIP!$A$2:$O17298,7,FALSE)</f>
        <v>Si</v>
      </c>
      <c r="I86" s="126" t="str">
        <f>VLOOKUP(E86,VIP!$A$2:$O9263,8,FALSE)</f>
        <v>Si</v>
      </c>
      <c r="J86" s="126" t="str">
        <f>VLOOKUP(E86,VIP!$A$2:$O9213,8,FALSE)</f>
        <v>Si</v>
      </c>
      <c r="K86" s="126" t="str">
        <f>VLOOKUP(E86,VIP!$A$2:$O12787,6,0)</f>
        <v>SI</v>
      </c>
      <c r="L86" s="113" t="s">
        <v>2459</v>
      </c>
      <c r="M86" s="111" t="s">
        <v>2465</v>
      </c>
      <c r="N86" s="123" t="s">
        <v>2472</v>
      </c>
      <c r="O86" s="146" t="s">
        <v>2495</v>
      </c>
      <c r="P86" s="110"/>
      <c r="Q86" s="114" t="s">
        <v>2459</v>
      </c>
    </row>
    <row r="87" spans="1:17" ht="18" x14ac:dyDescent="0.25">
      <c r="A87" s="112" t="str">
        <f>VLOOKUP(E87,'LISTADO ATM'!$A$2:$C$901,3,0)</f>
        <v>NORTE</v>
      </c>
      <c r="B87" s="124">
        <v>335840823</v>
      </c>
      <c r="C87" s="118">
        <v>44289.881458333337</v>
      </c>
      <c r="D87" s="112" t="s">
        <v>2494</v>
      </c>
      <c r="E87" s="137">
        <v>142</v>
      </c>
      <c r="F87" s="126" t="str">
        <f>VLOOKUP(E87,VIP!$A$2:$O12376,2,0)</f>
        <v>DRBR142</v>
      </c>
      <c r="G87" s="126" t="str">
        <f>VLOOKUP(E87,'LISTADO ATM'!$A$2:$B$900,2,0)</f>
        <v xml:space="preserve">ATM Centro de Caja Galerías Bonao </v>
      </c>
      <c r="H87" s="126" t="str">
        <f>VLOOKUP(E87,VIP!$A$2:$O17297,7,FALSE)</f>
        <v>Si</v>
      </c>
      <c r="I87" s="126" t="str">
        <f>VLOOKUP(E87,VIP!$A$2:$O9262,8,FALSE)</f>
        <v>Si</v>
      </c>
      <c r="J87" s="126" t="str">
        <f>VLOOKUP(E87,VIP!$A$2:$O9212,8,FALSE)</f>
        <v>Si</v>
      </c>
      <c r="K87" s="126" t="str">
        <f>VLOOKUP(E87,VIP!$A$2:$O12786,6,0)</f>
        <v>SI</v>
      </c>
      <c r="L87" s="113" t="s">
        <v>2459</v>
      </c>
      <c r="M87" s="111" t="s">
        <v>2465</v>
      </c>
      <c r="N87" s="123" t="s">
        <v>2472</v>
      </c>
      <c r="O87" s="146" t="s">
        <v>2495</v>
      </c>
      <c r="P87" s="110"/>
      <c r="Q87" s="114" t="s">
        <v>2459</v>
      </c>
    </row>
    <row r="88" spans="1:17" ht="18" x14ac:dyDescent="0.25">
      <c r="A88" s="112" t="str">
        <f>VLOOKUP(E88,'LISTADO ATM'!$A$2:$C$901,3,0)</f>
        <v>ESTE</v>
      </c>
      <c r="B88" s="124">
        <v>335840824</v>
      </c>
      <c r="C88" s="118">
        <v>44289.883032407408</v>
      </c>
      <c r="D88" s="112" t="s">
        <v>2468</v>
      </c>
      <c r="E88" s="137">
        <v>293</v>
      </c>
      <c r="F88" s="126" t="str">
        <f>VLOOKUP(E88,VIP!$A$2:$O12375,2,0)</f>
        <v>DRBR293</v>
      </c>
      <c r="G88" s="126" t="str">
        <f>VLOOKUP(E88,'LISTADO ATM'!$A$2:$B$900,2,0)</f>
        <v xml:space="preserve">ATM S/M Nueva Visión (San Pedro) </v>
      </c>
      <c r="H88" s="126" t="str">
        <f>VLOOKUP(E88,VIP!$A$2:$O17296,7,FALSE)</f>
        <v>Si</v>
      </c>
      <c r="I88" s="126" t="str">
        <f>VLOOKUP(E88,VIP!$A$2:$O9261,8,FALSE)</f>
        <v>Si</v>
      </c>
      <c r="J88" s="126" t="str">
        <f>VLOOKUP(E88,VIP!$A$2:$O9211,8,FALSE)</f>
        <v>Si</v>
      </c>
      <c r="K88" s="126" t="str">
        <f>VLOOKUP(E88,VIP!$A$2:$O12785,6,0)</f>
        <v>NO</v>
      </c>
      <c r="L88" s="113" t="s">
        <v>2459</v>
      </c>
      <c r="M88" s="111" t="s">
        <v>2465</v>
      </c>
      <c r="N88" s="123" t="s">
        <v>2472</v>
      </c>
      <c r="O88" s="146" t="s">
        <v>2473</v>
      </c>
      <c r="P88" s="110"/>
      <c r="Q88" s="114" t="s">
        <v>2459</v>
      </c>
    </row>
    <row r="89" spans="1:17" ht="18" x14ac:dyDescent="0.25">
      <c r="A89" s="112" t="str">
        <f>VLOOKUP(E89,'LISTADO ATM'!$A$2:$C$901,3,0)</f>
        <v>DISTRITO NACIONAL</v>
      </c>
      <c r="B89" s="124">
        <v>335840825</v>
      </c>
      <c r="C89" s="118">
        <v>44289.884606481479</v>
      </c>
      <c r="D89" s="112" t="s">
        <v>2189</v>
      </c>
      <c r="E89" s="137">
        <v>515</v>
      </c>
      <c r="F89" s="126" t="str">
        <f>VLOOKUP(E89,VIP!$A$2:$O12374,2,0)</f>
        <v>DRBR515</v>
      </c>
      <c r="G89" s="126" t="str">
        <f>VLOOKUP(E89,'LISTADO ATM'!$A$2:$B$900,2,0)</f>
        <v xml:space="preserve">ATM Oficina Agora Mall I </v>
      </c>
      <c r="H89" s="126" t="str">
        <f>VLOOKUP(E89,VIP!$A$2:$O17295,7,FALSE)</f>
        <v>Si</v>
      </c>
      <c r="I89" s="126" t="str">
        <f>VLOOKUP(E89,VIP!$A$2:$O9260,8,FALSE)</f>
        <v>Si</v>
      </c>
      <c r="J89" s="126" t="str">
        <f>VLOOKUP(E89,VIP!$A$2:$O9210,8,FALSE)</f>
        <v>Si</v>
      </c>
      <c r="K89" s="126" t="str">
        <f>VLOOKUP(E89,VIP!$A$2:$O12784,6,0)</f>
        <v>SI</v>
      </c>
      <c r="L89" s="113" t="s">
        <v>2488</v>
      </c>
      <c r="M89" s="111" t="s">
        <v>2465</v>
      </c>
      <c r="N89" s="123" t="s">
        <v>2472</v>
      </c>
      <c r="O89" s="146" t="s">
        <v>2474</v>
      </c>
      <c r="P89" s="110"/>
      <c r="Q89" s="114" t="s">
        <v>2488</v>
      </c>
    </row>
    <row r="90" spans="1:17" ht="18" x14ac:dyDescent="0.25">
      <c r="A90" s="112" t="str">
        <f>VLOOKUP(E90,'LISTADO ATM'!$A$2:$C$901,3,0)</f>
        <v>ESTE</v>
      </c>
      <c r="B90" s="124">
        <v>335840826</v>
      </c>
      <c r="C90" s="118">
        <v>44289.886493055557</v>
      </c>
      <c r="D90" s="112" t="s">
        <v>2468</v>
      </c>
      <c r="E90" s="137">
        <v>844</v>
      </c>
      <c r="F90" s="126" t="str">
        <f>VLOOKUP(E90,VIP!$A$2:$O12373,2,0)</f>
        <v>DRBR844</v>
      </c>
      <c r="G90" s="126" t="str">
        <f>VLOOKUP(E90,'LISTADO ATM'!$A$2:$B$900,2,0)</f>
        <v xml:space="preserve">ATM San Juan Shopping Center (Bávaro) </v>
      </c>
      <c r="H90" s="126" t="str">
        <f>VLOOKUP(E90,VIP!$A$2:$O17294,7,FALSE)</f>
        <v>Si</v>
      </c>
      <c r="I90" s="126" t="str">
        <f>VLOOKUP(E90,VIP!$A$2:$O9259,8,FALSE)</f>
        <v>Si</v>
      </c>
      <c r="J90" s="126" t="str">
        <f>VLOOKUP(E90,VIP!$A$2:$O9209,8,FALSE)</f>
        <v>Si</v>
      </c>
      <c r="K90" s="126" t="str">
        <f>VLOOKUP(E90,VIP!$A$2:$O12783,6,0)</f>
        <v>NO</v>
      </c>
      <c r="L90" s="113" t="s">
        <v>2459</v>
      </c>
      <c r="M90" s="111" t="s">
        <v>2465</v>
      </c>
      <c r="N90" s="123" t="s">
        <v>2472</v>
      </c>
      <c r="O90" s="146" t="s">
        <v>2473</v>
      </c>
      <c r="P90" s="110"/>
      <c r="Q90" s="114" t="s">
        <v>2459</v>
      </c>
    </row>
    <row r="91" spans="1:17" ht="18" x14ac:dyDescent="0.25">
      <c r="A91" s="112" t="str">
        <f>VLOOKUP(E91,'LISTADO ATM'!$A$2:$C$901,3,0)</f>
        <v>DISTRITO NACIONAL</v>
      </c>
      <c r="B91" s="124">
        <v>335840827</v>
      </c>
      <c r="C91" s="118">
        <v>44289.888912037037</v>
      </c>
      <c r="D91" s="112" t="s">
        <v>2494</v>
      </c>
      <c r="E91" s="137">
        <v>957</v>
      </c>
      <c r="F91" s="126" t="str">
        <f>VLOOKUP(E91,VIP!$A$2:$O12372,2,0)</f>
        <v>DRBR23F</v>
      </c>
      <c r="G91" s="126" t="str">
        <f>VLOOKUP(E91,'LISTADO ATM'!$A$2:$B$900,2,0)</f>
        <v xml:space="preserve">ATM Oficina Venezuela </v>
      </c>
      <c r="H91" s="126" t="str">
        <f>VLOOKUP(E91,VIP!$A$2:$O17293,7,FALSE)</f>
        <v>Si</v>
      </c>
      <c r="I91" s="126" t="str">
        <f>VLOOKUP(E91,VIP!$A$2:$O9258,8,FALSE)</f>
        <v>Si</v>
      </c>
      <c r="J91" s="126" t="str">
        <f>VLOOKUP(E91,VIP!$A$2:$O9208,8,FALSE)</f>
        <v>Si</v>
      </c>
      <c r="K91" s="126" t="str">
        <f>VLOOKUP(E91,VIP!$A$2:$O12782,6,0)</f>
        <v>SI</v>
      </c>
      <c r="L91" s="113" t="s">
        <v>2459</v>
      </c>
      <c r="M91" s="111" t="s">
        <v>2465</v>
      </c>
      <c r="N91" s="123" t="s">
        <v>2472</v>
      </c>
      <c r="O91" s="146" t="s">
        <v>2495</v>
      </c>
      <c r="P91" s="110"/>
      <c r="Q91" s="114" t="s">
        <v>2459</v>
      </c>
    </row>
    <row r="92" spans="1:17" ht="18" x14ac:dyDescent="0.25">
      <c r="A92" s="112" t="str">
        <f>VLOOKUP(E92,'LISTADO ATM'!$A$2:$C$901,3,0)</f>
        <v>DISTRITO NACIONAL</v>
      </c>
      <c r="B92" s="124">
        <v>335840828</v>
      </c>
      <c r="C92" s="118">
        <v>44289.952777777777</v>
      </c>
      <c r="D92" s="112" t="s">
        <v>2468</v>
      </c>
      <c r="E92" s="137">
        <v>717</v>
      </c>
      <c r="F92" s="126" t="str">
        <f>VLOOKUP(E92,VIP!$A$2:$O12375,2,0)</f>
        <v>DRBR24K</v>
      </c>
      <c r="G92" s="126" t="str">
        <f>VLOOKUP(E92,'LISTADO ATM'!$A$2:$B$900,2,0)</f>
        <v xml:space="preserve">ATM Oficina Los Alcarrizos </v>
      </c>
      <c r="H92" s="126" t="str">
        <f>VLOOKUP(E92,VIP!$A$2:$O17296,7,FALSE)</f>
        <v>Si</v>
      </c>
      <c r="I92" s="126" t="str">
        <f>VLOOKUP(E92,VIP!$A$2:$O9261,8,FALSE)</f>
        <v>Si</v>
      </c>
      <c r="J92" s="126" t="str">
        <f>VLOOKUP(E92,VIP!$A$2:$O9211,8,FALSE)</f>
        <v>Si</v>
      </c>
      <c r="K92" s="126" t="str">
        <f>VLOOKUP(E92,VIP!$A$2:$O12785,6,0)</f>
        <v>SI</v>
      </c>
      <c r="L92" s="113" t="s">
        <v>2428</v>
      </c>
      <c r="M92" s="111" t="s">
        <v>2465</v>
      </c>
      <c r="N92" s="111" t="s">
        <v>2472</v>
      </c>
      <c r="O92" s="146" t="s">
        <v>2473</v>
      </c>
      <c r="P92" s="110"/>
      <c r="Q92" s="114" t="s">
        <v>2428</v>
      </c>
    </row>
    <row r="93" spans="1:17" s="136" customFormat="1" ht="18" x14ac:dyDescent="0.25">
      <c r="A93" s="112" t="str">
        <f>VLOOKUP(E93,'LISTADO ATM'!$A$2:$C$901,3,0)</f>
        <v>NORTE</v>
      </c>
      <c r="B93" s="124" t="s">
        <v>2534</v>
      </c>
      <c r="C93" s="118">
        <v>44290.253310185188</v>
      </c>
      <c r="D93" s="112" t="s">
        <v>2189</v>
      </c>
      <c r="E93" s="137">
        <v>73</v>
      </c>
      <c r="F93" s="126" t="str">
        <f>VLOOKUP(E93,VIP!$A$2:$O12379,2,0)</f>
        <v>DRBR073</v>
      </c>
      <c r="G93" s="126" t="str">
        <f>VLOOKUP(E93,'LISTADO ATM'!$A$2:$B$900,2,0)</f>
        <v xml:space="preserve">ATM Oficina Playa Dorada </v>
      </c>
      <c r="H93" s="126" t="str">
        <f>VLOOKUP(E93,VIP!$A$2:$O17300,7,FALSE)</f>
        <v>Si</v>
      </c>
      <c r="I93" s="126" t="str">
        <f>VLOOKUP(E93,VIP!$A$2:$O9265,8,FALSE)</f>
        <v>Si</v>
      </c>
      <c r="J93" s="126" t="str">
        <f>VLOOKUP(E93,VIP!$A$2:$O9215,8,FALSE)</f>
        <v>Si</v>
      </c>
      <c r="K93" s="126" t="str">
        <f>VLOOKUP(E93,VIP!$A$2:$O12789,6,0)</f>
        <v>NO</v>
      </c>
      <c r="L93" s="113" t="s">
        <v>2228</v>
      </c>
      <c r="M93" s="111" t="s">
        <v>2465</v>
      </c>
      <c r="N93" s="111" t="s">
        <v>2472</v>
      </c>
      <c r="O93" s="148" t="s">
        <v>2474</v>
      </c>
      <c r="P93" s="110"/>
      <c r="Q93" s="114" t="s">
        <v>2228</v>
      </c>
    </row>
    <row r="94" spans="1:17" s="136" customFormat="1" ht="18" x14ac:dyDescent="0.25">
      <c r="A94" s="112" t="str">
        <f>VLOOKUP(E94,'LISTADO ATM'!$A$2:$C$901,3,0)</f>
        <v>DISTRITO NACIONAL</v>
      </c>
      <c r="B94" s="124" t="s">
        <v>2533</v>
      </c>
      <c r="C94" s="118">
        <v>44290.253993055558</v>
      </c>
      <c r="D94" s="112" t="s">
        <v>2189</v>
      </c>
      <c r="E94" s="137">
        <v>570</v>
      </c>
      <c r="F94" s="126" t="str">
        <f>VLOOKUP(E94,VIP!$A$2:$O12378,2,0)</f>
        <v>DRBR478</v>
      </c>
      <c r="G94" s="126" t="str">
        <f>VLOOKUP(E94,'LISTADO ATM'!$A$2:$B$900,2,0)</f>
        <v xml:space="preserve">ATM S/M Liverpool Villa Mella </v>
      </c>
      <c r="H94" s="126" t="str">
        <f>VLOOKUP(E94,VIP!$A$2:$O17299,7,FALSE)</f>
        <v>Si</v>
      </c>
      <c r="I94" s="126" t="str">
        <f>VLOOKUP(E94,VIP!$A$2:$O9264,8,FALSE)</f>
        <v>Si</v>
      </c>
      <c r="J94" s="126" t="str">
        <f>VLOOKUP(E94,VIP!$A$2:$O9214,8,FALSE)</f>
        <v>Si</v>
      </c>
      <c r="K94" s="126" t="str">
        <f>VLOOKUP(E94,VIP!$A$2:$O12788,6,0)</f>
        <v>NO</v>
      </c>
      <c r="L94" s="113" t="s">
        <v>2228</v>
      </c>
      <c r="M94" s="111" t="s">
        <v>2465</v>
      </c>
      <c r="N94" s="111" t="s">
        <v>2472</v>
      </c>
      <c r="O94" s="148" t="s">
        <v>2474</v>
      </c>
      <c r="P94" s="110"/>
      <c r="Q94" s="114" t="s">
        <v>2228</v>
      </c>
    </row>
    <row r="95" spans="1:17" s="136" customFormat="1" ht="18" x14ac:dyDescent="0.25">
      <c r="A95" s="112" t="str">
        <f>VLOOKUP(E95,'LISTADO ATM'!$A$2:$C$901,3,0)</f>
        <v>NORTE</v>
      </c>
      <c r="B95" s="124" t="s">
        <v>2532</v>
      </c>
      <c r="C95" s="118">
        <v>44290.254849537036</v>
      </c>
      <c r="D95" s="112" t="s">
        <v>2189</v>
      </c>
      <c r="E95" s="137">
        <v>42</v>
      </c>
      <c r="F95" s="126" t="str">
        <f>VLOOKUP(E95,VIP!$A$2:$O12377,2,0)</f>
        <v>DRBR042</v>
      </c>
      <c r="G95" s="126" t="str">
        <f>VLOOKUP(E95,'LISTADO ATM'!$A$2:$B$900,2,0)</f>
        <v xml:space="preserve">ATM Ocean World (Puerto Plata) </v>
      </c>
      <c r="H95" s="126" t="str">
        <f>VLOOKUP(E95,VIP!$A$2:$O17298,7,FALSE)</f>
        <v>Si</v>
      </c>
      <c r="I95" s="126" t="str">
        <f>VLOOKUP(E95,VIP!$A$2:$O9263,8,FALSE)</f>
        <v>Si</v>
      </c>
      <c r="J95" s="126" t="str">
        <f>VLOOKUP(E95,VIP!$A$2:$O9213,8,FALSE)</f>
        <v>Si</v>
      </c>
      <c r="K95" s="126" t="str">
        <f>VLOOKUP(E95,VIP!$A$2:$O12787,6,0)</f>
        <v>NO</v>
      </c>
      <c r="L95" s="113" t="s">
        <v>2228</v>
      </c>
      <c r="M95" s="111" t="s">
        <v>2465</v>
      </c>
      <c r="N95" s="111" t="s">
        <v>2472</v>
      </c>
      <c r="O95" s="148" t="s">
        <v>2474</v>
      </c>
      <c r="P95" s="110"/>
      <c r="Q95" s="114" t="s">
        <v>2228</v>
      </c>
    </row>
  </sheetData>
  <autoFilter ref="A4:Q43">
    <sortState ref="A5:Q95">
      <sortCondition ref="C4:C43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44:E49">
    <cfRule type="duplicateValues" dxfId="183" priority="33"/>
  </conditionalFormatting>
  <conditionalFormatting sqref="E50:E91">
    <cfRule type="duplicateValues" dxfId="182" priority="32"/>
  </conditionalFormatting>
  <conditionalFormatting sqref="E60:E64">
    <cfRule type="duplicateValues" dxfId="181" priority="31"/>
  </conditionalFormatting>
  <conditionalFormatting sqref="E96:E1048576 E1:E92">
    <cfRule type="duplicateValues" dxfId="180" priority="13"/>
    <cfRule type="duplicateValues" dxfId="179" priority="30"/>
  </conditionalFormatting>
  <conditionalFormatting sqref="E65:E70">
    <cfRule type="duplicateValues" dxfId="178" priority="29"/>
  </conditionalFormatting>
  <conditionalFormatting sqref="E65:E70">
    <cfRule type="duplicateValues" dxfId="177" priority="28"/>
  </conditionalFormatting>
  <conditionalFormatting sqref="B96:B1048576 B1:B70">
    <cfRule type="duplicateValues" dxfId="176" priority="25"/>
  </conditionalFormatting>
  <conditionalFormatting sqref="B71">
    <cfRule type="duplicateValues" dxfId="175" priority="23"/>
  </conditionalFormatting>
  <conditionalFormatting sqref="B71">
    <cfRule type="duplicateValues" dxfId="174" priority="22"/>
  </conditionalFormatting>
  <conditionalFormatting sqref="B71">
    <cfRule type="duplicateValues" dxfId="173" priority="24"/>
  </conditionalFormatting>
  <conditionalFormatting sqref="B72">
    <cfRule type="duplicateValues" dxfId="172" priority="21"/>
  </conditionalFormatting>
  <conditionalFormatting sqref="E72">
    <cfRule type="duplicateValues" dxfId="171" priority="20"/>
  </conditionalFormatting>
  <conditionalFormatting sqref="E72">
    <cfRule type="duplicateValues" dxfId="170" priority="19"/>
  </conditionalFormatting>
  <conditionalFormatting sqref="E72">
    <cfRule type="duplicateValues" dxfId="169" priority="18"/>
  </conditionalFormatting>
  <conditionalFormatting sqref="B73:B79">
    <cfRule type="duplicateValues" dxfId="168" priority="17"/>
  </conditionalFormatting>
  <conditionalFormatting sqref="B96:B1048576 B1:B79">
    <cfRule type="duplicateValues" dxfId="167" priority="16"/>
  </conditionalFormatting>
  <conditionalFormatting sqref="E6:E43">
    <cfRule type="duplicateValues" dxfId="166" priority="119298"/>
  </conditionalFormatting>
  <conditionalFormatting sqref="B80:B81">
    <cfRule type="duplicateValues" dxfId="165" priority="15"/>
  </conditionalFormatting>
  <conditionalFormatting sqref="B80:B81">
    <cfRule type="duplicateValues" dxfId="164" priority="14"/>
  </conditionalFormatting>
  <conditionalFormatting sqref="B82 B84 B86 B88 B90">
    <cfRule type="duplicateValues" dxfId="163" priority="12"/>
  </conditionalFormatting>
  <conditionalFormatting sqref="B82">
    <cfRule type="duplicateValues" dxfId="162" priority="11"/>
  </conditionalFormatting>
  <conditionalFormatting sqref="B83 B85 B87 B89 B91">
    <cfRule type="duplicateValues" dxfId="161" priority="10"/>
  </conditionalFormatting>
  <conditionalFormatting sqref="B83">
    <cfRule type="duplicateValues" dxfId="160" priority="9"/>
  </conditionalFormatting>
  <conditionalFormatting sqref="B92">
    <cfRule type="duplicateValues" dxfId="159" priority="8"/>
  </conditionalFormatting>
  <conditionalFormatting sqref="B92">
    <cfRule type="duplicateValues" dxfId="158" priority="7"/>
  </conditionalFormatting>
  <conditionalFormatting sqref="E92">
    <cfRule type="duplicateValues" dxfId="157" priority="6"/>
  </conditionalFormatting>
  <conditionalFormatting sqref="E93:E95">
    <cfRule type="duplicateValues" dxfId="156" priority="119303"/>
    <cfRule type="duplicateValues" dxfId="155" priority="119304"/>
  </conditionalFormatting>
  <conditionalFormatting sqref="B93:B95">
    <cfRule type="duplicateValues" dxfId="154" priority="119305"/>
  </conditionalFormatting>
  <conditionalFormatting sqref="E93:E95">
    <cfRule type="duplicateValues" dxfId="153" priority="119307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21" zoomScaleNormal="100" workbookViewId="0">
      <selection activeCell="G28" sqref="G28"/>
    </sheetView>
  </sheetViews>
  <sheetFormatPr baseColWidth="10" defaultColWidth="23.42578125" defaultRowHeight="15" x14ac:dyDescent="0.25"/>
  <cols>
    <col min="1" max="2" width="23.42578125" style="136"/>
    <col min="3" max="3" width="52.5703125" style="136" customWidth="1"/>
    <col min="4" max="4" width="35.28515625" style="136" customWidth="1"/>
    <col min="5" max="5" width="37" style="136" customWidth="1"/>
    <col min="6" max="16384" width="23.42578125" style="136"/>
  </cols>
  <sheetData>
    <row r="1" spans="1:5" ht="22.5" x14ac:dyDescent="0.25">
      <c r="A1" s="169" t="s">
        <v>2158</v>
      </c>
      <c r="B1" s="170"/>
      <c r="C1" s="170"/>
      <c r="D1" s="170"/>
      <c r="E1" s="171"/>
    </row>
    <row r="2" spans="1:5" ht="25.5" x14ac:dyDescent="0.25">
      <c r="A2" s="172" t="s">
        <v>2470</v>
      </c>
      <c r="B2" s="173"/>
      <c r="C2" s="173"/>
      <c r="D2" s="173"/>
      <c r="E2" s="174"/>
    </row>
    <row r="3" spans="1:5" ht="18" x14ac:dyDescent="0.25">
      <c r="B3" s="94"/>
      <c r="C3" s="94"/>
      <c r="D3" s="94"/>
      <c r="E3" s="115"/>
    </row>
    <row r="4" spans="1:5" ht="18.75" thickBot="1" x14ac:dyDescent="0.3">
      <c r="A4" s="102" t="s">
        <v>2423</v>
      </c>
      <c r="B4" s="127">
        <v>44289.708333333336</v>
      </c>
      <c r="C4" s="94"/>
      <c r="D4" s="94"/>
      <c r="E4" s="104"/>
    </row>
    <row r="5" spans="1:5" ht="18.75" thickBot="1" x14ac:dyDescent="0.3">
      <c r="A5" s="102" t="s">
        <v>2424</v>
      </c>
      <c r="B5" s="127">
        <v>44290.25</v>
      </c>
      <c r="C5" s="103"/>
      <c r="D5" s="94"/>
      <c r="E5" s="104"/>
    </row>
    <row r="6" spans="1:5" ht="18" x14ac:dyDescent="0.25">
      <c r="B6" s="94"/>
      <c r="C6" s="94"/>
      <c r="D6" s="94"/>
      <c r="E6" s="116"/>
    </row>
    <row r="7" spans="1:5" ht="18" x14ac:dyDescent="0.25">
      <c r="A7" s="175" t="s">
        <v>2425</v>
      </c>
      <c r="B7" s="176"/>
      <c r="C7" s="176"/>
      <c r="D7" s="176"/>
      <c r="E7" s="177"/>
    </row>
    <row r="8" spans="1:5" ht="18" x14ac:dyDescent="0.25">
      <c r="A8" s="95" t="s">
        <v>15</v>
      </c>
      <c r="B8" s="95" t="s">
        <v>2426</v>
      </c>
      <c r="C8" s="95" t="s">
        <v>46</v>
      </c>
      <c r="D8" s="105" t="s">
        <v>2429</v>
      </c>
      <c r="E8" s="105" t="s">
        <v>2427</v>
      </c>
    </row>
    <row r="9" spans="1:5" ht="18" x14ac:dyDescent="0.25">
      <c r="A9" s="141" t="e">
        <f>VLOOKUP(B9,'[1]LISTADO ATM'!$A$2:$C$823,3,0)</f>
        <v>#N/A</v>
      </c>
      <c r="B9" s="137"/>
      <c r="C9" s="147" t="e">
        <f>VLOOKUP(B9,'[1]LISTADO ATM'!$A$2:$B$823,2,0)</f>
        <v>#N/A</v>
      </c>
      <c r="D9" s="132" t="s">
        <v>2520</v>
      </c>
      <c r="E9" s="142"/>
    </row>
    <row r="10" spans="1:5" ht="18.75" thickBot="1" x14ac:dyDescent="0.3">
      <c r="A10" s="117" t="s">
        <v>2497</v>
      </c>
      <c r="B10" s="100">
        <f>COUNT(B9:B9)</f>
        <v>0</v>
      </c>
      <c r="C10" s="166"/>
      <c r="D10" s="167"/>
      <c r="E10" s="168"/>
    </row>
    <row r="11" spans="1:5" x14ac:dyDescent="0.25">
      <c r="B11" s="98"/>
      <c r="E11" s="98"/>
    </row>
    <row r="12" spans="1:5" ht="18" x14ac:dyDescent="0.25">
      <c r="A12" s="175" t="s">
        <v>2498</v>
      </c>
      <c r="B12" s="176"/>
      <c r="C12" s="176"/>
      <c r="D12" s="176"/>
      <c r="E12" s="177"/>
    </row>
    <row r="13" spans="1:5" ht="18" x14ac:dyDescent="0.25">
      <c r="A13" s="95" t="s">
        <v>15</v>
      </c>
      <c r="B13" s="95" t="s">
        <v>2426</v>
      </c>
      <c r="C13" s="95" t="s">
        <v>46</v>
      </c>
      <c r="D13" s="105" t="s">
        <v>2429</v>
      </c>
      <c r="E13" s="105" t="s">
        <v>2427</v>
      </c>
    </row>
    <row r="14" spans="1:5" ht="18" x14ac:dyDescent="0.25">
      <c r="A14" s="137" t="e">
        <f>VLOOKUP(B14,'[1]LISTADO ATM'!$A$2:$C$823,3,0)</f>
        <v>#N/A</v>
      </c>
      <c r="B14" s="137"/>
      <c r="C14" s="147" t="e">
        <f>VLOOKUP(B14,'[1]LISTADO ATM'!$A$2:$B$823,2,0)</f>
        <v>#N/A</v>
      </c>
      <c r="D14" s="132" t="s">
        <v>2521</v>
      </c>
      <c r="E14" s="139"/>
    </row>
    <row r="15" spans="1:5" ht="18.75" thickBot="1" x14ac:dyDescent="0.3">
      <c r="A15" s="117" t="s">
        <v>2497</v>
      </c>
      <c r="B15" s="100">
        <f>COUNT(B14:B14)</f>
        <v>0</v>
      </c>
      <c r="C15" s="166"/>
      <c r="D15" s="167"/>
      <c r="E15" s="168"/>
    </row>
    <row r="16" spans="1:5" ht="15.75" thickBot="1" x14ac:dyDescent="0.3">
      <c r="B16" s="98"/>
      <c r="E16" s="98"/>
    </row>
    <row r="17" spans="1:5" ht="18.75" thickBot="1" x14ac:dyDescent="0.3">
      <c r="A17" s="161" t="s">
        <v>2499</v>
      </c>
      <c r="B17" s="162"/>
      <c r="C17" s="162"/>
      <c r="D17" s="162"/>
      <c r="E17" s="163"/>
    </row>
    <row r="18" spans="1:5" ht="18" x14ac:dyDescent="0.25">
      <c r="A18" s="95" t="s">
        <v>15</v>
      </c>
      <c r="B18" s="96" t="s">
        <v>2426</v>
      </c>
      <c r="C18" s="96" t="s">
        <v>46</v>
      </c>
      <c r="D18" s="96" t="s">
        <v>2429</v>
      </c>
      <c r="E18" s="96" t="s">
        <v>2427</v>
      </c>
    </row>
    <row r="19" spans="1:5" ht="18" x14ac:dyDescent="0.25">
      <c r="A19" s="141" t="str">
        <f>VLOOKUP(B19,'[1]LISTADO ATM'!$A$2:$C$823,3,0)</f>
        <v>SUR</v>
      </c>
      <c r="B19" s="137">
        <v>984</v>
      </c>
      <c r="C19" s="137" t="str">
        <f>VLOOKUP(B19,'[1]LISTADO ATM'!$A$2:$B$823,2,0)</f>
        <v xml:space="preserve">ATM Oficina Neiba II </v>
      </c>
      <c r="D19" s="138" t="s">
        <v>2451</v>
      </c>
      <c r="E19" s="140">
        <v>335839831</v>
      </c>
    </row>
    <row r="20" spans="1:5" ht="36" x14ac:dyDescent="0.25">
      <c r="A20" s="141" t="str">
        <f>VLOOKUP(B20,'[1]LISTADO ATM'!$A$2:$C$823,3,0)</f>
        <v>DISTRITO NACIONAL</v>
      </c>
      <c r="B20" s="137">
        <v>743</v>
      </c>
      <c r="C20" s="137" t="str">
        <f>VLOOKUP(B20,'[1]LISTADO ATM'!$A$2:$B$823,2,0)</f>
        <v xml:space="preserve">ATM Oficina Los Frailes </v>
      </c>
      <c r="D20" s="138" t="s">
        <v>2451</v>
      </c>
      <c r="E20" s="140">
        <v>335840509</v>
      </c>
    </row>
    <row r="21" spans="1:5" ht="18" x14ac:dyDescent="0.25">
      <c r="A21" s="141" t="str">
        <f>VLOOKUP(B21,'[1]LISTADO ATM'!$A$2:$C$823,3,0)</f>
        <v>ESTE</v>
      </c>
      <c r="B21" s="137">
        <v>822</v>
      </c>
      <c r="C21" s="137" t="str">
        <f>VLOOKUP(B21,'[1]LISTADO ATM'!$A$2:$B$823,2,0)</f>
        <v xml:space="preserve">ATM INDUSPALMA </v>
      </c>
      <c r="D21" s="138" t="s">
        <v>2451</v>
      </c>
      <c r="E21" s="140">
        <v>335840637</v>
      </c>
    </row>
    <row r="22" spans="1:5" ht="36" x14ac:dyDescent="0.25">
      <c r="A22" s="141" t="str">
        <f>VLOOKUP(B22,'[1]LISTADO ATM'!$A$2:$C$823,3,0)</f>
        <v>DISTRITO NACIONAL</v>
      </c>
      <c r="B22" s="137">
        <v>671</v>
      </c>
      <c r="C22" s="137" t="str">
        <f>VLOOKUP(B22,'[1]LISTADO ATM'!$A$2:$B$823,2,0)</f>
        <v>ATM Ayuntamiento Sto. Dgo. Norte</v>
      </c>
      <c r="D22" s="138" t="s">
        <v>2451</v>
      </c>
      <c r="E22" s="140">
        <v>335840639</v>
      </c>
    </row>
    <row r="23" spans="1:5" ht="18" x14ac:dyDescent="0.25">
      <c r="A23" s="141" t="str">
        <f>VLOOKUP(B23,'[1]LISTADO ATM'!$A$2:$C$823,3,0)</f>
        <v>NORTE</v>
      </c>
      <c r="B23" s="137">
        <v>605</v>
      </c>
      <c r="C23" s="137" t="str">
        <f>VLOOKUP(B23,'[1]LISTADO ATM'!$A$2:$B$823,2,0)</f>
        <v xml:space="preserve">ATM Oficina Bonao I </v>
      </c>
      <c r="D23" s="138" t="s">
        <v>2451</v>
      </c>
      <c r="E23" s="140">
        <v>335840672</v>
      </c>
    </row>
    <row r="24" spans="1:5" ht="36" x14ac:dyDescent="0.25">
      <c r="A24" s="141" t="str">
        <f>VLOOKUP(B24,'[1]LISTADO ATM'!$A$2:$C$823,3,0)</f>
        <v>DISTRITO NACIONAL</v>
      </c>
      <c r="B24" s="137">
        <v>377</v>
      </c>
      <c r="C24" s="137" t="str">
        <f>VLOOKUP(B24,'[1]LISTADO ATM'!$A$2:$B$823,2,0)</f>
        <v>ATM Estación del Metro Eduardo Brito</v>
      </c>
      <c r="D24" s="138" t="s">
        <v>2451</v>
      </c>
      <c r="E24" s="140">
        <v>335840700</v>
      </c>
    </row>
    <row r="25" spans="1:5" ht="36" x14ac:dyDescent="0.25">
      <c r="A25" s="141" t="str">
        <f>VLOOKUP(B25,'[1]LISTADO ATM'!$A$2:$C$823,3,0)</f>
        <v>DISTRITO NACIONAL</v>
      </c>
      <c r="B25" s="137">
        <v>722</v>
      </c>
      <c r="C25" s="137" t="str">
        <f>VLOOKUP(B25,'[1]LISTADO ATM'!$A$2:$B$823,2,0)</f>
        <v xml:space="preserve">ATM Oficina Charles de Gaulle III </v>
      </c>
      <c r="D25" s="138" t="s">
        <v>2451</v>
      </c>
      <c r="E25" s="140">
        <v>335840719</v>
      </c>
    </row>
    <row r="26" spans="1:5" ht="18" x14ac:dyDescent="0.25">
      <c r="A26" s="141" t="str">
        <f>VLOOKUP(B26,'[1]LISTADO ATM'!$A$2:$C$823,3,0)</f>
        <v>NORTE</v>
      </c>
      <c r="B26" s="137">
        <v>956</v>
      </c>
      <c r="C26" s="137" t="str">
        <f>VLOOKUP(B26,'[1]LISTADO ATM'!$A$2:$B$823,2,0)</f>
        <v xml:space="preserve">ATM Autoservicio El Jaya (SFM) </v>
      </c>
      <c r="D26" s="138" t="s">
        <v>2451</v>
      </c>
      <c r="E26" s="140">
        <v>335840720</v>
      </c>
    </row>
    <row r="27" spans="1:5" ht="18" x14ac:dyDescent="0.25">
      <c r="A27" s="141" t="str">
        <f>VLOOKUP(B27,'[1]LISTADO ATM'!$A$2:$C$823,3,0)</f>
        <v>SUR</v>
      </c>
      <c r="B27" s="137">
        <v>249</v>
      </c>
      <c r="C27" s="137" t="str">
        <f>VLOOKUP(B27,'[1]LISTADO ATM'!$A$2:$B$823,2,0)</f>
        <v xml:space="preserve">ATM Banco Agrícola Neiba </v>
      </c>
      <c r="D27" s="138" t="s">
        <v>2451</v>
      </c>
      <c r="E27" s="140">
        <v>335840728</v>
      </c>
    </row>
    <row r="28" spans="1:5" ht="36" x14ac:dyDescent="0.25">
      <c r="A28" s="141" t="str">
        <f>VLOOKUP(B28,'[1]LISTADO ATM'!$A$2:$C$823,3,0)</f>
        <v>DISTRITO NACIONAL</v>
      </c>
      <c r="B28" s="137">
        <v>734</v>
      </c>
      <c r="C28" s="137" t="str">
        <f>VLOOKUP(B28,'[1]LISTADO ATM'!$A$2:$B$823,2,0)</f>
        <v xml:space="preserve">ATM Oficina Independencia I </v>
      </c>
      <c r="D28" s="138" t="s">
        <v>2451</v>
      </c>
      <c r="E28" s="140">
        <v>335840734</v>
      </c>
    </row>
    <row r="29" spans="1:5" ht="18" x14ac:dyDescent="0.25">
      <c r="A29" s="141" t="str">
        <f>VLOOKUP(B29,'[1]LISTADO ATM'!$A$2:$C$823,3,0)</f>
        <v>SUR</v>
      </c>
      <c r="B29" s="137">
        <v>252</v>
      </c>
      <c r="C29" s="137" t="str">
        <f>VLOOKUP(B29,'[1]LISTADO ATM'!$A$2:$B$823,2,0)</f>
        <v xml:space="preserve">ATM Banco Agrícola (Barahona) </v>
      </c>
      <c r="D29" s="138" t="s">
        <v>2451</v>
      </c>
      <c r="E29" s="140">
        <v>335840771</v>
      </c>
    </row>
    <row r="30" spans="1:5" ht="36" x14ac:dyDescent="0.25">
      <c r="A30" s="141" t="str">
        <f>VLOOKUP(B30,'[1]LISTADO ATM'!$A$2:$C$823,3,0)</f>
        <v>DISTRITO NACIONAL</v>
      </c>
      <c r="B30" s="137">
        <v>980</v>
      </c>
      <c r="C30" s="137" t="str">
        <f>VLOOKUP(B30,'[1]LISTADO ATM'!$A$2:$B$823,2,0)</f>
        <v xml:space="preserve">ATM Oficina Bella Vista Mall II </v>
      </c>
      <c r="D30" s="138" t="s">
        <v>2451</v>
      </c>
      <c r="E30" s="140">
        <v>335840792</v>
      </c>
    </row>
    <row r="31" spans="1:5" ht="18" x14ac:dyDescent="0.25">
      <c r="A31" s="141" t="str">
        <f>VLOOKUP(B31,'[1]LISTADO ATM'!$A$2:$C$823,3,0)</f>
        <v>SUR</v>
      </c>
      <c r="B31" s="137">
        <v>677</v>
      </c>
      <c r="C31" s="137" t="str">
        <f>VLOOKUP(B31,'[1]LISTADO ATM'!$A$2:$B$823,2,0)</f>
        <v>ATM PBG Villa Jaragua</v>
      </c>
      <c r="D31" s="138" t="s">
        <v>2451</v>
      </c>
      <c r="E31" s="140">
        <v>335840799</v>
      </c>
    </row>
    <row r="32" spans="1:5" ht="18" x14ac:dyDescent="0.25">
      <c r="A32" s="141" t="str">
        <f>VLOOKUP(B32,'[1]LISTADO ATM'!$A$2:$C$823,3,0)</f>
        <v>SUR</v>
      </c>
      <c r="B32" s="137">
        <v>89</v>
      </c>
      <c r="C32" s="137" t="str">
        <f>VLOOKUP(B32,'[1]LISTADO ATM'!$A$2:$B$823,2,0)</f>
        <v xml:space="preserve">ATM UNP El Cercado (San Juan) </v>
      </c>
      <c r="D32" s="138" t="s">
        <v>2451</v>
      </c>
      <c r="E32" s="140">
        <v>335840813</v>
      </c>
    </row>
    <row r="33" spans="1:5" ht="18" x14ac:dyDescent="0.25">
      <c r="A33" s="141" t="str">
        <f>VLOOKUP(B33,'[1]LISTADO ATM'!$A$2:$C$823,3,0)</f>
        <v>NORTE</v>
      </c>
      <c r="B33" s="137">
        <v>40</v>
      </c>
      <c r="C33" s="137" t="str">
        <f>VLOOKUP(B33,'[1]LISTADO ATM'!$A$2:$B$823,2,0)</f>
        <v xml:space="preserve">ATM Oficina El Puñal </v>
      </c>
      <c r="D33" s="138" t="s">
        <v>2451</v>
      </c>
      <c r="E33" s="140">
        <v>335840814</v>
      </c>
    </row>
    <row r="34" spans="1:5" ht="36" x14ac:dyDescent="0.25">
      <c r="A34" s="141" t="str">
        <f>VLOOKUP(B34,'[1]LISTADO ATM'!$A$2:$C$823,3,0)</f>
        <v>DISTRITO NACIONAL</v>
      </c>
      <c r="B34" s="137">
        <v>717</v>
      </c>
      <c r="C34" s="137" t="str">
        <f>VLOOKUP(B34,'[1]LISTADO ATM'!$A$2:$B$823,2,0)</f>
        <v xml:space="preserve">ATM Oficina Los Alcarrizos </v>
      </c>
      <c r="D34" s="138" t="s">
        <v>2451</v>
      </c>
      <c r="E34" s="140">
        <v>335840828</v>
      </c>
    </row>
    <row r="35" spans="1:5" ht="18.75" thickBot="1" x14ac:dyDescent="0.3">
      <c r="A35" s="128" t="s">
        <v>2497</v>
      </c>
      <c r="B35" s="100">
        <f>COUNT(B19:B34)</f>
        <v>16</v>
      </c>
      <c r="C35" s="106"/>
      <c r="D35" s="106"/>
      <c r="E35" s="106"/>
    </row>
    <row r="36" spans="1:5" ht="15.75" thickBot="1" x14ac:dyDescent="0.3">
      <c r="B36" s="98"/>
      <c r="E36" s="98"/>
    </row>
    <row r="37" spans="1:5" ht="18.75" thickBot="1" x14ac:dyDescent="0.3">
      <c r="A37" s="161" t="s">
        <v>2500</v>
      </c>
      <c r="B37" s="162"/>
      <c r="C37" s="162"/>
      <c r="D37" s="162"/>
      <c r="E37" s="163"/>
    </row>
    <row r="38" spans="1:5" ht="18" x14ac:dyDescent="0.25">
      <c r="A38" s="95" t="s">
        <v>15</v>
      </c>
      <c r="B38" s="96" t="s">
        <v>2426</v>
      </c>
      <c r="C38" s="96" t="s">
        <v>46</v>
      </c>
      <c r="D38" s="96" t="s">
        <v>2429</v>
      </c>
      <c r="E38" s="96" t="s">
        <v>2427</v>
      </c>
    </row>
    <row r="39" spans="1:5" ht="18" x14ac:dyDescent="0.25">
      <c r="A39" s="141" t="str">
        <f>VLOOKUP(B39,'[1]LISTADO ATM'!$A$2:$C$823,3,0)</f>
        <v>ESTE</v>
      </c>
      <c r="B39" s="137">
        <v>495</v>
      </c>
      <c r="C39" s="137" t="str">
        <f>VLOOKUP(B39,'[1]LISTADO ATM'!$A$2:$B$823,2,0)</f>
        <v>ATM Cemento PANAM</v>
      </c>
      <c r="D39" s="137" t="s">
        <v>2489</v>
      </c>
      <c r="E39" s="142">
        <v>335840634</v>
      </c>
    </row>
    <row r="40" spans="1:5" ht="36" x14ac:dyDescent="0.25">
      <c r="A40" s="141" t="str">
        <f>VLOOKUP(B40,'[1]LISTADO ATM'!$A$2:$C$823,3,0)</f>
        <v>DISTRITO NACIONAL</v>
      </c>
      <c r="B40" s="137">
        <v>539</v>
      </c>
      <c r="C40" s="137" t="str">
        <f>VLOOKUP(B40,'[1]LISTADO ATM'!$A$2:$B$823,2,0)</f>
        <v>ATM S/M La Cadena Los Proceres</v>
      </c>
      <c r="D40" s="137" t="s">
        <v>2489</v>
      </c>
      <c r="E40" s="142">
        <v>335840348</v>
      </c>
    </row>
    <row r="41" spans="1:5" ht="36" x14ac:dyDescent="0.25">
      <c r="A41" s="141" t="str">
        <f>VLOOKUP(B41,'[1]LISTADO ATM'!$A$2:$C$823,3,0)</f>
        <v>DISTRITO NACIONAL</v>
      </c>
      <c r="B41" s="137">
        <v>786</v>
      </c>
      <c r="C41" s="137" t="str">
        <f>VLOOKUP(B41,'[1]LISTADO ATM'!$A$2:$B$823,2,0)</f>
        <v xml:space="preserve">ATM Oficina Agora Mall II </v>
      </c>
      <c r="D41" s="137" t="s">
        <v>2489</v>
      </c>
      <c r="E41" s="142">
        <v>335840556</v>
      </c>
    </row>
    <row r="42" spans="1:5" ht="36" x14ac:dyDescent="0.25">
      <c r="A42" s="141" t="str">
        <f>VLOOKUP(B42,'[1]LISTADO ATM'!$A$2:$C$823,3,0)</f>
        <v>DISTRITO NACIONAL</v>
      </c>
      <c r="B42" s="137">
        <v>578</v>
      </c>
      <c r="C42" s="137" t="str">
        <f>VLOOKUP(B42,'[1]LISTADO ATM'!$A$2:$B$823,2,0)</f>
        <v xml:space="preserve">ATM Procuraduría General de la República </v>
      </c>
      <c r="D42" s="137" t="s">
        <v>2489</v>
      </c>
      <c r="E42" s="142">
        <v>335840636</v>
      </c>
    </row>
    <row r="43" spans="1:5" ht="36" x14ac:dyDescent="0.25">
      <c r="A43" s="141" t="str">
        <f>VLOOKUP(B43,'[1]LISTADO ATM'!$A$2:$C$823,3,0)</f>
        <v>DISTRITO NACIONAL</v>
      </c>
      <c r="B43" s="137">
        <v>600</v>
      </c>
      <c r="C43" s="137" t="str">
        <f>VLOOKUP(B43,'[1]LISTADO ATM'!$A$2:$B$823,2,0)</f>
        <v>ATM S/M Bravo Hipica</v>
      </c>
      <c r="D43" s="137" t="s">
        <v>2489</v>
      </c>
      <c r="E43" s="142">
        <v>335840651</v>
      </c>
    </row>
    <row r="44" spans="1:5" ht="36" x14ac:dyDescent="0.25">
      <c r="A44" s="141" t="str">
        <f>VLOOKUP(B44,'[1]LISTADO ATM'!$A$2:$C$823,3,0)</f>
        <v>DISTRITO NACIONAL</v>
      </c>
      <c r="B44" s="137">
        <v>735</v>
      </c>
      <c r="C44" s="137" t="str">
        <f>VLOOKUP(B44,'[1]LISTADO ATM'!$A$2:$B$823,2,0)</f>
        <v xml:space="preserve">ATM Oficina Independencia II  </v>
      </c>
      <c r="D44" s="137" t="s">
        <v>2489</v>
      </c>
      <c r="E44" s="142">
        <v>335840722</v>
      </c>
    </row>
    <row r="45" spans="1:5" ht="36" x14ac:dyDescent="0.25">
      <c r="A45" s="141" t="str">
        <f>VLOOKUP(B45,'[1]LISTADO ATM'!$A$2:$C$823,3,0)</f>
        <v>DISTRITO NACIONAL</v>
      </c>
      <c r="B45" s="137">
        <v>938</v>
      </c>
      <c r="C45" s="137" t="str">
        <f>VLOOKUP(B45,'[1]LISTADO ATM'!$A$2:$B$823,2,0)</f>
        <v xml:space="preserve">ATM Autobanco Oficina Filadelfia Plaza </v>
      </c>
      <c r="D45" s="137" t="s">
        <v>2489</v>
      </c>
      <c r="E45" s="142">
        <v>335840609</v>
      </c>
    </row>
    <row r="46" spans="1:5" ht="36" x14ac:dyDescent="0.25">
      <c r="A46" s="141" t="str">
        <f>VLOOKUP(B46,'[1]LISTADO ATM'!$A$2:$C$823,3,0)</f>
        <v>DISTRITO NACIONAL</v>
      </c>
      <c r="B46" s="137">
        <v>911</v>
      </c>
      <c r="C46" s="137" t="str">
        <f>VLOOKUP(B46,'[1]LISTADO ATM'!$A$2:$B$823,2,0)</f>
        <v xml:space="preserve">ATM Oficina Venezuela II </v>
      </c>
      <c r="D46" s="137" t="s">
        <v>2489</v>
      </c>
      <c r="E46" s="139">
        <v>335840787</v>
      </c>
    </row>
    <row r="47" spans="1:5" ht="36" x14ac:dyDescent="0.25">
      <c r="A47" s="141" t="str">
        <f>VLOOKUP(B47,'[1]LISTADO ATM'!$A$2:$C$823,3,0)</f>
        <v>DISTRITO NACIONAL</v>
      </c>
      <c r="B47" s="137">
        <v>812</v>
      </c>
      <c r="C47" s="137" t="str">
        <f>VLOOKUP(B47,'[1]LISTADO ATM'!$A$2:$B$823,2,0)</f>
        <v xml:space="preserve">ATM Canasta del Pueblo </v>
      </c>
      <c r="D47" s="137" t="s">
        <v>2489</v>
      </c>
      <c r="E47" s="142">
        <v>335840786</v>
      </c>
    </row>
    <row r="48" spans="1:5" ht="18" x14ac:dyDescent="0.25">
      <c r="A48" s="141" t="str">
        <f>VLOOKUP(B48,'[1]LISTADO ATM'!$A$2:$C$823,3,0)</f>
        <v>NORTE</v>
      </c>
      <c r="B48" s="137">
        <v>77</v>
      </c>
      <c r="C48" s="137" t="str">
        <f>VLOOKUP(B48,'[1]LISTADO ATM'!$A$2:$B$823,2,0)</f>
        <v xml:space="preserve">ATM Oficina Cruce de Imbert </v>
      </c>
      <c r="D48" s="137" t="s">
        <v>2489</v>
      </c>
      <c r="E48" s="140">
        <v>335840822</v>
      </c>
    </row>
    <row r="49" spans="1:5" ht="18" x14ac:dyDescent="0.25">
      <c r="A49" s="141" t="str">
        <f>VLOOKUP(B49,'[1]LISTADO ATM'!$A$2:$C$823,3,0)</f>
        <v>NORTE</v>
      </c>
      <c r="B49" s="137">
        <v>142</v>
      </c>
      <c r="C49" s="137" t="str">
        <f>VLOOKUP(B49,'[1]LISTADO ATM'!$A$2:$B$823,2,0)</f>
        <v xml:space="preserve">ATM Centro de Caja Galerías Bonao </v>
      </c>
      <c r="D49" s="137" t="s">
        <v>2489</v>
      </c>
      <c r="E49" s="142">
        <v>335840823</v>
      </c>
    </row>
    <row r="50" spans="1:5" ht="18" x14ac:dyDescent="0.25">
      <c r="A50" s="141" t="str">
        <f>VLOOKUP(B50,'[1]LISTADO ATM'!$A$2:$C$823,3,0)</f>
        <v>ESTE</v>
      </c>
      <c r="B50" s="137">
        <v>293</v>
      </c>
      <c r="C50" s="137" t="str">
        <f>VLOOKUP(B50,'[1]LISTADO ATM'!$A$2:$B$823,2,0)</f>
        <v xml:space="preserve">ATM S/M Nueva Visión (San Pedro) </v>
      </c>
      <c r="D50" s="137" t="s">
        <v>2489</v>
      </c>
      <c r="E50" s="142">
        <v>335840824</v>
      </c>
    </row>
    <row r="51" spans="1:5" ht="18" x14ac:dyDescent="0.25">
      <c r="A51" s="141" t="str">
        <f>VLOOKUP(B51,'[1]LISTADO ATM'!$A$2:$C$823,3,0)</f>
        <v>ESTE</v>
      </c>
      <c r="B51" s="137">
        <v>844</v>
      </c>
      <c r="C51" s="137" t="str">
        <f>VLOOKUP(B51,'[1]LISTADO ATM'!$A$2:$B$823,2,0)</f>
        <v xml:space="preserve">ATM San Juan Shopping Center (Bávaro) </v>
      </c>
      <c r="D51" s="137" t="s">
        <v>2489</v>
      </c>
      <c r="E51" s="142">
        <v>335840826</v>
      </c>
    </row>
    <row r="52" spans="1:5" ht="36" x14ac:dyDescent="0.25">
      <c r="A52" s="141" t="str">
        <f>VLOOKUP(B52,'[1]LISTADO ATM'!$A$2:$C$823,3,0)</f>
        <v>DISTRITO NACIONAL</v>
      </c>
      <c r="B52" s="137">
        <v>957</v>
      </c>
      <c r="C52" s="137" t="str">
        <f>VLOOKUP(B52,'[1]LISTADO ATM'!$A$2:$B$823,2,0)</f>
        <v xml:space="preserve">ATM Oficina Venezuela </v>
      </c>
      <c r="D52" s="137" t="s">
        <v>2489</v>
      </c>
      <c r="E52" s="142">
        <v>335840827</v>
      </c>
    </row>
    <row r="53" spans="1:5" ht="18.75" thickBot="1" x14ac:dyDescent="0.3">
      <c r="A53" s="117" t="s">
        <v>2497</v>
      </c>
      <c r="B53" s="100">
        <f>COUNT(B39:B52)</f>
        <v>14</v>
      </c>
      <c r="C53" s="106"/>
      <c r="D53" s="150"/>
      <c r="E53" s="151"/>
    </row>
    <row r="54" spans="1:5" ht="15.75" thickBot="1" x14ac:dyDescent="0.3">
      <c r="B54" s="98"/>
      <c r="E54" s="98"/>
    </row>
    <row r="55" spans="1:5" ht="18" x14ac:dyDescent="0.25">
      <c r="A55" s="178" t="s">
        <v>2501</v>
      </c>
      <c r="B55" s="179"/>
      <c r="C55" s="179"/>
      <c r="D55" s="179"/>
      <c r="E55" s="180"/>
    </row>
    <row r="56" spans="1:5" ht="18" x14ac:dyDescent="0.25">
      <c r="A56" s="101" t="s">
        <v>15</v>
      </c>
      <c r="B56" s="97" t="s">
        <v>2426</v>
      </c>
      <c r="C56" s="97" t="s">
        <v>46</v>
      </c>
      <c r="D56" s="129" t="s">
        <v>2429</v>
      </c>
      <c r="E56" s="101" t="s">
        <v>2427</v>
      </c>
    </row>
    <row r="57" spans="1:5" ht="36" x14ac:dyDescent="0.25">
      <c r="A57" s="137" t="str">
        <f>VLOOKUP(B57,'[1]LISTADO ATM'!$A$2:$C$823,3,0)</f>
        <v>DISTRITO NACIONAL</v>
      </c>
      <c r="B57" s="137">
        <v>165</v>
      </c>
      <c r="C57" s="137" t="str">
        <f>VLOOKUP(B57,'[1]LISTADO ATM'!$A$2:$B$823,2,0)</f>
        <v>ATM Autoservicio Megacentro</v>
      </c>
      <c r="D57" s="147" t="s">
        <v>2526</v>
      </c>
      <c r="E57" s="139">
        <v>335840013</v>
      </c>
    </row>
    <row r="58" spans="1:5" ht="36" x14ac:dyDescent="0.25">
      <c r="A58" s="137" t="str">
        <f>VLOOKUP(B58,'[1]LISTADO ATM'!$A$2:$C$823,3,0)</f>
        <v>DISTRITO NACIONAL</v>
      </c>
      <c r="B58" s="137">
        <v>54</v>
      </c>
      <c r="C58" s="137" t="str">
        <f>VLOOKUP(B58,'[1]LISTADO ATM'!$A$2:$B$823,2,0)</f>
        <v xml:space="preserve">ATM Autoservicio Galería 360 </v>
      </c>
      <c r="D58" s="147" t="s">
        <v>2526</v>
      </c>
      <c r="E58" s="139">
        <v>335840604</v>
      </c>
    </row>
    <row r="59" spans="1:5" ht="36" x14ac:dyDescent="0.25">
      <c r="A59" s="137" t="str">
        <f>VLOOKUP(B59,'[1]LISTADO ATM'!$A$2:$C$823,3,0)</f>
        <v>DISTRITO NACIONAL</v>
      </c>
      <c r="B59" s="137">
        <v>836</v>
      </c>
      <c r="C59" s="137" t="str">
        <f>VLOOKUP(B59,'[1]LISTADO ATM'!$A$2:$B$823,2,0)</f>
        <v xml:space="preserve">ATM UNP Plaza Luperón </v>
      </c>
      <c r="D59" s="147" t="s">
        <v>2526</v>
      </c>
      <c r="E59" s="139">
        <v>335840605</v>
      </c>
    </row>
    <row r="60" spans="1:5" ht="18" x14ac:dyDescent="0.25">
      <c r="A60" s="137" t="str">
        <f>VLOOKUP(B60,'[1]LISTADO ATM'!$A$2:$C$823,3,0)</f>
        <v>NORTE</v>
      </c>
      <c r="B60" s="137">
        <v>3</v>
      </c>
      <c r="C60" s="137" t="str">
        <f>VLOOKUP(B60,'[1]LISTADO ATM'!$A$2:$B$823,2,0)</f>
        <v>ATM Autoservicio La Vega Real</v>
      </c>
      <c r="D60" s="147" t="s">
        <v>2526</v>
      </c>
      <c r="E60" s="139">
        <v>335840580</v>
      </c>
    </row>
    <row r="61" spans="1:5" ht="18" x14ac:dyDescent="0.25">
      <c r="A61" s="137" t="str">
        <f>VLOOKUP(B61,'[1]LISTADO ATM'!$A$2:$C$823,3,0)</f>
        <v>NORTE</v>
      </c>
      <c r="B61" s="137">
        <v>307</v>
      </c>
      <c r="C61" s="137" t="str">
        <f>VLOOKUP(B61,'[1]LISTADO ATM'!$A$2:$B$823,2,0)</f>
        <v>ATM Oficina Nagua II</v>
      </c>
      <c r="D61" s="147" t="s">
        <v>2526</v>
      </c>
      <c r="E61" s="139">
        <v>335840738</v>
      </c>
    </row>
    <row r="62" spans="1:5" ht="36" x14ac:dyDescent="0.25">
      <c r="A62" s="137" t="str">
        <f>VLOOKUP(B62,'[1]LISTADO ATM'!$A$2:$C$823,3,0)</f>
        <v>DISTRITO NACIONAL</v>
      </c>
      <c r="B62" s="137">
        <v>980</v>
      </c>
      <c r="C62" s="137" t="str">
        <f>VLOOKUP(B62,'[1]LISTADO ATM'!$A$2:$B$823,2,0)</f>
        <v xml:space="preserve">ATM Oficina Bella Vista Mall II </v>
      </c>
      <c r="D62" s="147" t="s">
        <v>2526</v>
      </c>
      <c r="E62" s="139">
        <v>335840067</v>
      </c>
    </row>
    <row r="63" spans="1:5" ht="18" x14ac:dyDescent="0.25">
      <c r="A63" s="137" t="str">
        <f>VLOOKUP(B63,'[1]LISTADO ATM'!$A$2:$C$823,3,0)</f>
        <v>NORTE</v>
      </c>
      <c r="B63" s="137">
        <v>956</v>
      </c>
      <c r="C63" s="137" t="str">
        <f>VLOOKUP(B63,'[1]LISTADO ATM'!$A$2:$B$823,2,0)</f>
        <v xml:space="preserve">ATM Autoservicio El Jaya (SFM) </v>
      </c>
      <c r="D63" s="147" t="s">
        <v>2526</v>
      </c>
      <c r="E63" s="139">
        <v>335840676</v>
      </c>
    </row>
    <row r="64" spans="1:5" ht="18.75" thickBot="1" x14ac:dyDescent="0.3">
      <c r="A64" s="117" t="s">
        <v>2497</v>
      </c>
      <c r="B64" s="100">
        <f>COUNT(B57:B63)</f>
        <v>7</v>
      </c>
      <c r="C64" s="149"/>
      <c r="D64" s="130"/>
      <c r="E64" s="130"/>
    </row>
    <row r="65" spans="1:5" ht="15.75" thickBot="1" x14ac:dyDescent="0.3">
      <c r="B65" s="98"/>
      <c r="E65" s="98"/>
    </row>
    <row r="66" spans="1:5" ht="18.75" thickBot="1" x14ac:dyDescent="0.3">
      <c r="A66" s="157" t="s">
        <v>2502</v>
      </c>
      <c r="B66" s="158"/>
      <c r="D66" s="98"/>
      <c r="E66" s="98"/>
    </row>
    <row r="67" spans="1:5" ht="18.75" thickBot="1" x14ac:dyDescent="0.3">
      <c r="A67" s="159">
        <f>+B35+B53+B64</f>
        <v>37</v>
      </c>
      <c r="B67" s="160"/>
    </row>
    <row r="68" spans="1:5" ht="15.75" thickBot="1" x14ac:dyDescent="0.3">
      <c r="B68" s="98"/>
      <c r="E68" s="98"/>
    </row>
    <row r="69" spans="1:5" ht="18.75" thickBot="1" x14ac:dyDescent="0.3">
      <c r="A69" s="161" t="s">
        <v>2503</v>
      </c>
      <c r="B69" s="162"/>
      <c r="C69" s="162"/>
      <c r="D69" s="162"/>
      <c r="E69" s="163"/>
    </row>
    <row r="70" spans="1:5" ht="18" x14ac:dyDescent="0.25">
      <c r="A70" s="101" t="s">
        <v>15</v>
      </c>
      <c r="B70" s="97" t="s">
        <v>2426</v>
      </c>
      <c r="C70" s="97" t="s">
        <v>46</v>
      </c>
      <c r="D70" s="164" t="s">
        <v>2429</v>
      </c>
      <c r="E70" s="165"/>
    </row>
    <row r="71" spans="1:5" ht="36" x14ac:dyDescent="0.25">
      <c r="A71" s="137" t="str">
        <f>VLOOKUP(B71,'[1]LISTADO ATM'!$A$2:$C$823,3,0)</f>
        <v>DISTRITO NACIONAL</v>
      </c>
      <c r="B71" s="137">
        <v>557</v>
      </c>
      <c r="C71" s="137" t="str">
        <f>VLOOKUP(B71,'[1]LISTADO ATM'!$A$2:$B$823,2,0)</f>
        <v xml:space="preserve">ATM Multicentro La Sirena Ave. Mella </v>
      </c>
      <c r="D71" s="155" t="s">
        <v>2522</v>
      </c>
      <c r="E71" s="156"/>
    </row>
    <row r="72" spans="1:5" ht="36" x14ac:dyDescent="0.25">
      <c r="A72" s="137" t="str">
        <f>VLOOKUP(B72,'[1]LISTADO ATM'!$A$2:$C$823,3,0)</f>
        <v>DISTRITO NACIONAL</v>
      </c>
      <c r="B72" s="137">
        <v>43</v>
      </c>
      <c r="C72" s="137" t="str">
        <f>VLOOKUP(B72,'[1]LISTADO ATM'!$A$2:$B$823,2,0)</f>
        <v xml:space="preserve">ATM Zona Franca San Isidro </v>
      </c>
      <c r="D72" s="155" t="s">
        <v>2516</v>
      </c>
      <c r="E72" s="156"/>
    </row>
    <row r="73" spans="1:5" ht="18" x14ac:dyDescent="0.25">
      <c r="A73" s="137" t="str">
        <f>VLOOKUP(B73,'[1]LISTADO ATM'!$A$2:$C$823,3,0)</f>
        <v>NORTE</v>
      </c>
      <c r="B73" s="137">
        <v>136</v>
      </c>
      <c r="C73" s="137" t="str">
        <f>VLOOKUP(B73,'[1]LISTADO ATM'!$A$2:$B$823,2,0)</f>
        <v>ATM S/M Xtra (Santiago)</v>
      </c>
      <c r="D73" s="155" t="s">
        <v>2516</v>
      </c>
      <c r="E73" s="156"/>
    </row>
    <row r="74" spans="1:5" ht="36" x14ac:dyDescent="0.25">
      <c r="A74" s="137" t="str">
        <f>VLOOKUP(B74,'[1]LISTADO ATM'!$A$2:$C$823,3,0)</f>
        <v>DISTRITO NACIONAL</v>
      </c>
      <c r="B74" s="137">
        <v>577</v>
      </c>
      <c r="C74" s="137" t="str">
        <f>VLOOKUP(B74,'[1]LISTADO ATM'!$A$2:$B$823,2,0)</f>
        <v xml:space="preserve">ATM Olé Ave. Duarte </v>
      </c>
      <c r="D74" s="155" t="s">
        <v>2516</v>
      </c>
      <c r="E74" s="156"/>
    </row>
    <row r="75" spans="1:5" ht="18" x14ac:dyDescent="0.25">
      <c r="A75" s="137" t="str">
        <f>VLOOKUP(B75,'[1]LISTADO ATM'!$A$2:$C$823,3,0)</f>
        <v>SUR</v>
      </c>
      <c r="B75" s="137">
        <v>764</v>
      </c>
      <c r="C75" s="137" t="str">
        <f>VLOOKUP(B75,'[1]LISTADO ATM'!$A$2:$B$823,2,0)</f>
        <v xml:space="preserve">ATM Oficina Elías Piña </v>
      </c>
      <c r="D75" s="155" t="s">
        <v>2516</v>
      </c>
      <c r="E75" s="156"/>
    </row>
    <row r="76" spans="1:5" ht="36" x14ac:dyDescent="0.25">
      <c r="A76" s="137" t="str">
        <f>VLOOKUP(B76,'[1]LISTADO ATM'!$A$2:$C$823,3,0)</f>
        <v>DISTRITO NACIONAL</v>
      </c>
      <c r="B76" s="137">
        <v>515</v>
      </c>
      <c r="C76" s="137" t="str">
        <f>VLOOKUP(B76,'[1]LISTADO ATM'!$A$2:$B$823,2,0)</f>
        <v xml:space="preserve">ATM Oficina Agora Mall I </v>
      </c>
      <c r="D76" s="155" t="s">
        <v>2516</v>
      </c>
      <c r="E76" s="156"/>
    </row>
    <row r="77" spans="1:5" ht="36" x14ac:dyDescent="0.25">
      <c r="A77" s="137" t="str">
        <f>VLOOKUP(B77,'[1]LISTADO ATM'!$A$2:$C$823,3,0)</f>
        <v>DISTRITO NACIONAL</v>
      </c>
      <c r="B77" s="137">
        <v>721</v>
      </c>
      <c r="C77" s="137" t="str">
        <f>VLOOKUP(B77,'[1]LISTADO ATM'!$A$2:$B$823,2,0)</f>
        <v xml:space="preserve">ATM Oficina Charles de Gaulle II </v>
      </c>
      <c r="D77" s="155" t="s">
        <v>2516</v>
      </c>
      <c r="E77" s="156"/>
    </row>
    <row r="78" spans="1:5" ht="18" x14ac:dyDescent="0.25">
      <c r="A78" s="137" t="str">
        <f>VLOOKUP(B78,'[1]LISTADO ATM'!$A$2:$C$823,3,0)</f>
        <v>NORTE</v>
      </c>
      <c r="B78" s="137">
        <v>894</v>
      </c>
      <c r="C78" s="137" t="str">
        <f>VLOOKUP(B78,'[1]LISTADO ATM'!$A$2:$B$823,2,0)</f>
        <v>ATM Eco Petroleo Estero Hondo</v>
      </c>
      <c r="D78" s="155" t="s">
        <v>2522</v>
      </c>
      <c r="E78" s="156"/>
    </row>
    <row r="79" spans="1:5" ht="36" x14ac:dyDescent="0.25">
      <c r="A79" s="137" t="str">
        <f>VLOOKUP(B79,'[1]LISTADO ATM'!$A$2:$C$823,3,0)</f>
        <v>DISTRITO NACIONAL</v>
      </c>
      <c r="B79" s="137">
        <v>993</v>
      </c>
      <c r="C79" s="137" t="str">
        <f>VLOOKUP(B79,'[1]LISTADO ATM'!$A$2:$B$823,2,0)</f>
        <v xml:space="preserve">ATM Centro Medico Integral II </v>
      </c>
      <c r="D79" s="155" t="s">
        <v>2516</v>
      </c>
      <c r="E79" s="156"/>
    </row>
    <row r="80" spans="1:5" ht="18" x14ac:dyDescent="0.25">
      <c r="A80" s="137" t="str">
        <f>VLOOKUP(B80,'[1]LISTADO ATM'!$A$2:$C$823,3,0)</f>
        <v>SUR</v>
      </c>
      <c r="B80" s="137">
        <v>356</v>
      </c>
      <c r="C80" s="137" t="str">
        <f>VLOOKUP(B80,'[1]LISTADO ATM'!$A$2:$B$823,2,0)</f>
        <v xml:space="preserve">ATM Estación Sigma (San Cristóbal) </v>
      </c>
      <c r="D80" s="155" t="s">
        <v>2516</v>
      </c>
      <c r="E80" s="156"/>
    </row>
    <row r="81" spans="1:5" ht="18" x14ac:dyDescent="0.25">
      <c r="A81" s="137" t="e">
        <f>VLOOKUP(B81,'[1]LISTADO ATM'!$A$2:$C$823,3,0)</f>
        <v>#N/A</v>
      </c>
      <c r="B81" s="137">
        <v>582</v>
      </c>
      <c r="C81" s="137" t="s">
        <v>2535</v>
      </c>
      <c r="D81" s="155" t="s">
        <v>2516</v>
      </c>
      <c r="E81" s="156"/>
    </row>
    <row r="82" spans="1:5" ht="18" x14ac:dyDescent="0.25">
      <c r="A82" s="137" t="str">
        <f>VLOOKUP(B82,'[1]LISTADO ATM'!$A$2:$C$823,3,0)</f>
        <v>ESTE</v>
      </c>
      <c r="B82" s="137">
        <v>630</v>
      </c>
      <c r="C82" s="137" t="str">
        <f>VLOOKUP(B82,'[1]LISTADO ATM'!$A$2:$B$823,2,0)</f>
        <v xml:space="preserve">ATM Oficina Plaza Zaglul (SPM) </v>
      </c>
      <c r="D82" s="155" t="s">
        <v>2516</v>
      </c>
      <c r="E82" s="156"/>
    </row>
    <row r="83" spans="1:5" ht="18.75" thickBot="1" x14ac:dyDescent="0.3">
      <c r="A83" s="117" t="s">
        <v>2497</v>
      </c>
      <c r="B83" s="100">
        <f>COUNT(B71:B82)</f>
        <v>12</v>
      </c>
      <c r="C83" s="149"/>
      <c r="D83" s="130"/>
      <c r="E83" s="130"/>
    </row>
  </sheetData>
  <mergeCells count="25">
    <mergeCell ref="D82:E82"/>
    <mergeCell ref="C15:E15"/>
    <mergeCell ref="A17:E17"/>
    <mergeCell ref="A1:E1"/>
    <mergeCell ref="A2:E2"/>
    <mergeCell ref="A7:E7"/>
    <mergeCell ref="C10:E10"/>
    <mergeCell ref="A12:E12"/>
    <mergeCell ref="A37:E37"/>
    <mergeCell ref="A55:E55"/>
    <mergeCell ref="A66:B66"/>
    <mergeCell ref="A67:B67"/>
    <mergeCell ref="A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</mergeCells>
  <phoneticPr fontId="4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450" zoomScale="110" zoomScaleNormal="110" workbookViewId="0">
      <selection activeCell="B467" sqref="B46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2466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2475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s="80" customFormat="1" x14ac:dyDescent="0.25">
      <c r="A258" s="89">
        <v>363</v>
      </c>
      <c r="B258" s="89" t="s">
        <v>2492</v>
      </c>
      <c r="C258" s="89" t="s">
        <v>1275</v>
      </c>
    </row>
    <row r="259" spans="1:3" x14ac:dyDescent="0.25">
      <c r="A259" s="40">
        <v>364</v>
      </c>
      <c r="B259" s="40" t="s">
        <v>2419</v>
      </c>
      <c r="C259" s="40" t="s">
        <v>1278</v>
      </c>
    </row>
    <row r="260" spans="1:3" s="80" customFormat="1" x14ac:dyDescent="0.25">
      <c r="A260" s="89">
        <v>365</v>
      </c>
      <c r="B260" s="89" t="s">
        <v>2490</v>
      </c>
      <c r="C260" s="89" t="s">
        <v>1275</v>
      </c>
    </row>
    <row r="261" spans="1:3" x14ac:dyDescent="0.25">
      <c r="A261" s="40">
        <v>366</v>
      </c>
      <c r="B261" s="40" t="s">
        <v>2242</v>
      </c>
      <c r="C261" s="40" t="s">
        <v>1276</v>
      </c>
    </row>
    <row r="262" spans="1:3" s="80" customFormat="1" x14ac:dyDescent="0.25">
      <c r="A262" s="89">
        <v>369</v>
      </c>
      <c r="B262" s="89" t="s">
        <v>2491</v>
      </c>
      <c r="C262" s="89" t="s">
        <v>1275</v>
      </c>
    </row>
    <row r="263" spans="1:3" x14ac:dyDescent="0.25">
      <c r="A263" s="40">
        <v>370</v>
      </c>
      <c r="B263" s="40" t="s">
        <v>2241</v>
      </c>
      <c r="C263" s="40" t="s">
        <v>1278</v>
      </c>
    </row>
    <row r="264" spans="1:3" x14ac:dyDescent="0.25">
      <c r="A264" s="40">
        <v>372</v>
      </c>
      <c r="B264" s="40" t="s">
        <v>2255</v>
      </c>
      <c r="C264" s="40" t="s">
        <v>1278</v>
      </c>
    </row>
    <row r="265" spans="1:3" x14ac:dyDescent="0.25">
      <c r="A265" s="40">
        <v>373</v>
      </c>
      <c r="B265" s="40" t="s">
        <v>2236</v>
      </c>
      <c r="C265" s="40" t="s">
        <v>1278</v>
      </c>
    </row>
    <row r="266" spans="1:3" x14ac:dyDescent="0.25">
      <c r="A266" s="40">
        <v>377</v>
      </c>
      <c r="B266" s="40" t="s">
        <v>2273</v>
      </c>
      <c r="C266" s="40" t="s">
        <v>1275</v>
      </c>
    </row>
    <row r="267" spans="1:3" x14ac:dyDescent="0.25">
      <c r="A267" s="40">
        <v>378</v>
      </c>
      <c r="B267" s="40" t="s">
        <v>2235</v>
      </c>
      <c r="C267" s="40" t="s">
        <v>1275</v>
      </c>
    </row>
    <row r="268" spans="1:3" x14ac:dyDescent="0.25">
      <c r="A268" s="40">
        <v>380</v>
      </c>
      <c r="B268" s="40" t="s">
        <v>1483</v>
      </c>
      <c r="C268" s="40" t="s">
        <v>1278</v>
      </c>
    </row>
    <row r="269" spans="1:3" x14ac:dyDescent="0.25">
      <c r="A269" s="40">
        <v>382</v>
      </c>
      <c r="B269" s="40" t="s">
        <v>2457</v>
      </c>
      <c r="C269" s="40" t="s">
        <v>1275</v>
      </c>
    </row>
    <row r="270" spans="1:3" x14ac:dyDescent="0.25">
      <c r="A270" s="40">
        <v>383</v>
      </c>
      <c r="B270" s="40" t="s">
        <v>2276</v>
      </c>
      <c r="C270" s="40" t="s">
        <v>1278</v>
      </c>
    </row>
    <row r="271" spans="1:3" s="80" customFormat="1" x14ac:dyDescent="0.25">
      <c r="A271" s="86">
        <v>384</v>
      </c>
      <c r="B271" s="86" t="s">
        <v>2483</v>
      </c>
      <c r="C271" s="86" t="s">
        <v>1275</v>
      </c>
    </row>
    <row r="272" spans="1:3" x14ac:dyDescent="0.25">
      <c r="A272" s="40">
        <v>385</v>
      </c>
      <c r="B272" s="40" t="s">
        <v>1484</v>
      </c>
      <c r="C272" s="40" t="s">
        <v>1276</v>
      </c>
    </row>
    <row r="273" spans="1:3" x14ac:dyDescent="0.25">
      <c r="A273" s="40">
        <v>386</v>
      </c>
      <c r="B273" s="40" t="s">
        <v>1485</v>
      </c>
      <c r="C273" s="40" t="s">
        <v>1276</v>
      </c>
    </row>
    <row r="274" spans="1:3" x14ac:dyDescent="0.25">
      <c r="A274" s="40">
        <v>387</v>
      </c>
      <c r="B274" s="40" t="s">
        <v>1486</v>
      </c>
      <c r="C274" s="40" t="s">
        <v>1275</v>
      </c>
    </row>
    <row r="275" spans="1:3" x14ac:dyDescent="0.25">
      <c r="A275" s="40">
        <v>388</v>
      </c>
      <c r="B275" s="40" t="s">
        <v>1487</v>
      </c>
      <c r="C275" s="40" t="s">
        <v>1278</v>
      </c>
    </row>
    <row r="276" spans="1:3" x14ac:dyDescent="0.25">
      <c r="A276" s="40">
        <v>389</v>
      </c>
      <c r="B276" s="40" t="s">
        <v>1488</v>
      </c>
      <c r="C276" s="40" t="s">
        <v>1275</v>
      </c>
    </row>
    <row r="277" spans="1:3" x14ac:dyDescent="0.25">
      <c r="A277" s="40">
        <v>390</v>
      </c>
      <c r="B277" s="40" t="s">
        <v>1489</v>
      </c>
      <c r="C277" s="40" t="s">
        <v>1275</v>
      </c>
    </row>
    <row r="278" spans="1:3" x14ac:dyDescent="0.25">
      <c r="A278" s="40">
        <v>391</v>
      </c>
      <c r="B278" s="40" t="s">
        <v>1490</v>
      </c>
      <c r="C278" s="40" t="s">
        <v>1275</v>
      </c>
    </row>
    <row r="279" spans="1:3" x14ac:dyDescent="0.25">
      <c r="A279" s="40">
        <v>392</v>
      </c>
      <c r="B279" s="40" t="s">
        <v>1491</v>
      </c>
      <c r="C279" s="40" t="s">
        <v>1277</v>
      </c>
    </row>
    <row r="280" spans="1:3" x14ac:dyDescent="0.25">
      <c r="A280" s="40">
        <v>394</v>
      </c>
      <c r="B280" s="40" t="s">
        <v>1492</v>
      </c>
      <c r="C280" s="40" t="s">
        <v>1275</v>
      </c>
    </row>
    <row r="281" spans="1:3" x14ac:dyDescent="0.25">
      <c r="A281" s="40">
        <v>395</v>
      </c>
      <c r="B281" s="40" t="s">
        <v>1493</v>
      </c>
      <c r="C281" s="40" t="s">
        <v>1278</v>
      </c>
    </row>
    <row r="282" spans="1:3" x14ac:dyDescent="0.25">
      <c r="A282" s="40">
        <v>396</v>
      </c>
      <c r="B282" s="40" t="s">
        <v>1494</v>
      </c>
      <c r="C282" s="40" t="s">
        <v>1278</v>
      </c>
    </row>
    <row r="283" spans="1:3" x14ac:dyDescent="0.25">
      <c r="A283" s="40">
        <v>397</v>
      </c>
      <c r="B283" s="40" t="s">
        <v>1495</v>
      </c>
      <c r="C283" s="40" t="s">
        <v>1278</v>
      </c>
    </row>
    <row r="284" spans="1:3" x14ac:dyDescent="0.25">
      <c r="A284" s="40">
        <v>399</v>
      </c>
      <c r="B284" s="40" t="s">
        <v>1496</v>
      </c>
      <c r="C284" s="40" t="s">
        <v>1276</v>
      </c>
    </row>
    <row r="285" spans="1:3" x14ac:dyDescent="0.25">
      <c r="A285" s="40">
        <v>402</v>
      </c>
      <c r="B285" s="40" t="s">
        <v>1497</v>
      </c>
      <c r="C285" s="40" t="s">
        <v>1278</v>
      </c>
    </row>
    <row r="286" spans="1:3" x14ac:dyDescent="0.25">
      <c r="A286" s="40">
        <v>403</v>
      </c>
      <c r="B286" s="40" t="s">
        <v>1498</v>
      </c>
      <c r="C286" s="40" t="s">
        <v>1277</v>
      </c>
    </row>
    <row r="287" spans="1:3" x14ac:dyDescent="0.25">
      <c r="A287" s="40">
        <v>405</v>
      </c>
      <c r="B287" s="40" t="s">
        <v>1499</v>
      </c>
      <c r="C287" s="40" t="s">
        <v>1278</v>
      </c>
    </row>
    <row r="288" spans="1:3" x14ac:dyDescent="0.25">
      <c r="A288" s="40">
        <v>406</v>
      </c>
      <c r="B288" s="40" t="s">
        <v>1500</v>
      </c>
      <c r="C288" s="40" t="s">
        <v>1275</v>
      </c>
    </row>
    <row r="289" spans="1:3" x14ac:dyDescent="0.25">
      <c r="A289" s="40">
        <v>407</v>
      </c>
      <c r="B289" s="40" t="s">
        <v>1501</v>
      </c>
      <c r="C289" s="40" t="s">
        <v>1275</v>
      </c>
    </row>
    <row r="290" spans="1:3" x14ac:dyDescent="0.25">
      <c r="A290" s="40">
        <v>408</v>
      </c>
      <c r="B290" s="40" t="s">
        <v>1502</v>
      </c>
      <c r="C290" s="40" t="s">
        <v>1275</v>
      </c>
    </row>
    <row r="291" spans="1:3" x14ac:dyDescent="0.25">
      <c r="A291" s="40">
        <v>409</v>
      </c>
      <c r="B291" s="40" t="s">
        <v>1503</v>
      </c>
      <c r="C291" s="40" t="s">
        <v>1275</v>
      </c>
    </row>
    <row r="292" spans="1:3" x14ac:dyDescent="0.25">
      <c r="A292" s="40">
        <v>410</v>
      </c>
      <c r="B292" s="40" t="s">
        <v>1504</v>
      </c>
      <c r="C292" s="40" t="s">
        <v>1275</v>
      </c>
    </row>
    <row r="293" spans="1:3" x14ac:dyDescent="0.25">
      <c r="A293" s="40">
        <v>411</v>
      </c>
      <c r="B293" s="40" t="s">
        <v>1505</v>
      </c>
      <c r="C293" s="40" t="s">
        <v>1278</v>
      </c>
    </row>
    <row r="294" spans="1:3" x14ac:dyDescent="0.25">
      <c r="A294" s="40">
        <v>413</v>
      </c>
      <c r="B294" s="40" t="s">
        <v>1506</v>
      </c>
      <c r="C294" s="40" t="s">
        <v>1278</v>
      </c>
    </row>
    <row r="295" spans="1:3" x14ac:dyDescent="0.25">
      <c r="A295" s="40">
        <v>414</v>
      </c>
      <c r="B295" s="40" t="s">
        <v>2321</v>
      </c>
      <c r="C295" s="40" t="s">
        <v>1275</v>
      </c>
    </row>
    <row r="296" spans="1:3" x14ac:dyDescent="0.25">
      <c r="A296" s="40">
        <v>415</v>
      </c>
      <c r="B296" s="40" t="s">
        <v>1507</v>
      </c>
      <c r="C296" s="40" t="s">
        <v>1275</v>
      </c>
    </row>
    <row r="297" spans="1:3" x14ac:dyDescent="0.25">
      <c r="A297" s="40">
        <v>416</v>
      </c>
      <c r="B297" s="40" t="s">
        <v>1508</v>
      </c>
      <c r="C297" s="40" t="s">
        <v>1275</v>
      </c>
    </row>
    <row r="298" spans="1:3" x14ac:dyDescent="0.25">
      <c r="A298" s="40">
        <v>420</v>
      </c>
      <c r="B298" s="40" t="s">
        <v>1509</v>
      </c>
      <c r="C298" s="40" t="s">
        <v>1275</v>
      </c>
    </row>
    <row r="299" spans="1:3" x14ac:dyDescent="0.25">
      <c r="A299" s="40">
        <v>421</v>
      </c>
      <c r="B299" s="40" t="s">
        <v>1510</v>
      </c>
      <c r="C299" s="40" t="s">
        <v>1275</v>
      </c>
    </row>
    <row r="300" spans="1:3" x14ac:dyDescent="0.25">
      <c r="A300" s="40">
        <v>422</v>
      </c>
      <c r="B300" s="40" t="s">
        <v>1511</v>
      </c>
      <c r="C300" s="40" t="s">
        <v>1275</v>
      </c>
    </row>
    <row r="301" spans="1:3" x14ac:dyDescent="0.25">
      <c r="A301" s="40">
        <v>423</v>
      </c>
      <c r="B301" s="40" t="s">
        <v>1512</v>
      </c>
      <c r="C301" s="40" t="s">
        <v>1275</v>
      </c>
    </row>
    <row r="302" spans="1:3" x14ac:dyDescent="0.25">
      <c r="A302" s="40">
        <v>424</v>
      </c>
      <c r="B302" s="40" t="s">
        <v>1513</v>
      </c>
      <c r="C302" s="40" t="s">
        <v>1275</v>
      </c>
    </row>
    <row r="303" spans="1:3" x14ac:dyDescent="0.25">
      <c r="A303" s="40">
        <v>425</v>
      </c>
      <c r="B303" s="40" t="s">
        <v>1514</v>
      </c>
      <c r="C303" s="40" t="s">
        <v>1275</v>
      </c>
    </row>
    <row r="304" spans="1:3" x14ac:dyDescent="0.25">
      <c r="A304" s="40">
        <v>427</v>
      </c>
      <c r="B304" s="40" t="s">
        <v>1515</v>
      </c>
      <c r="C304" s="40" t="s">
        <v>1276</v>
      </c>
    </row>
    <row r="305" spans="1:3" x14ac:dyDescent="0.25">
      <c r="A305" s="40">
        <v>428</v>
      </c>
      <c r="B305" s="40" t="s">
        <v>1516</v>
      </c>
      <c r="C305" s="40" t="s">
        <v>1275</v>
      </c>
    </row>
    <row r="306" spans="1:3" x14ac:dyDescent="0.25">
      <c r="A306" s="40">
        <v>429</v>
      </c>
      <c r="B306" s="40" t="s">
        <v>1517</v>
      </c>
      <c r="C306" s="40" t="s">
        <v>1276</v>
      </c>
    </row>
    <row r="307" spans="1:3" x14ac:dyDescent="0.25">
      <c r="A307" s="40">
        <v>430</v>
      </c>
      <c r="B307" s="40" t="s">
        <v>1518</v>
      </c>
      <c r="C307" s="40" t="s">
        <v>1275</v>
      </c>
    </row>
    <row r="308" spans="1:3" x14ac:dyDescent="0.25">
      <c r="A308" s="40">
        <v>431</v>
      </c>
      <c r="B308" s="40" t="s">
        <v>2325</v>
      </c>
      <c r="C308" s="40" t="s">
        <v>1278</v>
      </c>
    </row>
    <row r="309" spans="1:3" x14ac:dyDescent="0.25">
      <c r="A309" s="40">
        <v>432</v>
      </c>
      <c r="B309" s="40" t="s">
        <v>1519</v>
      </c>
      <c r="C309" s="40" t="s">
        <v>1278</v>
      </c>
    </row>
    <row r="310" spans="1:3" x14ac:dyDescent="0.25">
      <c r="A310" s="40">
        <v>433</v>
      </c>
      <c r="B310" s="40" t="s">
        <v>1520</v>
      </c>
      <c r="C310" s="40" t="s">
        <v>1276</v>
      </c>
    </row>
    <row r="311" spans="1:3" x14ac:dyDescent="0.25">
      <c r="A311" s="40">
        <v>434</v>
      </c>
      <c r="B311" s="40" t="s">
        <v>1521</v>
      </c>
      <c r="C311" s="40" t="s">
        <v>1275</v>
      </c>
    </row>
    <row r="312" spans="1:3" x14ac:dyDescent="0.25">
      <c r="A312" s="40">
        <v>435</v>
      </c>
      <c r="B312" s="40" t="s">
        <v>1522</v>
      </c>
      <c r="C312" s="40" t="s">
        <v>1275</v>
      </c>
    </row>
    <row r="313" spans="1:3" x14ac:dyDescent="0.25">
      <c r="A313" s="40">
        <v>436</v>
      </c>
      <c r="B313" s="40" t="s">
        <v>1523</v>
      </c>
      <c r="C313" s="40" t="s">
        <v>1275</v>
      </c>
    </row>
    <row r="314" spans="1:3" x14ac:dyDescent="0.25">
      <c r="A314" s="40">
        <v>437</v>
      </c>
      <c r="B314" s="40" t="s">
        <v>1524</v>
      </c>
      <c r="C314" s="40" t="s">
        <v>1275</v>
      </c>
    </row>
    <row r="315" spans="1:3" x14ac:dyDescent="0.25">
      <c r="A315" s="40">
        <v>438</v>
      </c>
      <c r="B315" s="40" t="s">
        <v>1525</v>
      </c>
      <c r="C315" s="40" t="s">
        <v>1275</v>
      </c>
    </row>
    <row r="316" spans="1:3" x14ac:dyDescent="0.25">
      <c r="A316" s="40">
        <v>441</v>
      </c>
      <c r="B316" s="40" t="s">
        <v>1927</v>
      </c>
      <c r="C316" s="40" t="s">
        <v>1275</v>
      </c>
    </row>
    <row r="317" spans="1:3" x14ac:dyDescent="0.25">
      <c r="A317" s="40">
        <v>443</v>
      </c>
      <c r="B317" s="40" t="s">
        <v>1526</v>
      </c>
      <c r="C317" s="40" t="s">
        <v>1275</v>
      </c>
    </row>
    <row r="318" spans="1:3" x14ac:dyDescent="0.25">
      <c r="A318" s="40">
        <v>444</v>
      </c>
      <c r="B318" s="40" t="s">
        <v>2384</v>
      </c>
      <c r="C318" s="40" t="s">
        <v>1278</v>
      </c>
    </row>
    <row r="319" spans="1:3" x14ac:dyDescent="0.25">
      <c r="A319" s="40">
        <v>445</v>
      </c>
      <c r="B319" s="40" t="s">
        <v>1527</v>
      </c>
      <c r="C319" s="40" t="s">
        <v>1275</v>
      </c>
    </row>
    <row r="320" spans="1:3" x14ac:dyDescent="0.25">
      <c r="A320" s="40">
        <v>446</v>
      </c>
      <c r="B320" s="40" t="s">
        <v>1952</v>
      </c>
      <c r="C320" s="40" t="s">
        <v>1275</v>
      </c>
    </row>
    <row r="321" spans="1:3" x14ac:dyDescent="0.25">
      <c r="A321" s="40">
        <v>447</v>
      </c>
      <c r="B321" s="40" t="s">
        <v>1528</v>
      </c>
      <c r="C321" s="40" t="s">
        <v>1276</v>
      </c>
    </row>
    <row r="322" spans="1:3" x14ac:dyDescent="0.25">
      <c r="A322" s="40">
        <v>448</v>
      </c>
      <c r="B322" s="40" t="s">
        <v>1529</v>
      </c>
      <c r="C322" s="40" t="s">
        <v>1275</v>
      </c>
    </row>
    <row r="323" spans="1:3" x14ac:dyDescent="0.25">
      <c r="A323" s="40">
        <v>449</v>
      </c>
      <c r="B323" s="40" t="s">
        <v>1957</v>
      </c>
      <c r="C323" s="40" t="s">
        <v>1275</v>
      </c>
    </row>
    <row r="324" spans="1:3" x14ac:dyDescent="0.25">
      <c r="A324" s="40">
        <v>453</v>
      </c>
      <c r="B324" s="40" t="s">
        <v>1530</v>
      </c>
      <c r="C324" s="40" t="s">
        <v>1275</v>
      </c>
    </row>
    <row r="325" spans="1:3" x14ac:dyDescent="0.25">
      <c r="A325" s="40">
        <v>454</v>
      </c>
      <c r="B325" s="40" t="s">
        <v>2344</v>
      </c>
      <c r="C325" s="40" t="s">
        <v>1278</v>
      </c>
    </row>
    <row r="326" spans="1:3" x14ac:dyDescent="0.25">
      <c r="A326" s="40">
        <v>455</v>
      </c>
      <c r="B326" s="40" t="s">
        <v>1531</v>
      </c>
      <c r="C326" s="40" t="s">
        <v>1277</v>
      </c>
    </row>
    <row r="327" spans="1:3" x14ac:dyDescent="0.25">
      <c r="A327" s="40">
        <v>457</v>
      </c>
      <c r="B327" s="40" t="s">
        <v>2346</v>
      </c>
      <c r="C327" s="40" t="s">
        <v>1275</v>
      </c>
    </row>
    <row r="328" spans="1:3" x14ac:dyDescent="0.25">
      <c r="A328" s="40">
        <v>458</v>
      </c>
      <c r="B328" s="40" t="s">
        <v>2319</v>
      </c>
      <c r="C328" s="40" t="s">
        <v>1275</v>
      </c>
    </row>
    <row r="329" spans="1:3" x14ac:dyDescent="0.25">
      <c r="A329" s="40">
        <v>459</v>
      </c>
      <c r="B329" s="40" t="s">
        <v>2237</v>
      </c>
      <c r="C329" s="40" t="s">
        <v>1275</v>
      </c>
    </row>
    <row r="330" spans="1:3" x14ac:dyDescent="0.25">
      <c r="A330" s="40">
        <v>461</v>
      </c>
      <c r="B330" s="40" t="s">
        <v>1532</v>
      </c>
      <c r="C330" s="40" t="s">
        <v>1275</v>
      </c>
    </row>
    <row r="331" spans="1:3" x14ac:dyDescent="0.25">
      <c r="A331" s="40">
        <v>462</v>
      </c>
      <c r="B331" s="40" t="s">
        <v>1914</v>
      </c>
      <c r="C331" s="40" t="s">
        <v>1276</v>
      </c>
    </row>
    <row r="332" spans="1:3" x14ac:dyDescent="0.25">
      <c r="A332" s="40">
        <v>463</v>
      </c>
      <c r="B332" s="40" t="s">
        <v>1533</v>
      </c>
      <c r="C332" s="40" t="s">
        <v>1278</v>
      </c>
    </row>
    <row r="333" spans="1:3" x14ac:dyDescent="0.25">
      <c r="A333" s="40">
        <v>465</v>
      </c>
      <c r="B333" s="40" t="s">
        <v>2340</v>
      </c>
      <c r="C333" s="40" t="s">
        <v>1275</v>
      </c>
    </row>
    <row r="334" spans="1:3" x14ac:dyDescent="0.25">
      <c r="A334" s="40">
        <v>466</v>
      </c>
      <c r="B334" s="40" t="s">
        <v>1921</v>
      </c>
      <c r="C334" s="40" t="s">
        <v>1275</v>
      </c>
    </row>
    <row r="335" spans="1:3" x14ac:dyDescent="0.25">
      <c r="A335" s="40">
        <v>467</v>
      </c>
      <c r="B335" s="40" t="s">
        <v>1922</v>
      </c>
      <c r="C335" s="40" t="s">
        <v>1278</v>
      </c>
    </row>
    <row r="336" spans="1:3" x14ac:dyDescent="0.25">
      <c r="A336" s="40">
        <v>468</v>
      </c>
      <c r="B336" s="40" t="s">
        <v>2186</v>
      </c>
      <c r="C336" s="40" t="s">
        <v>1275</v>
      </c>
    </row>
    <row r="337" spans="1:3" x14ac:dyDescent="0.25">
      <c r="A337" s="40">
        <v>469</v>
      </c>
      <c r="B337" s="40" t="s">
        <v>2261</v>
      </c>
      <c r="C337" s="40" t="s">
        <v>1275</v>
      </c>
    </row>
    <row r="338" spans="1:3" x14ac:dyDescent="0.25">
      <c r="A338" s="40">
        <v>470</v>
      </c>
      <c r="B338" s="40" t="s">
        <v>1534</v>
      </c>
      <c r="C338" s="40" t="s">
        <v>1277</v>
      </c>
    </row>
    <row r="339" spans="1:3" x14ac:dyDescent="0.25">
      <c r="A339" s="40">
        <v>471</v>
      </c>
      <c r="B339" s="40" t="s">
        <v>1937</v>
      </c>
      <c r="C339" s="40" t="s">
        <v>1275</v>
      </c>
    </row>
    <row r="340" spans="1:3" x14ac:dyDescent="0.25">
      <c r="A340" s="40">
        <v>472</v>
      </c>
      <c r="B340" s="40" t="s">
        <v>1535</v>
      </c>
      <c r="C340" s="40" t="s">
        <v>1278</v>
      </c>
    </row>
    <row r="341" spans="1:3" x14ac:dyDescent="0.25">
      <c r="A341" s="40">
        <v>473</v>
      </c>
      <c r="B341" s="40" t="s">
        <v>1536</v>
      </c>
      <c r="C341" s="40" t="s">
        <v>1275</v>
      </c>
    </row>
    <row r="342" spans="1:3" x14ac:dyDescent="0.25">
      <c r="A342" s="40">
        <v>476</v>
      </c>
      <c r="B342" s="40" t="s">
        <v>1537</v>
      </c>
      <c r="C342" s="40" t="s">
        <v>1275</v>
      </c>
    </row>
    <row r="343" spans="1:3" x14ac:dyDescent="0.25">
      <c r="A343" s="40">
        <v>480</v>
      </c>
      <c r="B343" s="40" t="s">
        <v>2196</v>
      </c>
      <c r="C343" s="40" t="s">
        <v>1276</v>
      </c>
    </row>
    <row r="344" spans="1:3" x14ac:dyDescent="0.25">
      <c r="A344" s="40">
        <v>482</v>
      </c>
      <c r="B344" s="40" t="s">
        <v>2379</v>
      </c>
      <c r="C344" s="40" t="s">
        <v>1278</v>
      </c>
    </row>
    <row r="345" spans="1:3" x14ac:dyDescent="0.25">
      <c r="A345" s="40">
        <v>483</v>
      </c>
      <c r="B345" s="40" t="s">
        <v>2363</v>
      </c>
      <c r="C345" s="40" t="s">
        <v>1278</v>
      </c>
    </row>
    <row r="346" spans="1:3" x14ac:dyDescent="0.25">
      <c r="A346" s="40">
        <v>485</v>
      </c>
      <c r="B346" s="40" t="s">
        <v>1538</v>
      </c>
      <c r="C346" s="40" t="s">
        <v>1275</v>
      </c>
    </row>
    <row r="347" spans="1:3" x14ac:dyDescent="0.25">
      <c r="A347" s="40">
        <v>486</v>
      </c>
      <c r="B347" s="40" t="s">
        <v>1539</v>
      </c>
      <c r="C347" s="40" t="s">
        <v>1275</v>
      </c>
    </row>
    <row r="348" spans="1:3" x14ac:dyDescent="0.25">
      <c r="A348" s="40">
        <v>487</v>
      </c>
      <c r="B348" s="40" t="s">
        <v>1540</v>
      </c>
      <c r="C348" s="40" t="s">
        <v>1275</v>
      </c>
    </row>
    <row r="349" spans="1:3" x14ac:dyDescent="0.25">
      <c r="A349" s="40">
        <v>488</v>
      </c>
      <c r="B349" s="40" t="s">
        <v>1541</v>
      </c>
      <c r="C349" s="40" t="s">
        <v>1275</v>
      </c>
    </row>
    <row r="350" spans="1:3" x14ac:dyDescent="0.25">
      <c r="A350" s="40">
        <v>489</v>
      </c>
      <c r="B350" s="40" t="s">
        <v>1542</v>
      </c>
      <c r="C350" s="40" t="s">
        <v>1278</v>
      </c>
    </row>
    <row r="351" spans="1:3" x14ac:dyDescent="0.25">
      <c r="A351" s="40">
        <v>490</v>
      </c>
      <c r="B351" s="40" t="s">
        <v>1543</v>
      </c>
      <c r="C351" s="40" t="s">
        <v>1275</v>
      </c>
    </row>
    <row r="352" spans="1:3" s="66" customFormat="1" x14ac:dyDescent="0.25">
      <c r="A352" s="77">
        <v>491</v>
      </c>
      <c r="B352" s="77" t="s">
        <v>2320</v>
      </c>
      <c r="C352" s="40" t="s">
        <v>1276</v>
      </c>
    </row>
    <row r="353" spans="1:3" x14ac:dyDescent="0.25">
      <c r="A353" s="40">
        <v>492</v>
      </c>
      <c r="B353" s="40" t="s">
        <v>2467</v>
      </c>
      <c r="C353" s="40" t="s">
        <v>1278</v>
      </c>
    </row>
    <row r="354" spans="1:3" x14ac:dyDescent="0.25">
      <c r="A354" s="40">
        <v>493</v>
      </c>
      <c r="B354" s="40" t="s">
        <v>1544</v>
      </c>
      <c r="C354" s="40" t="s">
        <v>1275</v>
      </c>
    </row>
    <row r="355" spans="1:3" x14ac:dyDescent="0.25">
      <c r="A355" s="40">
        <v>494</v>
      </c>
      <c r="B355" s="40" t="s">
        <v>1545</v>
      </c>
      <c r="C355" s="40" t="s">
        <v>1275</v>
      </c>
    </row>
    <row r="356" spans="1:3" x14ac:dyDescent="0.25">
      <c r="A356" s="40">
        <v>495</v>
      </c>
      <c r="B356" s="40" t="s">
        <v>2469</v>
      </c>
      <c r="C356" s="40" t="s">
        <v>1276</v>
      </c>
    </row>
    <row r="357" spans="1:3" x14ac:dyDescent="0.25">
      <c r="A357" s="40">
        <v>496</v>
      </c>
      <c r="B357" s="40" t="s">
        <v>1546</v>
      </c>
      <c r="C357" s="40" t="s">
        <v>1278</v>
      </c>
    </row>
    <row r="358" spans="1:3" x14ac:dyDescent="0.25">
      <c r="A358" s="40">
        <v>497</v>
      </c>
      <c r="B358" s="40" t="s">
        <v>2462</v>
      </c>
      <c r="C358" s="40" t="s">
        <v>1278</v>
      </c>
    </row>
    <row r="359" spans="1:3" x14ac:dyDescent="0.25">
      <c r="A359" s="40">
        <v>498</v>
      </c>
      <c r="B359" s="40" t="s">
        <v>2341</v>
      </c>
      <c r="C359" s="40" t="s">
        <v>1275</v>
      </c>
    </row>
    <row r="360" spans="1:3" x14ac:dyDescent="0.25">
      <c r="A360" s="40">
        <v>499</v>
      </c>
      <c r="B360" s="40" t="s">
        <v>1547</v>
      </c>
      <c r="C360" s="40" t="s">
        <v>1275</v>
      </c>
    </row>
    <row r="361" spans="1:3" x14ac:dyDescent="0.25">
      <c r="A361" s="40">
        <v>500</v>
      </c>
      <c r="B361" s="40" t="s">
        <v>1548</v>
      </c>
      <c r="C361" s="40" t="s">
        <v>1278</v>
      </c>
    </row>
    <row r="362" spans="1:3" x14ac:dyDescent="0.25">
      <c r="A362" s="40">
        <v>501</v>
      </c>
      <c r="B362" s="40" t="s">
        <v>1549</v>
      </c>
      <c r="C362" s="40" t="s">
        <v>1278</v>
      </c>
    </row>
    <row r="363" spans="1:3" x14ac:dyDescent="0.25">
      <c r="A363" s="40">
        <v>502</v>
      </c>
      <c r="B363" s="40" t="s">
        <v>2387</v>
      </c>
      <c r="C363" s="40" t="s">
        <v>1278</v>
      </c>
    </row>
    <row r="364" spans="1:3" x14ac:dyDescent="0.25">
      <c r="A364" s="40">
        <v>504</v>
      </c>
      <c r="B364" s="40" t="s">
        <v>2268</v>
      </c>
      <c r="C364" s="40" t="s">
        <v>1278</v>
      </c>
    </row>
    <row r="365" spans="1:3" x14ac:dyDescent="0.25">
      <c r="A365" s="40">
        <v>507</v>
      </c>
      <c r="B365" s="40" t="s">
        <v>1978</v>
      </c>
      <c r="C365" s="40" t="s">
        <v>1275</v>
      </c>
    </row>
    <row r="366" spans="1:3" x14ac:dyDescent="0.25">
      <c r="A366" s="40">
        <v>510</v>
      </c>
      <c r="B366" s="40" t="s">
        <v>1550</v>
      </c>
      <c r="C366" s="40" t="s">
        <v>1278</v>
      </c>
    </row>
    <row r="367" spans="1:3" x14ac:dyDescent="0.25">
      <c r="A367" s="40">
        <v>511</v>
      </c>
      <c r="B367" s="40" t="s">
        <v>1551</v>
      </c>
      <c r="C367" s="40" t="s">
        <v>1278</v>
      </c>
    </row>
    <row r="368" spans="1:3" x14ac:dyDescent="0.25">
      <c r="A368" s="40">
        <v>512</v>
      </c>
      <c r="B368" s="40" t="s">
        <v>2271</v>
      </c>
      <c r="C368" s="40" t="s">
        <v>1277</v>
      </c>
    </row>
    <row r="369" spans="1:3" x14ac:dyDescent="0.25">
      <c r="A369" s="40">
        <v>513</v>
      </c>
      <c r="B369" s="40" t="s">
        <v>1552</v>
      </c>
      <c r="C369" s="40" t="s">
        <v>1276</v>
      </c>
    </row>
    <row r="370" spans="1:3" x14ac:dyDescent="0.25">
      <c r="A370" s="40">
        <v>514</v>
      </c>
      <c r="B370" s="40" t="s">
        <v>2327</v>
      </c>
      <c r="C370" s="40" t="s">
        <v>1275</v>
      </c>
    </row>
    <row r="371" spans="1:3" x14ac:dyDescent="0.25">
      <c r="A371" s="40">
        <v>515</v>
      </c>
      <c r="B371" s="40" t="s">
        <v>1553</v>
      </c>
      <c r="C371" s="40" t="s">
        <v>1275</v>
      </c>
    </row>
    <row r="372" spans="1:3" x14ac:dyDescent="0.25">
      <c r="A372" s="40">
        <v>516</v>
      </c>
      <c r="B372" s="40" t="s">
        <v>1554</v>
      </c>
      <c r="C372" s="40" t="s">
        <v>1275</v>
      </c>
    </row>
    <row r="373" spans="1:3" x14ac:dyDescent="0.25">
      <c r="A373" s="40">
        <v>517</v>
      </c>
      <c r="B373" s="40" t="s">
        <v>1555</v>
      </c>
      <c r="C373" s="40" t="s">
        <v>1275</v>
      </c>
    </row>
    <row r="374" spans="1:3" x14ac:dyDescent="0.25">
      <c r="A374" s="40">
        <v>518</v>
      </c>
      <c r="B374" s="40" t="s">
        <v>1556</v>
      </c>
      <c r="C374" s="40" t="s">
        <v>1278</v>
      </c>
    </row>
    <row r="375" spans="1:3" x14ac:dyDescent="0.25">
      <c r="A375" s="40">
        <v>519</v>
      </c>
      <c r="B375" s="40" t="s">
        <v>1557</v>
      </c>
      <c r="C375" s="40" t="s">
        <v>1276</v>
      </c>
    </row>
    <row r="376" spans="1:3" x14ac:dyDescent="0.25">
      <c r="A376" s="40">
        <v>520</v>
      </c>
      <c r="B376" s="40" t="s">
        <v>1558</v>
      </c>
      <c r="C376" s="40" t="s">
        <v>1278</v>
      </c>
    </row>
    <row r="377" spans="1:3" x14ac:dyDescent="0.25">
      <c r="A377" s="40">
        <v>521</v>
      </c>
      <c r="B377" s="40" t="s">
        <v>1559</v>
      </c>
      <c r="C377" s="40" t="s">
        <v>1276</v>
      </c>
    </row>
    <row r="378" spans="1:3" x14ac:dyDescent="0.25">
      <c r="A378" s="40">
        <v>522</v>
      </c>
      <c r="B378" s="40" t="s">
        <v>1560</v>
      </c>
      <c r="C378" s="40" t="s">
        <v>1275</v>
      </c>
    </row>
    <row r="379" spans="1:3" x14ac:dyDescent="0.25">
      <c r="A379" s="40">
        <v>524</v>
      </c>
      <c r="B379" s="40" t="s">
        <v>1561</v>
      </c>
      <c r="C379" s="40" t="s">
        <v>1275</v>
      </c>
    </row>
    <row r="380" spans="1:3" x14ac:dyDescent="0.25">
      <c r="A380" s="40">
        <v>525</v>
      </c>
      <c r="B380" s="40" t="s">
        <v>2356</v>
      </c>
      <c r="C380" s="40" t="s">
        <v>1275</v>
      </c>
    </row>
    <row r="381" spans="1:3" x14ac:dyDescent="0.25">
      <c r="A381" s="40">
        <v>527</v>
      </c>
      <c r="B381" s="40" t="s">
        <v>1961</v>
      </c>
      <c r="C381" s="40" t="s">
        <v>1275</v>
      </c>
    </row>
    <row r="382" spans="1:3" x14ac:dyDescent="0.25">
      <c r="A382" s="40">
        <v>528</v>
      </c>
      <c r="B382" s="40" t="s">
        <v>1562</v>
      </c>
      <c r="C382" s="40" t="s">
        <v>1278</v>
      </c>
    </row>
    <row r="383" spans="1:3" x14ac:dyDescent="0.25">
      <c r="A383" s="40">
        <v>529</v>
      </c>
      <c r="B383" s="40" t="s">
        <v>1563</v>
      </c>
      <c r="C383" s="40" t="s">
        <v>1275</v>
      </c>
    </row>
    <row r="384" spans="1:3" x14ac:dyDescent="0.25">
      <c r="A384" s="40">
        <v>530</v>
      </c>
      <c r="B384" s="40" t="s">
        <v>1564</v>
      </c>
      <c r="C384" s="40" t="s">
        <v>1275</v>
      </c>
    </row>
    <row r="385" spans="1:3" x14ac:dyDescent="0.25">
      <c r="A385" s="40">
        <v>531</v>
      </c>
      <c r="B385" s="40" t="s">
        <v>1565</v>
      </c>
      <c r="C385" s="40" t="s">
        <v>1275</v>
      </c>
    </row>
    <row r="386" spans="1:3" x14ac:dyDescent="0.25">
      <c r="A386" s="40">
        <v>532</v>
      </c>
      <c r="B386" s="40" t="s">
        <v>1566</v>
      </c>
      <c r="C386" s="40" t="s">
        <v>1278</v>
      </c>
    </row>
    <row r="387" spans="1:3" x14ac:dyDescent="0.25">
      <c r="A387" s="40">
        <v>533</v>
      </c>
      <c r="B387" s="40" t="s">
        <v>1953</v>
      </c>
      <c r="C387" s="40" t="s">
        <v>1275</v>
      </c>
    </row>
    <row r="388" spans="1:3" x14ac:dyDescent="0.25">
      <c r="A388" s="40">
        <v>533</v>
      </c>
      <c r="B388" s="40" t="s">
        <v>1567</v>
      </c>
      <c r="C388" s="40" t="s">
        <v>1275</v>
      </c>
    </row>
    <row r="389" spans="1:3" x14ac:dyDescent="0.25">
      <c r="A389" s="40">
        <v>534</v>
      </c>
      <c r="B389" s="40" t="s">
        <v>1568</v>
      </c>
      <c r="C389" s="40" t="s">
        <v>1275</v>
      </c>
    </row>
    <row r="390" spans="1:3" x14ac:dyDescent="0.25">
      <c r="A390" s="40">
        <v>535</v>
      </c>
      <c r="B390" s="40" t="s">
        <v>2333</v>
      </c>
      <c r="C390" s="40" t="s">
        <v>1275</v>
      </c>
    </row>
    <row r="391" spans="1:3" x14ac:dyDescent="0.25">
      <c r="A391" s="40">
        <v>536</v>
      </c>
      <c r="B391" s="40" t="s">
        <v>1569</v>
      </c>
      <c r="C391" s="40" t="s">
        <v>1275</v>
      </c>
    </row>
    <row r="392" spans="1:3" x14ac:dyDescent="0.25">
      <c r="A392" s="40">
        <v>537</v>
      </c>
      <c r="B392" s="40" t="s">
        <v>1570</v>
      </c>
      <c r="C392" s="40" t="s">
        <v>1277</v>
      </c>
    </row>
    <row r="393" spans="1:3" x14ac:dyDescent="0.25">
      <c r="A393" s="40">
        <v>538</v>
      </c>
      <c r="B393" s="40" t="s">
        <v>2405</v>
      </c>
      <c r="C393" s="40" t="s">
        <v>1278</v>
      </c>
    </row>
    <row r="394" spans="1:3" x14ac:dyDescent="0.25">
      <c r="A394" s="40">
        <v>539</v>
      </c>
      <c r="B394" s="40" t="s">
        <v>2347</v>
      </c>
      <c r="C394" s="40" t="s">
        <v>1275</v>
      </c>
    </row>
    <row r="395" spans="1:3" x14ac:dyDescent="0.25">
      <c r="A395" s="40">
        <v>540</v>
      </c>
      <c r="B395" s="40" t="s">
        <v>2411</v>
      </c>
      <c r="C395" s="40" t="s">
        <v>1275</v>
      </c>
    </row>
    <row r="396" spans="1:3" x14ac:dyDescent="0.25">
      <c r="A396" s="40">
        <v>541</v>
      </c>
      <c r="B396" s="40" t="s">
        <v>1571</v>
      </c>
      <c r="C396" s="40" t="s">
        <v>1275</v>
      </c>
    </row>
    <row r="397" spans="1:3" x14ac:dyDescent="0.25">
      <c r="A397" s="40">
        <v>542</v>
      </c>
      <c r="B397" s="40" t="s">
        <v>2364</v>
      </c>
      <c r="C397" s="40" t="s">
        <v>1275</v>
      </c>
    </row>
    <row r="398" spans="1:3" x14ac:dyDescent="0.25">
      <c r="A398" s="40">
        <v>544</v>
      </c>
      <c r="B398" s="40" t="s">
        <v>1572</v>
      </c>
      <c r="C398" s="40" t="s">
        <v>1275</v>
      </c>
    </row>
    <row r="399" spans="1:3" x14ac:dyDescent="0.25">
      <c r="A399" s="40">
        <v>545</v>
      </c>
      <c r="B399" s="40" t="s">
        <v>1573</v>
      </c>
      <c r="C399" s="40" t="s">
        <v>1275</v>
      </c>
    </row>
    <row r="400" spans="1:3" x14ac:dyDescent="0.25">
      <c r="A400" s="40">
        <v>546</v>
      </c>
      <c r="B400" s="40" t="s">
        <v>1574</v>
      </c>
      <c r="C400" s="40" t="s">
        <v>1275</v>
      </c>
    </row>
    <row r="401" spans="1:3" x14ac:dyDescent="0.25">
      <c r="A401" s="40">
        <v>547</v>
      </c>
      <c r="B401" s="40" t="s">
        <v>1575</v>
      </c>
      <c r="C401" s="40" t="s">
        <v>1275</v>
      </c>
    </row>
    <row r="402" spans="1:3" x14ac:dyDescent="0.25">
      <c r="A402" s="40">
        <v>548</v>
      </c>
      <c r="B402" s="40" t="s">
        <v>1576</v>
      </c>
      <c r="C402" s="40" t="s">
        <v>1275</v>
      </c>
    </row>
    <row r="403" spans="1:3" x14ac:dyDescent="0.25">
      <c r="A403" s="40">
        <v>549</v>
      </c>
      <c r="B403" s="40" t="s">
        <v>1577</v>
      </c>
      <c r="C403" s="40" t="s">
        <v>1275</v>
      </c>
    </row>
    <row r="404" spans="1:3" x14ac:dyDescent="0.25">
      <c r="A404" s="40">
        <v>551</v>
      </c>
      <c r="B404" s="40" t="s">
        <v>1578</v>
      </c>
      <c r="C404" s="40" t="s">
        <v>1275</v>
      </c>
    </row>
    <row r="405" spans="1:3" x14ac:dyDescent="0.25">
      <c r="A405" s="40">
        <v>552</v>
      </c>
      <c r="B405" s="40" t="s">
        <v>1579</v>
      </c>
      <c r="C405" s="40" t="s">
        <v>1275</v>
      </c>
    </row>
    <row r="406" spans="1:3" x14ac:dyDescent="0.25">
      <c r="A406" s="40">
        <v>553</v>
      </c>
      <c r="B406" s="40" t="s">
        <v>1580</v>
      </c>
      <c r="C406" s="40" t="s">
        <v>1275</v>
      </c>
    </row>
    <row r="407" spans="1:3" x14ac:dyDescent="0.25">
      <c r="A407" s="40">
        <v>554</v>
      </c>
      <c r="B407" s="40" t="s">
        <v>1581</v>
      </c>
      <c r="C407" s="40" t="s">
        <v>1275</v>
      </c>
    </row>
    <row r="408" spans="1:3" x14ac:dyDescent="0.25">
      <c r="A408" s="40">
        <v>555</v>
      </c>
      <c r="B408" s="40" t="s">
        <v>1582</v>
      </c>
      <c r="C408" s="40" t="s">
        <v>1275</v>
      </c>
    </row>
    <row r="409" spans="1:3" x14ac:dyDescent="0.25">
      <c r="A409" s="40">
        <v>556</v>
      </c>
      <c r="B409" s="40" t="s">
        <v>1583</v>
      </c>
      <c r="C409" s="40" t="s">
        <v>1275</v>
      </c>
    </row>
    <row r="410" spans="1:3" x14ac:dyDescent="0.25">
      <c r="A410" s="40">
        <v>557</v>
      </c>
      <c r="B410" s="40" t="s">
        <v>1584</v>
      </c>
      <c r="C410" s="40" t="s">
        <v>1275</v>
      </c>
    </row>
    <row r="411" spans="1:3" x14ac:dyDescent="0.25">
      <c r="A411" s="40">
        <v>558</v>
      </c>
      <c r="B411" s="40" t="s">
        <v>2336</v>
      </c>
      <c r="C411" s="40" t="s">
        <v>1275</v>
      </c>
    </row>
    <row r="412" spans="1:3" x14ac:dyDescent="0.25">
      <c r="A412" s="40">
        <v>559</v>
      </c>
      <c r="B412" s="40" t="s">
        <v>1585</v>
      </c>
      <c r="C412" s="40" t="s">
        <v>1275</v>
      </c>
    </row>
    <row r="413" spans="1:3" x14ac:dyDescent="0.25">
      <c r="A413" s="40">
        <v>560</v>
      </c>
      <c r="B413" s="40" t="s">
        <v>1586</v>
      </c>
      <c r="C413" s="40" t="s">
        <v>1275</v>
      </c>
    </row>
    <row r="414" spans="1:3" x14ac:dyDescent="0.25">
      <c r="A414" s="40">
        <v>561</v>
      </c>
      <c r="B414" s="40" t="s">
        <v>1587</v>
      </c>
      <c r="C414" s="40" t="s">
        <v>1275</v>
      </c>
    </row>
    <row r="415" spans="1:3" x14ac:dyDescent="0.25">
      <c r="A415" s="40">
        <v>562</v>
      </c>
      <c r="B415" s="40" t="s">
        <v>1588</v>
      </c>
      <c r="C415" s="40" t="s">
        <v>1275</v>
      </c>
    </row>
    <row r="416" spans="1:3" x14ac:dyDescent="0.25">
      <c r="A416" s="40">
        <v>563</v>
      </c>
      <c r="B416" s="40" t="s">
        <v>1589</v>
      </c>
      <c r="C416" s="40" t="s">
        <v>1275</v>
      </c>
    </row>
    <row r="417" spans="1:3" x14ac:dyDescent="0.25">
      <c r="A417" s="40">
        <v>564</v>
      </c>
      <c r="B417" s="40" t="s">
        <v>1590</v>
      </c>
      <c r="C417" s="40" t="s">
        <v>1275</v>
      </c>
    </row>
    <row r="418" spans="1:3" x14ac:dyDescent="0.25">
      <c r="A418" s="40">
        <v>565</v>
      </c>
      <c r="B418" s="40" t="s">
        <v>1591</v>
      </c>
      <c r="C418" s="40" t="s">
        <v>1275</v>
      </c>
    </row>
    <row r="419" spans="1:3" x14ac:dyDescent="0.25">
      <c r="A419" s="40">
        <v>566</v>
      </c>
      <c r="B419" s="40" t="s">
        <v>1592</v>
      </c>
      <c r="C419" s="40" t="s">
        <v>1275</v>
      </c>
    </row>
    <row r="420" spans="1:3" x14ac:dyDescent="0.25">
      <c r="A420" s="40">
        <v>567</v>
      </c>
      <c r="B420" s="40" t="s">
        <v>1593</v>
      </c>
      <c r="C420" s="40" t="s">
        <v>1275</v>
      </c>
    </row>
    <row r="421" spans="1:3" x14ac:dyDescent="0.25">
      <c r="A421" s="40">
        <v>568</v>
      </c>
      <c r="B421" s="40" t="s">
        <v>1594</v>
      </c>
      <c r="C421" s="40" t="s">
        <v>1275</v>
      </c>
    </row>
    <row r="422" spans="1:3" x14ac:dyDescent="0.25">
      <c r="A422" s="40">
        <v>569</v>
      </c>
      <c r="B422" s="40" t="s">
        <v>1595</v>
      </c>
      <c r="C422" s="40" t="s">
        <v>1275</v>
      </c>
    </row>
    <row r="423" spans="1:3" x14ac:dyDescent="0.25">
      <c r="A423" s="40">
        <v>570</v>
      </c>
      <c r="B423" s="40" t="s">
        <v>1596</v>
      </c>
      <c r="C423" s="40" t="s">
        <v>1275</v>
      </c>
    </row>
    <row r="424" spans="1:3" x14ac:dyDescent="0.25">
      <c r="A424" s="40">
        <v>571</v>
      </c>
      <c r="B424" s="40" t="s">
        <v>1597</v>
      </c>
      <c r="C424" s="40" t="s">
        <v>1275</v>
      </c>
    </row>
    <row r="425" spans="1:3" x14ac:dyDescent="0.25">
      <c r="A425" s="40">
        <v>572</v>
      </c>
      <c r="B425" s="40" t="s">
        <v>1598</v>
      </c>
      <c r="C425" s="40" t="s">
        <v>1275</v>
      </c>
    </row>
    <row r="426" spans="1:3" x14ac:dyDescent="0.25">
      <c r="A426" s="40">
        <v>573</v>
      </c>
      <c r="B426" s="40" t="s">
        <v>1599</v>
      </c>
      <c r="C426" s="40" t="s">
        <v>1275</v>
      </c>
    </row>
    <row r="427" spans="1:3" x14ac:dyDescent="0.25">
      <c r="A427" s="40">
        <v>574</v>
      </c>
      <c r="B427" s="40" t="s">
        <v>1600</v>
      </c>
      <c r="C427" s="40" t="s">
        <v>1275</v>
      </c>
    </row>
    <row r="428" spans="1:3" x14ac:dyDescent="0.25">
      <c r="A428" s="40">
        <v>575</v>
      </c>
      <c r="B428" s="40" t="s">
        <v>1601</v>
      </c>
      <c r="C428" s="40" t="s">
        <v>1275</v>
      </c>
    </row>
    <row r="429" spans="1:3" x14ac:dyDescent="0.25">
      <c r="A429" s="40">
        <v>576</v>
      </c>
      <c r="B429" s="40" t="s">
        <v>2480</v>
      </c>
      <c r="C429" s="40" t="s">
        <v>1277</v>
      </c>
    </row>
    <row r="430" spans="1:3" x14ac:dyDescent="0.25">
      <c r="A430" s="40">
        <v>577</v>
      </c>
      <c r="B430" s="40" t="s">
        <v>1602</v>
      </c>
      <c r="C430" s="40" t="s">
        <v>1275</v>
      </c>
    </row>
    <row r="431" spans="1:3" x14ac:dyDescent="0.25">
      <c r="A431" s="40">
        <v>578</v>
      </c>
      <c r="B431" s="40" t="s">
        <v>1603</v>
      </c>
      <c r="C431" s="40" t="s">
        <v>1275</v>
      </c>
    </row>
    <row r="432" spans="1:3" x14ac:dyDescent="0.25">
      <c r="A432" s="40">
        <v>579</v>
      </c>
      <c r="B432" s="40" t="s">
        <v>1604</v>
      </c>
      <c r="C432" s="40" t="s">
        <v>1276</v>
      </c>
    </row>
    <row r="433" spans="1:3" x14ac:dyDescent="0.25">
      <c r="A433" s="40">
        <v>580</v>
      </c>
      <c r="B433" s="40" t="s">
        <v>1605</v>
      </c>
      <c r="C433" s="40" t="s">
        <v>1275</v>
      </c>
    </row>
    <row r="434" spans="1:3" s="80" customFormat="1" x14ac:dyDescent="0.25">
      <c r="A434" s="82">
        <v>581</v>
      </c>
      <c r="B434" s="82" t="s">
        <v>1606</v>
      </c>
      <c r="C434" s="82" t="s">
        <v>1275</v>
      </c>
    </row>
    <row r="435" spans="1:3" x14ac:dyDescent="0.25">
      <c r="A435" s="40">
        <v>582</v>
      </c>
      <c r="B435" s="40" t="s">
        <v>2476</v>
      </c>
      <c r="C435" s="40" t="s">
        <v>1277</v>
      </c>
    </row>
    <row r="436" spans="1:3" x14ac:dyDescent="0.25">
      <c r="A436" s="40">
        <v>583</v>
      </c>
      <c r="B436" s="40" t="s">
        <v>1607</v>
      </c>
      <c r="C436" s="40" t="s">
        <v>1275</v>
      </c>
    </row>
    <row r="437" spans="1:3" x14ac:dyDescent="0.25">
      <c r="A437" s="40">
        <v>584</v>
      </c>
      <c r="B437" s="40" t="s">
        <v>1608</v>
      </c>
      <c r="C437" s="40" t="s">
        <v>1277</v>
      </c>
    </row>
    <row r="438" spans="1:3" x14ac:dyDescent="0.25">
      <c r="A438" s="40">
        <v>585</v>
      </c>
      <c r="B438" s="40" t="s">
        <v>1609</v>
      </c>
      <c r="C438" s="40" t="s">
        <v>1275</v>
      </c>
    </row>
    <row r="439" spans="1:3" x14ac:dyDescent="0.25">
      <c r="A439" s="40">
        <v>586</v>
      </c>
      <c r="B439" s="40" t="s">
        <v>1610</v>
      </c>
      <c r="C439" s="40" t="s">
        <v>1275</v>
      </c>
    </row>
    <row r="440" spans="1:3" x14ac:dyDescent="0.25">
      <c r="A440" s="40">
        <v>587</v>
      </c>
      <c r="B440" s="40" t="s">
        <v>1611</v>
      </c>
      <c r="C440" s="40" t="s">
        <v>1275</v>
      </c>
    </row>
    <row r="441" spans="1:3" x14ac:dyDescent="0.25">
      <c r="A441" s="40">
        <v>588</v>
      </c>
      <c r="B441" s="40" t="s">
        <v>1612</v>
      </c>
      <c r="C441" s="40" t="s">
        <v>1275</v>
      </c>
    </row>
    <row r="442" spans="1:3" x14ac:dyDescent="0.25">
      <c r="A442" s="40">
        <v>589</v>
      </c>
      <c r="B442" s="40" t="s">
        <v>1613</v>
      </c>
      <c r="C442" s="40" t="s">
        <v>1275</v>
      </c>
    </row>
    <row r="443" spans="1:3" x14ac:dyDescent="0.25">
      <c r="A443" s="40">
        <v>590</v>
      </c>
      <c r="B443" s="40" t="s">
        <v>1614</v>
      </c>
      <c r="C443" s="40" t="s">
        <v>1275</v>
      </c>
    </row>
    <row r="444" spans="1:3" x14ac:dyDescent="0.25">
      <c r="A444" s="40">
        <v>591</v>
      </c>
      <c r="B444" s="40" t="s">
        <v>1615</v>
      </c>
      <c r="C444" s="40" t="s">
        <v>1275</v>
      </c>
    </row>
    <row r="445" spans="1:3" x14ac:dyDescent="0.25">
      <c r="A445" s="40">
        <v>592</v>
      </c>
      <c r="B445" s="40" t="s">
        <v>1616</v>
      </c>
      <c r="C445" s="40" t="s">
        <v>1277</v>
      </c>
    </row>
    <row r="446" spans="1:3" x14ac:dyDescent="0.25">
      <c r="A446" s="40">
        <v>593</v>
      </c>
      <c r="B446" s="40" t="s">
        <v>1617</v>
      </c>
      <c r="C446" s="40" t="s">
        <v>1275</v>
      </c>
    </row>
    <row r="447" spans="1:3" x14ac:dyDescent="0.25">
      <c r="A447" s="40">
        <v>594</v>
      </c>
      <c r="B447" s="40" t="s">
        <v>1618</v>
      </c>
      <c r="C447" s="40" t="s">
        <v>1278</v>
      </c>
    </row>
    <row r="448" spans="1:3" x14ac:dyDescent="0.25">
      <c r="A448" s="40">
        <v>595</v>
      </c>
      <c r="B448" s="40" t="s">
        <v>2294</v>
      </c>
      <c r="C448" s="40" t="s">
        <v>1278</v>
      </c>
    </row>
    <row r="449" spans="1:3" x14ac:dyDescent="0.25">
      <c r="A449" s="40">
        <v>596</v>
      </c>
      <c r="B449" s="40" t="s">
        <v>2295</v>
      </c>
      <c r="C449" s="40" t="s">
        <v>1275</v>
      </c>
    </row>
    <row r="450" spans="1:3" x14ac:dyDescent="0.25">
      <c r="A450" s="40">
        <v>597</v>
      </c>
      <c r="B450" s="40" t="s">
        <v>2381</v>
      </c>
      <c r="C450" s="40" t="s">
        <v>1278</v>
      </c>
    </row>
    <row r="451" spans="1:3" x14ac:dyDescent="0.25">
      <c r="A451" s="40">
        <v>598</v>
      </c>
      <c r="B451" s="40" t="s">
        <v>2385</v>
      </c>
      <c r="C451" s="40" t="s">
        <v>1278</v>
      </c>
    </row>
    <row r="452" spans="1:3" x14ac:dyDescent="0.25">
      <c r="A452" s="40">
        <v>599</v>
      </c>
      <c r="B452" s="40" t="s">
        <v>1619</v>
      </c>
      <c r="C452" s="40" t="s">
        <v>1278</v>
      </c>
    </row>
    <row r="453" spans="1:3" s="80" customFormat="1" x14ac:dyDescent="0.25">
      <c r="A453" s="89">
        <v>600</v>
      </c>
      <c r="B453" s="89" t="s">
        <v>2484</v>
      </c>
      <c r="C453" s="89" t="s">
        <v>1275</v>
      </c>
    </row>
    <row r="454" spans="1:3" x14ac:dyDescent="0.25">
      <c r="A454" s="40">
        <v>601</v>
      </c>
      <c r="B454" s="40" t="s">
        <v>2389</v>
      </c>
      <c r="C454" s="40" t="s">
        <v>1278</v>
      </c>
    </row>
    <row r="455" spans="1:3" x14ac:dyDescent="0.25">
      <c r="A455" s="40">
        <v>602</v>
      </c>
      <c r="B455" s="40" t="s">
        <v>2401</v>
      </c>
      <c r="C455" s="40" t="s">
        <v>1278</v>
      </c>
    </row>
    <row r="456" spans="1:3" x14ac:dyDescent="0.25">
      <c r="A456" s="40">
        <v>603</v>
      </c>
      <c r="B456" s="40" t="s">
        <v>2402</v>
      </c>
      <c r="C456" s="40" t="s">
        <v>1278</v>
      </c>
    </row>
    <row r="457" spans="1:3" x14ac:dyDescent="0.25">
      <c r="A457" s="40">
        <v>604</v>
      </c>
      <c r="B457" s="40" t="s">
        <v>1620</v>
      </c>
      <c r="C457" s="40" t="s">
        <v>1278</v>
      </c>
    </row>
    <row r="458" spans="1:3" x14ac:dyDescent="0.25">
      <c r="A458" s="40">
        <v>605</v>
      </c>
      <c r="B458" s="40" t="s">
        <v>1621</v>
      </c>
      <c r="C458" s="40" t="s">
        <v>1278</v>
      </c>
    </row>
    <row r="459" spans="1:3" x14ac:dyDescent="0.25">
      <c r="A459" s="40">
        <v>606</v>
      </c>
      <c r="B459" s="40" t="s">
        <v>1622</v>
      </c>
      <c r="C459" s="40" t="s">
        <v>1278</v>
      </c>
    </row>
    <row r="460" spans="1:3" x14ac:dyDescent="0.25">
      <c r="A460" s="40">
        <v>607</v>
      </c>
      <c r="B460" s="40" t="s">
        <v>1623</v>
      </c>
      <c r="C460" s="40" t="s">
        <v>1275</v>
      </c>
    </row>
    <row r="461" spans="1:3" x14ac:dyDescent="0.25">
      <c r="A461" s="40">
        <v>608</v>
      </c>
      <c r="B461" s="40" t="s">
        <v>1624</v>
      </c>
      <c r="C461" s="40" t="s">
        <v>1276</v>
      </c>
    </row>
    <row r="462" spans="1:3" x14ac:dyDescent="0.25">
      <c r="A462" s="40">
        <v>609</v>
      </c>
      <c r="B462" s="40" t="s">
        <v>1625</v>
      </c>
      <c r="C462" s="40" t="s">
        <v>1276</v>
      </c>
    </row>
    <row r="463" spans="1:3" x14ac:dyDescent="0.25">
      <c r="A463" s="40">
        <v>610</v>
      </c>
      <c r="B463" s="40" t="s">
        <v>1626</v>
      </c>
      <c r="C463" s="40" t="s">
        <v>1275</v>
      </c>
    </row>
    <row r="464" spans="1:3" x14ac:dyDescent="0.25">
      <c r="A464" s="40">
        <v>611</v>
      </c>
      <c r="B464" s="40" t="s">
        <v>1627</v>
      </c>
      <c r="C464" s="40" t="s">
        <v>1275</v>
      </c>
    </row>
    <row r="465" spans="1:3" x14ac:dyDescent="0.25">
      <c r="A465" s="40">
        <v>612</v>
      </c>
      <c r="B465" s="40" t="s">
        <v>1628</v>
      </c>
      <c r="C465" s="40" t="s">
        <v>1276</v>
      </c>
    </row>
    <row r="466" spans="1:3" x14ac:dyDescent="0.25">
      <c r="A466" s="40">
        <v>613</v>
      </c>
      <c r="B466" s="40" t="s">
        <v>1629</v>
      </c>
      <c r="C466" s="40" t="s">
        <v>1276</v>
      </c>
    </row>
    <row r="467" spans="1:3" s="80" customFormat="1" x14ac:dyDescent="0.25">
      <c r="A467" s="89">
        <v>614</v>
      </c>
      <c r="B467" s="89" t="s">
        <v>2487</v>
      </c>
      <c r="C467" s="89" t="s">
        <v>1275</v>
      </c>
    </row>
    <row r="468" spans="1:3" x14ac:dyDescent="0.25">
      <c r="A468" s="40">
        <v>615</v>
      </c>
      <c r="B468" s="40" t="s">
        <v>1630</v>
      </c>
      <c r="C468" s="40" t="s">
        <v>1277</v>
      </c>
    </row>
    <row r="469" spans="1:3" x14ac:dyDescent="0.25">
      <c r="A469" s="40">
        <v>616</v>
      </c>
      <c r="B469" s="40" t="s">
        <v>1631</v>
      </c>
      <c r="C469" s="40" t="s">
        <v>1277</v>
      </c>
    </row>
    <row r="470" spans="1:3" x14ac:dyDescent="0.25">
      <c r="A470" s="40">
        <v>617</v>
      </c>
      <c r="B470" s="40" t="s">
        <v>1632</v>
      </c>
      <c r="C470" s="40" t="s">
        <v>1275</v>
      </c>
    </row>
    <row r="471" spans="1:3" x14ac:dyDescent="0.25">
      <c r="A471" s="40">
        <v>618</v>
      </c>
      <c r="B471" s="40" t="s">
        <v>1633</v>
      </c>
      <c r="C471" s="40" t="s">
        <v>1275</v>
      </c>
    </row>
    <row r="472" spans="1:3" x14ac:dyDescent="0.25">
      <c r="A472" s="40">
        <v>619</v>
      </c>
      <c r="B472" s="40" t="s">
        <v>1634</v>
      </c>
      <c r="C472" s="40" t="s">
        <v>1277</v>
      </c>
    </row>
    <row r="473" spans="1:3" x14ac:dyDescent="0.25">
      <c r="A473" s="40">
        <v>620</v>
      </c>
      <c r="B473" s="40" t="s">
        <v>1635</v>
      </c>
      <c r="C473" s="40" t="s">
        <v>1275</v>
      </c>
    </row>
    <row r="474" spans="1:3" x14ac:dyDescent="0.25">
      <c r="A474" s="40">
        <v>621</v>
      </c>
      <c r="B474" s="40" t="s">
        <v>2267</v>
      </c>
      <c r="C474" s="40" t="s">
        <v>1275</v>
      </c>
    </row>
    <row r="475" spans="1:3" x14ac:dyDescent="0.25">
      <c r="A475" s="40">
        <v>622</v>
      </c>
      <c r="B475" s="40" t="s">
        <v>1636</v>
      </c>
      <c r="C475" s="40" t="s">
        <v>1275</v>
      </c>
    </row>
    <row r="476" spans="1:3" x14ac:dyDescent="0.25">
      <c r="A476" s="40">
        <v>623</v>
      </c>
      <c r="B476" s="40" t="s">
        <v>1637</v>
      </c>
      <c r="C476" s="40" t="s">
        <v>1275</v>
      </c>
    </row>
    <row r="477" spans="1:3" x14ac:dyDescent="0.25">
      <c r="A477" s="40">
        <v>624</v>
      </c>
      <c r="B477" s="40" t="s">
        <v>2291</v>
      </c>
      <c r="C477" s="40" t="s">
        <v>1275</v>
      </c>
    </row>
    <row r="478" spans="1:3" x14ac:dyDescent="0.25">
      <c r="A478" s="40">
        <v>625</v>
      </c>
      <c r="B478" s="40" t="s">
        <v>2292</v>
      </c>
      <c r="C478" s="40" t="s">
        <v>1275</v>
      </c>
    </row>
    <row r="479" spans="1:3" x14ac:dyDescent="0.25">
      <c r="A479" s="40">
        <v>626</v>
      </c>
      <c r="B479" s="40" t="s">
        <v>1638</v>
      </c>
      <c r="C479" s="40" t="s">
        <v>1275</v>
      </c>
    </row>
    <row r="480" spans="1:3" x14ac:dyDescent="0.25">
      <c r="A480" s="40">
        <v>627</v>
      </c>
      <c r="B480" s="40" t="s">
        <v>1639</v>
      </c>
      <c r="C480" s="40" t="s">
        <v>1275</v>
      </c>
    </row>
    <row r="481" spans="1:3" x14ac:dyDescent="0.25">
      <c r="A481" s="40">
        <v>628</v>
      </c>
      <c r="B481" s="40" t="s">
        <v>1640</v>
      </c>
      <c r="C481" s="40" t="s">
        <v>1275</v>
      </c>
    </row>
    <row r="482" spans="1:3" x14ac:dyDescent="0.25">
      <c r="A482" s="40">
        <v>629</v>
      </c>
      <c r="B482" s="40" t="s">
        <v>1641</v>
      </c>
      <c r="C482" s="40" t="s">
        <v>1275</v>
      </c>
    </row>
    <row r="483" spans="1:3" x14ac:dyDescent="0.25">
      <c r="A483" s="40">
        <v>630</v>
      </c>
      <c r="B483" s="40" t="s">
        <v>1642</v>
      </c>
      <c r="C483" s="40" t="s">
        <v>1276</v>
      </c>
    </row>
    <row r="484" spans="1:3" x14ac:dyDescent="0.25">
      <c r="A484" s="40">
        <v>631</v>
      </c>
      <c r="B484" s="40" t="s">
        <v>1643</v>
      </c>
      <c r="C484" s="40" t="s">
        <v>1276</v>
      </c>
    </row>
    <row r="485" spans="1:3" x14ac:dyDescent="0.25">
      <c r="A485" s="40">
        <v>632</v>
      </c>
      <c r="B485" s="40" t="s">
        <v>1644</v>
      </c>
      <c r="C485" s="40" t="s">
        <v>1278</v>
      </c>
    </row>
    <row r="486" spans="1:3" x14ac:dyDescent="0.25">
      <c r="A486" s="40">
        <v>633</v>
      </c>
      <c r="B486" s="40" t="s">
        <v>1645</v>
      </c>
      <c r="C486" s="40" t="s">
        <v>1278</v>
      </c>
    </row>
    <row r="487" spans="1:3" x14ac:dyDescent="0.25">
      <c r="A487" s="40">
        <v>634</v>
      </c>
      <c r="B487" s="40" t="s">
        <v>1646</v>
      </c>
      <c r="C487" s="40" t="s">
        <v>1276</v>
      </c>
    </row>
    <row r="488" spans="1:3" x14ac:dyDescent="0.25">
      <c r="A488" s="40">
        <v>635</v>
      </c>
      <c r="B488" s="40" t="s">
        <v>1647</v>
      </c>
      <c r="C488" s="40" t="s">
        <v>1278</v>
      </c>
    </row>
    <row r="489" spans="1:3" x14ac:dyDescent="0.25">
      <c r="A489" s="40">
        <v>636</v>
      </c>
      <c r="B489" s="40" t="s">
        <v>2290</v>
      </c>
      <c r="C489" s="40" t="s">
        <v>1278</v>
      </c>
    </row>
    <row r="490" spans="1:3" x14ac:dyDescent="0.25">
      <c r="A490" s="40">
        <v>637</v>
      </c>
      <c r="B490" s="40" t="s">
        <v>1648</v>
      </c>
      <c r="C490" s="40" t="s">
        <v>1278</v>
      </c>
    </row>
    <row r="491" spans="1:3" x14ac:dyDescent="0.25">
      <c r="A491" s="40">
        <v>638</v>
      </c>
      <c r="B491" s="40" t="s">
        <v>2375</v>
      </c>
      <c r="C491" s="40" t="s">
        <v>1278</v>
      </c>
    </row>
    <row r="492" spans="1:3" x14ac:dyDescent="0.25">
      <c r="A492" s="40">
        <v>639</v>
      </c>
      <c r="B492" s="40" t="s">
        <v>1649</v>
      </c>
      <c r="C492" s="40" t="s">
        <v>1275</v>
      </c>
    </row>
    <row r="493" spans="1:3" x14ac:dyDescent="0.25">
      <c r="A493" s="40">
        <v>640</v>
      </c>
      <c r="B493" s="40" t="s">
        <v>1650</v>
      </c>
      <c r="C493" s="40" t="s">
        <v>1275</v>
      </c>
    </row>
    <row r="494" spans="1:3" x14ac:dyDescent="0.25">
      <c r="A494" s="40">
        <v>641</v>
      </c>
      <c r="B494" s="40" t="s">
        <v>1651</v>
      </c>
      <c r="C494" s="40" t="s">
        <v>1275</v>
      </c>
    </row>
    <row r="495" spans="1:3" x14ac:dyDescent="0.25">
      <c r="A495" s="40">
        <v>642</v>
      </c>
      <c r="B495" s="40" t="s">
        <v>1652</v>
      </c>
      <c r="C495" s="40" t="s">
        <v>1275</v>
      </c>
    </row>
    <row r="496" spans="1:3" x14ac:dyDescent="0.25">
      <c r="A496" s="40">
        <v>643</v>
      </c>
      <c r="B496" s="40" t="s">
        <v>1653</v>
      </c>
      <c r="C496" s="40" t="s">
        <v>1278</v>
      </c>
    </row>
    <row r="497" spans="1:3" x14ac:dyDescent="0.25">
      <c r="A497" s="40">
        <v>644</v>
      </c>
      <c r="B497" s="40" t="s">
        <v>2400</v>
      </c>
      <c r="C497" s="40" t="s">
        <v>1278</v>
      </c>
    </row>
    <row r="498" spans="1:3" x14ac:dyDescent="0.25">
      <c r="A498" s="40">
        <v>645</v>
      </c>
      <c r="B498" s="40" t="s">
        <v>1654</v>
      </c>
      <c r="C498" s="40" t="s">
        <v>1278</v>
      </c>
    </row>
    <row r="499" spans="1:3" x14ac:dyDescent="0.25">
      <c r="A499" s="40">
        <v>646</v>
      </c>
      <c r="B499" s="40" t="s">
        <v>1655</v>
      </c>
      <c r="C499" s="40" t="s">
        <v>1278</v>
      </c>
    </row>
    <row r="500" spans="1:3" x14ac:dyDescent="0.25">
      <c r="A500" s="40">
        <v>647</v>
      </c>
      <c r="B500" s="40" t="s">
        <v>1656</v>
      </c>
      <c r="C500" s="40" t="s">
        <v>1278</v>
      </c>
    </row>
    <row r="501" spans="1:3" x14ac:dyDescent="0.25">
      <c r="A501" s="40">
        <v>648</v>
      </c>
      <c r="B501" s="40" t="s">
        <v>1657</v>
      </c>
      <c r="C501" s="40" t="s">
        <v>1275</v>
      </c>
    </row>
    <row r="502" spans="1:3" x14ac:dyDescent="0.25">
      <c r="A502" s="40">
        <v>649</v>
      </c>
      <c r="B502" s="40" t="s">
        <v>1658</v>
      </c>
      <c r="C502" s="40" t="s">
        <v>1278</v>
      </c>
    </row>
    <row r="503" spans="1:3" x14ac:dyDescent="0.25">
      <c r="A503" s="40">
        <v>650</v>
      </c>
      <c r="B503" s="40" t="s">
        <v>2383</v>
      </c>
      <c r="C503" s="40" t="s">
        <v>1278</v>
      </c>
    </row>
    <row r="504" spans="1:3" x14ac:dyDescent="0.25">
      <c r="A504" s="40">
        <v>651</v>
      </c>
      <c r="B504" s="40" t="s">
        <v>2284</v>
      </c>
      <c r="C504" s="40" t="s">
        <v>1276</v>
      </c>
    </row>
    <row r="505" spans="1:3" x14ac:dyDescent="0.25">
      <c r="A505" s="40">
        <v>653</v>
      </c>
      <c r="B505" s="40" t="s">
        <v>2289</v>
      </c>
      <c r="C505" s="40" t="s">
        <v>1278</v>
      </c>
    </row>
    <row r="506" spans="1:3" x14ac:dyDescent="0.25">
      <c r="A506" s="40">
        <v>654</v>
      </c>
      <c r="B506" s="40" t="s">
        <v>2406</v>
      </c>
      <c r="C506" s="40" t="s">
        <v>1278</v>
      </c>
    </row>
    <row r="507" spans="1:3" x14ac:dyDescent="0.25">
      <c r="A507" s="40">
        <v>655</v>
      </c>
      <c r="B507" s="40" t="s">
        <v>1991</v>
      </c>
      <c r="C507" s="40" t="s">
        <v>1275</v>
      </c>
    </row>
    <row r="508" spans="1:3" x14ac:dyDescent="0.25">
      <c r="A508" s="40">
        <v>658</v>
      </c>
      <c r="B508" s="40" t="s">
        <v>2288</v>
      </c>
      <c r="C508" s="40" t="s">
        <v>1275</v>
      </c>
    </row>
    <row r="509" spans="1:3" x14ac:dyDescent="0.25">
      <c r="A509" s="40">
        <v>659</v>
      </c>
      <c r="B509" s="40" t="s">
        <v>1983</v>
      </c>
      <c r="C509" s="40" t="s">
        <v>1275</v>
      </c>
    </row>
    <row r="510" spans="1:3" x14ac:dyDescent="0.25">
      <c r="A510" s="40">
        <v>660</v>
      </c>
      <c r="B510" s="40" t="s">
        <v>2257</v>
      </c>
      <c r="C510" s="40" t="s">
        <v>1276</v>
      </c>
    </row>
    <row r="511" spans="1:3" x14ac:dyDescent="0.25">
      <c r="A511" s="40">
        <v>660</v>
      </c>
      <c r="B511" s="40" t="s">
        <v>2197</v>
      </c>
      <c r="C511" s="40" t="s">
        <v>1276</v>
      </c>
    </row>
    <row r="512" spans="1:3" x14ac:dyDescent="0.25">
      <c r="A512" s="40">
        <v>661</v>
      </c>
      <c r="B512" s="40" t="s">
        <v>1370</v>
      </c>
      <c r="C512" s="40" t="s">
        <v>1276</v>
      </c>
    </row>
    <row r="513" spans="1:3" x14ac:dyDescent="0.25">
      <c r="A513" s="40">
        <v>662</v>
      </c>
      <c r="B513" s="40" t="s">
        <v>2398</v>
      </c>
      <c r="C513" s="40" t="s">
        <v>1278</v>
      </c>
    </row>
    <row r="514" spans="1:3" x14ac:dyDescent="0.25">
      <c r="A514" s="40">
        <v>664</v>
      </c>
      <c r="B514" s="40" t="s">
        <v>2352</v>
      </c>
      <c r="C514" s="40" t="s">
        <v>1278</v>
      </c>
    </row>
    <row r="515" spans="1:3" x14ac:dyDescent="0.25">
      <c r="A515" s="40">
        <v>665</v>
      </c>
      <c r="B515" s="40" t="s">
        <v>2386</v>
      </c>
      <c r="C515" s="40" t="s">
        <v>1278</v>
      </c>
    </row>
    <row r="516" spans="1:3" x14ac:dyDescent="0.25">
      <c r="A516" s="40">
        <v>666</v>
      </c>
      <c r="B516" s="40" t="s">
        <v>2360</v>
      </c>
      <c r="C516" s="40" t="s">
        <v>1278</v>
      </c>
    </row>
    <row r="517" spans="1:3" x14ac:dyDescent="0.25">
      <c r="A517" s="40">
        <v>667</v>
      </c>
      <c r="B517" s="40" t="s">
        <v>2399</v>
      </c>
      <c r="C517" s="40" t="s">
        <v>1278</v>
      </c>
    </row>
    <row r="518" spans="1:3" x14ac:dyDescent="0.25">
      <c r="A518" s="40">
        <v>668</v>
      </c>
      <c r="B518" s="40" t="s">
        <v>2303</v>
      </c>
      <c r="C518" s="40" t="s">
        <v>1278</v>
      </c>
    </row>
    <row r="519" spans="1:3" x14ac:dyDescent="0.25">
      <c r="A519" s="40">
        <v>669</v>
      </c>
      <c r="B519" s="40" t="s">
        <v>2266</v>
      </c>
      <c r="C519" s="40" t="s">
        <v>1275</v>
      </c>
    </row>
    <row r="520" spans="1:3" x14ac:dyDescent="0.25">
      <c r="A520" s="40">
        <v>670</v>
      </c>
      <c r="B520" s="40" t="s">
        <v>2287</v>
      </c>
      <c r="C520" s="40" t="s">
        <v>1275</v>
      </c>
    </row>
    <row r="521" spans="1:3" x14ac:dyDescent="0.25">
      <c r="A521" s="40">
        <v>671</v>
      </c>
      <c r="B521" s="40" t="s">
        <v>2266</v>
      </c>
      <c r="C521" s="40" t="s">
        <v>1275</v>
      </c>
    </row>
    <row r="522" spans="1:3" x14ac:dyDescent="0.25">
      <c r="A522" s="40">
        <v>672</v>
      </c>
      <c r="B522" s="40" t="s">
        <v>2338</v>
      </c>
      <c r="C522" s="40" t="s">
        <v>1275</v>
      </c>
    </row>
    <row r="523" spans="1:3" x14ac:dyDescent="0.25">
      <c r="A523" s="40">
        <v>673</v>
      </c>
      <c r="B523" s="40" t="s">
        <v>2285</v>
      </c>
      <c r="C523" s="40" t="s">
        <v>1276</v>
      </c>
    </row>
    <row r="524" spans="1:3" x14ac:dyDescent="0.25">
      <c r="A524" s="40">
        <v>676</v>
      </c>
      <c r="B524" s="40" t="s">
        <v>2355</v>
      </c>
      <c r="C524" s="40" t="s">
        <v>1275</v>
      </c>
    </row>
    <row r="525" spans="1:3" x14ac:dyDescent="0.25">
      <c r="A525" s="40">
        <v>677</v>
      </c>
      <c r="B525" s="40" t="s">
        <v>1982</v>
      </c>
      <c r="C525" s="40" t="s">
        <v>1277</v>
      </c>
    </row>
    <row r="526" spans="1:3" x14ac:dyDescent="0.25">
      <c r="A526" s="40">
        <v>678</v>
      </c>
      <c r="B526" s="40" t="s">
        <v>2413</v>
      </c>
      <c r="C526" s="40" t="s">
        <v>1275</v>
      </c>
    </row>
    <row r="527" spans="1:3" x14ac:dyDescent="0.25">
      <c r="A527" s="40">
        <v>679</v>
      </c>
      <c r="B527" s="40" t="s">
        <v>1989</v>
      </c>
      <c r="C527" s="40" t="s">
        <v>1278</v>
      </c>
    </row>
    <row r="528" spans="1:3" x14ac:dyDescent="0.25">
      <c r="A528" s="40">
        <v>680</v>
      </c>
      <c r="B528" s="40" t="s">
        <v>1997</v>
      </c>
      <c r="C528" s="40" t="s">
        <v>1276</v>
      </c>
    </row>
    <row r="529" spans="1:3" x14ac:dyDescent="0.25">
      <c r="A529" s="40">
        <v>681</v>
      </c>
      <c r="B529" s="40" t="s">
        <v>2013</v>
      </c>
      <c r="C529" s="40" t="s">
        <v>1276</v>
      </c>
    </row>
    <row r="530" spans="1:3" x14ac:dyDescent="0.25">
      <c r="A530" s="40">
        <v>682</v>
      </c>
      <c r="B530" s="40" t="s">
        <v>1999</v>
      </c>
      <c r="C530" s="40" t="s">
        <v>1276</v>
      </c>
    </row>
    <row r="531" spans="1:3" x14ac:dyDescent="0.25">
      <c r="A531" s="40">
        <v>683</v>
      </c>
      <c r="B531" s="40" t="s">
        <v>2286</v>
      </c>
      <c r="C531" s="40" t="s">
        <v>1278</v>
      </c>
    </row>
    <row r="532" spans="1:3" x14ac:dyDescent="0.25">
      <c r="A532" s="40">
        <v>684</v>
      </c>
      <c r="B532" s="40" t="s">
        <v>1998</v>
      </c>
      <c r="C532" s="40" t="s">
        <v>1275</v>
      </c>
    </row>
    <row r="533" spans="1:3" x14ac:dyDescent="0.25">
      <c r="A533" s="40">
        <v>685</v>
      </c>
      <c r="B533" s="40" t="s">
        <v>2265</v>
      </c>
      <c r="C533" s="40" t="s">
        <v>1275</v>
      </c>
    </row>
    <row r="534" spans="1:3" x14ac:dyDescent="0.25">
      <c r="A534" s="40">
        <v>686</v>
      </c>
      <c r="B534" s="40" t="s">
        <v>2324</v>
      </c>
      <c r="C534" s="40" t="s">
        <v>1275</v>
      </c>
    </row>
    <row r="535" spans="1:3" x14ac:dyDescent="0.25">
      <c r="A535" s="40">
        <v>687</v>
      </c>
      <c r="B535" s="40" t="s">
        <v>2001</v>
      </c>
      <c r="C535" s="40" t="s">
        <v>1278</v>
      </c>
    </row>
    <row r="536" spans="1:3" x14ac:dyDescent="0.25">
      <c r="A536" s="40">
        <v>688</v>
      </c>
      <c r="B536" s="40" t="s">
        <v>2011</v>
      </c>
      <c r="C536" s="40" t="s">
        <v>1275</v>
      </c>
    </row>
    <row r="537" spans="1:3" x14ac:dyDescent="0.25">
      <c r="A537" s="40">
        <v>689</v>
      </c>
      <c r="B537" s="40" t="s">
        <v>1996</v>
      </c>
      <c r="C537" s="40" t="s">
        <v>1278</v>
      </c>
    </row>
    <row r="538" spans="1:3" x14ac:dyDescent="0.25">
      <c r="A538" s="40">
        <v>690</v>
      </c>
      <c r="B538" s="40" t="s">
        <v>1995</v>
      </c>
      <c r="C538" s="40" t="s">
        <v>1275</v>
      </c>
    </row>
    <row r="539" spans="1:3" x14ac:dyDescent="0.25">
      <c r="A539" s="40">
        <v>691</v>
      </c>
      <c r="B539" s="40" t="s">
        <v>2000</v>
      </c>
      <c r="C539" s="40" t="s">
        <v>1278</v>
      </c>
    </row>
    <row r="540" spans="1:3" x14ac:dyDescent="0.25">
      <c r="A540" s="40">
        <v>693</v>
      </c>
      <c r="B540" s="40" t="s">
        <v>2015</v>
      </c>
      <c r="C540" s="40" t="s">
        <v>1276</v>
      </c>
    </row>
    <row r="541" spans="1:3" x14ac:dyDescent="0.25">
      <c r="A541" s="40">
        <v>694</v>
      </c>
      <c r="B541" s="40" t="s">
        <v>2002</v>
      </c>
      <c r="C541" s="40" t="s">
        <v>1275</v>
      </c>
    </row>
    <row r="542" spans="1:3" x14ac:dyDescent="0.25">
      <c r="A542" s="40">
        <v>695</v>
      </c>
      <c r="B542" s="40" t="s">
        <v>2007</v>
      </c>
      <c r="C542" s="40" t="s">
        <v>1275</v>
      </c>
    </row>
    <row r="543" spans="1:3" x14ac:dyDescent="0.25">
      <c r="A543" s="40">
        <v>696</v>
      </c>
      <c r="B543" s="40" t="s">
        <v>2014</v>
      </c>
      <c r="C543" s="40" t="s">
        <v>1275</v>
      </c>
    </row>
    <row r="544" spans="1:3" x14ac:dyDescent="0.25">
      <c r="A544" s="40">
        <v>697</v>
      </c>
      <c r="B544" s="40" t="s">
        <v>2006</v>
      </c>
      <c r="C544" s="40" t="s">
        <v>1275</v>
      </c>
    </row>
    <row r="545" spans="1:3" x14ac:dyDescent="0.25">
      <c r="A545" s="40">
        <v>698</v>
      </c>
      <c r="B545" s="40" t="s">
        <v>2004</v>
      </c>
      <c r="C545" s="40" t="s">
        <v>1275</v>
      </c>
    </row>
    <row r="546" spans="1:3" x14ac:dyDescent="0.25">
      <c r="A546" s="40">
        <v>699</v>
      </c>
      <c r="B546" s="40" t="s">
        <v>2354</v>
      </c>
      <c r="C546" s="40" t="s">
        <v>1277</v>
      </c>
    </row>
    <row r="547" spans="1:3" x14ac:dyDescent="0.25">
      <c r="A547" s="40">
        <v>701</v>
      </c>
      <c r="B547" s="40" t="s">
        <v>2005</v>
      </c>
      <c r="C547" s="40" t="s">
        <v>1275</v>
      </c>
    </row>
    <row r="548" spans="1:3" x14ac:dyDescent="0.25">
      <c r="A548" s="40">
        <v>703</v>
      </c>
      <c r="B548" s="40" t="s">
        <v>1659</v>
      </c>
      <c r="C548" s="40" t="s">
        <v>1278</v>
      </c>
    </row>
    <row r="549" spans="1:3" x14ac:dyDescent="0.25">
      <c r="A549" s="40">
        <v>705</v>
      </c>
      <c r="B549" s="40" t="s">
        <v>1660</v>
      </c>
      <c r="C549" s="40" t="s">
        <v>1278</v>
      </c>
    </row>
    <row r="550" spans="1:3" x14ac:dyDescent="0.25">
      <c r="A550" s="40">
        <v>706</v>
      </c>
      <c r="B550" s="40" t="s">
        <v>2372</v>
      </c>
      <c r="C550" s="40" t="s">
        <v>1275</v>
      </c>
    </row>
    <row r="551" spans="1:3" x14ac:dyDescent="0.25">
      <c r="A551" s="40">
        <v>707</v>
      </c>
      <c r="B551" s="40" t="s">
        <v>1661</v>
      </c>
      <c r="C551" s="40" t="s">
        <v>1275</v>
      </c>
    </row>
    <row r="552" spans="1:3" x14ac:dyDescent="0.25">
      <c r="A552" s="40">
        <v>708</v>
      </c>
      <c r="B552" s="40" t="s">
        <v>1662</v>
      </c>
      <c r="C552" s="40" t="s">
        <v>1275</v>
      </c>
    </row>
    <row r="553" spans="1:3" x14ac:dyDescent="0.25">
      <c r="A553" s="40">
        <v>709</v>
      </c>
      <c r="B553" s="40" t="s">
        <v>1663</v>
      </c>
      <c r="C553" s="40" t="s">
        <v>1275</v>
      </c>
    </row>
    <row r="554" spans="1:3" x14ac:dyDescent="0.25">
      <c r="A554" s="40">
        <v>710</v>
      </c>
      <c r="B554" s="40" t="s">
        <v>1664</v>
      </c>
      <c r="C554" s="40" t="s">
        <v>1275</v>
      </c>
    </row>
    <row r="555" spans="1:3" x14ac:dyDescent="0.25">
      <c r="A555" s="40">
        <v>712</v>
      </c>
      <c r="B555" s="40" t="s">
        <v>1665</v>
      </c>
      <c r="C555" s="40" t="s">
        <v>1278</v>
      </c>
    </row>
    <row r="556" spans="1:3" x14ac:dyDescent="0.25">
      <c r="A556" s="40">
        <v>713</v>
      </c>
      <c r="B556" s="40" t="s">
        <v>1666</v>
      </c>
      <c r="C556" s="40" t="s">
        <v>1275</v>
      </c>
    </row>
    <row r="557" spans="1:3" x14ac:dyDescent="0.25">
      <c r="A557" s="40">
        <v>714</v>
      </c>
      <c r="B557" s="40" t="s">
        <v>1667</v>
      </c>
      <c r="C557" s="40" t="s">
        <v>1275</v>
      </c>
    </row>
    <row r="558" spans="1:3" x14ac:dyDescent="0.25">
      <c r="A558" s="40">
        <v>715</v>
      </c>
      <c r="B558" s="40" t="s">
        <v>1668</v>
      </c>
      <c r="C558" s="40" t="s">
        <v>1275</v>
      </c>
    </row>
    <row r="559" spans="1:3" x14ac:dyDescent="0.25">
      <c r="A559" s="40">
        <v>716</v>
      </c>
      <c r="B559" s="40" t="s">
        <v>1669</v>
      </c>
      <c r="C559" s="40" t="s">
        <v>1278</v>
      </c>
    </row>
    <row r="560" spans="1:3" x14ac:dyDescent="0.25">
      <c r="A560" s="40">
        <v>717</v>
      </c>
      <c r="B560" s="40" t="s">
        <v>1670</v>
      </c>
      <c r="C560" s="40" t="s">
        <v>1275</v>
      </c>
    </row>
    <row r="561" spans="1:3" x14ac:dyDescent="0.25">
      <c r="A561" s="40">
        <v>718</v>
      </c>
      <c r="B561" s="40" t="s">
        <v>1671</v>
      </c>
      <c r="C561" s="40" t="s">
        <v>1275</v>
      </c>
    </row>
    <row r="562" spans="1:3" x14ac:dyDescent="0.25">
      <c r="A562" s="40">
        <v>719</v>
      </c>
      <c r="B562" s="40" t="s">
        <v>1672</v>
      </c>
      <c r="C562" s="40" t="s">
        <v>1275</v>
      </c>
    </row>
    <row r="563" spans="1:3" x14ac:dyDescent="0.25">
      <c r="A563" s="40">
        <v>720</v>
      </c>
      <c r="B563" s="40" t="s">
        <v>1673</v>
      </c>
      <c r="C563" s="40" t="s">
        <v>1278</v>
      </c>
    </row>
    <row r="564" spans="1:3" x14ac:dyDescent="0.25">
      <c r="A564" s="40">
        <v>721</v>
      </c>
      <c r="B564" s="40" t="s">
        <v>1674</v>
      </c>
      <c r="C564" s="40" t="s">
        <v>1275</v>
      </c>
    </row>
    <row r="565" spans="1:3" x14ac:dyDescent="0.25">
      <c r="A565" s="40">
        <v>722</v>
      </c>
      <c r="B565" s="40" t="s">
        <v>1675</v>
      </c>
      <c r="C565" s="40" t="s">
        <v>1275</v>
      </c>
    </row>
    <row r="566" spans="1:3" x14ac:dyDescent="0.25">
      <c r="A566" s="40">
        <v>723</v>
      </c>
      <c r="B566" s="40" t="s">
        <v>1676</v>
      </c>
      <c r="C566" s="40" t="s">
        <v>1275</v>
      </c>
    </row>
    <row r="567" spans="1:3" x14ac:dyDescent="0.25">
      <c r="A567" s="40">
        <v>724</v>
      </c>
      <c r="B567" s="40" t="s">
        <v>1677</v>
      </c>
      <c r="C567" s="40" t="s">
        <v>1275</v>
      </c>
    </row>
    <row r="568" spans="1:3" x14ac:dyDescent="0.25">
      <c r="A568" s="40">
        <v>725</v>
      </c>
      <c r="B568" s="40" t="s">
        <v>1678</v>
      </c>
      <c r="C568" s="40" t="s">
        <v>1275</v>
      </c>
    </row>
    <row r="569" spans="1:3" x14ac:dyDescent="0.25">
      <c r="A569" s="40">
        <v>726</v>
      </c>
      <c r="B569" s="40" t="s">
        <v>1679</v>
      </c>
      <c r="C569" s="40" t="s">
        <v>1275</v>
      </c>
    </row>
    <row r="570" spans="1:3" x14ac:dyDescent="0.25">
      <c r="A570" s="40">
        <v>727</v>
      </c>
      <c r="B570" s="40" t="s">
        <v>1680</v>
      </c>
      <c r="C570" s="40" t="s">
        <v>1278</v>
      </c>
    </row>
    <row r="571" spans="1:3" x14ac:dyDescent="0.25">
      <c r="A571" s="40">
        <v>728</v>
      </c>
      <c r="B571" s="40" t="s">
        <v>1681</v>
      </c>
      <c r="C571" s="40" t="s">
        <v>1278</v>
      </c>
    </row>
    <row r="572" spans="1:3" x14ac:dyDescent="0.25">
      <c r="A572" s="40">
        <v>729</v>
      </c>
      <c r="B572" s="40" t="s">
        <v>1682</v>
      </c>
      <c r="C572" s="40" t="s">
        <v>1278</v>
      </c>
    </row>
    <row r="573" spans="1:3" x14ac:dyDescent="0.25">
      <c r="A573" s="40">
        <v>730</v>
      </c>
      <c r="B573" s="40" t="s">
        <v>1683</v>
      </c>
      <c r="C573" s="40" t="s">
        <v>1277</v>
      </c>
    </row>
    <row r="574" spans="1:3" x14ac:dyDescent="0.25">
      <c r="A574" s="40">
        <v>731</v>
      </c>
      <c r="B574" s="40" t="s">
        <v>1684</v>
      </c>
      <c r="C574" s="40" t="s">
        <v>1278</v>
      </c>
    </row>
    <row r="575" spans="1:3" x14ac:dyDescent="0.25">
      <c r="A575" s="40">
        <v>732</v>
      </c>
      <c r="B575" s="40" t="s">
        <v>1685</v>
      </c>
      <c r="C575" s="40" t="s">
        <v>1278</v>
      </c>
    </row>
    <row r="576" spans="1:3" x14ac:dyDescent="0.25">
      <c r="A576" s="40">
        <v>733</v>
      </c>
      <c r="B576" s="40" t="s">
        <v>1686</v>
      </c>
      <c r="C576" s="40" t="s">
        <v>1277</v>
      </c>
    </row>
    <row r="577" spans="1:3" x14ac:dyDescent="0.25">
      <c r="A577" s="40">
        <v>734</v>
      </c>
      <c r="B577" s="40" t="s">
        <v>1687</v>
      </c>
      <c r="C577" s="40" t="s">
        <v>1275</v>
      </c>
    </row>
    <row r="578" spans="1:3" x14ac:dyDescent="0.25">
      <c r="A578" s="40">
        <v>735</v>
      </c>
      <c r="B578" s="40" t="s">
        <v>1688</v>
      </c>
      <c r="C578" s="40" t="s">
        <v>1275</v>
      </c>
    </row>
    <row r="579" spans="1:3" x14ac:dyDescent="0.25">
      <c r="A579" s="40">
        <v>736</v>
      </c>
      <c r="B579" s="40" t="s">
        <v>1689</v>
      </c>
      <c r="C579" s="40" t="s">
        <v>1278</v>
      </c>
    </row>
    <row r="580" spans="1:3" x14ac:dyDescent="0.25">
      <c r="A580" s="40">
        <v>737</v>
      </c>
      <c r="B580" s="40" t="s">
        <v>1690</v>
      </c>
      <c r="C580" s="40" t="s">
        <v>1278</v>
      </c>
    </row>
    <row r="581" spans="1:3" x14ac:dyDescent="0.25">
      <c r="A581" s="40">
        <v>738</v>
      </c>
      <c r="B581" s="40" t="s">
        <v>1691</v>
      </c>
      <c r="C581" s="40" t="s">
        <v>1275</v>
      </c>
    </row>
    <row r="582" spans="1:3" x14ac:dyDescent="0.25">
      <c r="A582" s="40">
        <v>739</v>
      </c>
      <c r="B582" s="40" t="s">
        <v>1692</v>
      </c>
      <c r="C582" s="40" t="s">
        <v>1275</v>
      </c>
    </row>
    <row r="583" spans="1:3" x14ac:dyDescent="0.25">
      <c r="A583" s="40">
        <v>740</v>
      </c>
      <c r="B583" s="40" t="s">
        <v>1693</v>
      </c>
      <c r="C583" s="40" t="s">
        <v>1278</v>
      </c>
    </row>
    <row r="584" spans="1:3" x14ac:dyDescent="0.25">
      <c r="A584" s="40">
        <v>741</v>
      </c>
      <c r="B584" s="40" t="s">
        <v>2264</v>
      </c>
      <c r="C584" s="40" t="s">
        <v>1278</v>
      </c>
    </row>
    <row r="585" spans="1:3" x14ac:dyDescent="0.25">
      <c r="A585" s="40">
        <v>742</v>
      </c>
      <c r="B585" s="40" t="s">
        <v>1694</v>
      </c>
      <c r="C585" s="40" t="s">
        <v>1276</v>
      </c>
    </row>
    <row r="586" spans="1:3" x14ac:dyDescent="0.25">
      <c r="A586" s="40">
        <v>743</v>
      </c>
      <c r="B586" s="40" t="s">
        <v>1695</v>
      </c>
      <c r="C586" s="40" t="s">
        <v>1275</v>
      </c>
    </row>
    <row r="587" spans="1:3" x14ac:dyDescent="0.25">
      <c r="A587" s="40">
        <v>744</v>
      </c>
      <c r="B587" s="40" t="s">
        <v>1696</v>
      </c>
      <c r="C587" s="40" t="s">
        <v>1275</v>
      </c>
    </row>
    <row r="588" spans="1:3" x14ac:dyDescent="0.25">
      <c r="A588" s="40">
        <v>745</v>
      </c>
      <c r="B588" s="40" t="s">
        <v>1697</v>
      </c>
      <c r="C588" s="40" t="s">
        <v>1275</v>
      </c>
    </row>
    <row r="589" spans="1:3" x14ac:dyDescent="0.25">
      <c r="A589" s="40">
        <v>746</v>
      </c>
      <c r="B589" s="40" t="s">
        <v>1698</v>
      </c>
      <c r="C589" s="40" t="s">
        <v>1278</v>
      </c>
    </row>
    <row r="590" spans="1:3" x14ac:dyDescent="0.25">
      <c r="A590" s="40">
        <v>747</v>
      </c>
      <c r="B590" s="40" t="s">
        <v>1699</v>
      </c>
      <c r="C590" s="40" t="s">
        <v>1278</v>
      </c>
    </row>
    <row r="591" spans="1:3" x14ac:dyDescent="0.25">
      <c r="A591" s="40">
        <v>748</v>
      </c>
      <c r="B591" s="40" t="s">
        <v>2380</v>
      </c>
      <c r="C591" s="40" t="s">
        <v>1278</v>
      </c>
    </row>
    <row r="592" spans="1:3" x14ac:dyDescent="0.25">
      <c r="A592" s="40">
        <v>749</v>
      </c>
      <c r="B592" s="40" t="s">
        <v>1700</v>
      </c>
      <c r="C592" s="40" t="s">
        <v>1278</v>
      </c>
    </row>
    <row r="593" spans="1:3" x14ac:dyDescent="0.25">
      <c r="A593" s="40">
        <v>750</v>
      </c>
      <c r="B593" s="40" t="s">
        <v>1701</v>
      </c>
      <c r="C593" s="40" t="s">
        <v>1277</v>
      </c>
    </row>
    <row r="594" spans="1:3" x14ac:dyDescent="0.25">
      <c r="A594" s="40">
        <v>751</v>
      </c>
      <c r="B594" s="40" t="s">
        <v>2263</v>
      </c>
      <c r="C594" s="40" t="s">
        <v>1277</v>
      </c>
    </row>
    <row r="595" spans="1:3" x14ac:dyDescent="0.25">
      <c r="A595" s="40">
        <v>752</v>
      </c>
      <c r="B595" s="40" t="s">
        <v>1702</v>
      </c>
      <c r="C595" s="40" t="s">
        <v>1278</v>
      </c>
    </row>
    <row r="596" spans="1:3" x14ac:dyDescent="0.25">
      <c r="A596" s="40">
        <v>753</v>
      </c>
      <c r="B596" s="40" t="s">
        <v>1703</v>
      </c>
      <c r="C596" s="40" t="s">
        <v>1275</v>
      </c>
    </row>
    <row r="597" spans="1:3" x14ac:dyDescent="0.25">
      <c r="A597" s="40">
        <v>754</v>
      </c>
      <c r="B597" s="40" t="s">
        <v>1704</v>
      </c>
      <c r="C597" s="40" t="s">
        <v>1278</v>
      </c>
    </row>
    <row r="598" spans="1:3" x14ac:dyDescent="0.25">
      <c r="A598" s="40">
        <v>755</v>
      </c>
      <c r="B598" s="40" t="s">
        <v>1705</v>
      </c>
      <c r="C598" s="40" t="s">
        <v>1275</v>
      </c>
    </row>
    <row r="599" spans="1:3" x14ac:dyDescent="0.25">
      <c r="A599" s="40">
        <v>756</v>
      </c>
      <c r="B599" s="40" t="s">
        <v>1706</v>
      </c>
      <c r="C599" s="40" t="s">
        <v>1278</v>
      </c>
    </row>
    <row r="600" spans="1:3" x14ac:dyDescent="0.25">
      <c r="A600" s="40">
        <v>757</v>
      </c>
      <c r="B600" s="40" t="s">
        <v>1707</v>
      </c>
      <c r="C600" s="40" t="s">
        <v>1278</v>
      </c>
    </row>
    <row r="601" spans="1:3" x14ac:dyDescent="0.25">
      <c r="A601" s="40">
        <v>758</v>
      </c>
      <c r="B601" s="40" t="s">
        <v>2415</v>
      </c>
      <c r="C601" s="40" t="s">
        <v>1278</v>
      </c>
    </row>
    <row r="602" spans="1:3" x14ac:dyDescent="0.25">
      <c r="A602" s="40">
        <v>759</v>
      </c>
      <c r="B602" s="40" t="s">
        <v>1708</v>
      </c>
      <c r="C602" s="40" t="s">
        <v>1275</v>
      </c>
    </row>
    <row r="603" spans="1:3" x14ac:dyDescent="0.25">
      <c r="A603" s="40">
        <v>760</v>
      </c>
      <c r="B603" s="40" t="s">
        <v>1709</v>
      </c>
      <c r="C603" s="40" t="s">
        <v>1278</v>
      </c>
    </row>
    <row r="604" spans="1:3" x14ac:dyDescent="0.25">
      <c r="A604" s="40">
        <v>761</v>
      </c>
      <c r="B604" s="40" t="s">
        <v>1710</v>
      </c>
      <c r="C604" s="40" t="s">
        <v>1275</v>
      </c>
    </row>
    <row r="605" spans="1:3" x14ac:dyDescent="0.25">
      <c r="A605" s="40">
        <v>763</v>
      </c>
      <c r="B605" s="40" t="s">
        <v>1711</v>
      </c>
      <c r="C605" s="40" t="s">
        <v>1278</v>
      </c>
    </row>
    <row r="606" spans="1:3" x14ac:dyDescent="0.25">
      <c r="A606" s="40">
        <v>764</v>
      </c>
      <c r="B606" s="40" t="s">
        <v>1712</v>
      </c>
      <c r="C606" s="40" t="s">
        <v>1277</v>
      </c>
    </row>
    <row r="607" spans="1:3" x14ac:dyDescent="0.25">
      <c r="A607" s="40">
        <v>765</v>
      </c>
      <c r="B607" s="40" t="s">
        <v>1713</v>
      </c>
      <c r="C607" s="40" t="s">
        <v>1277</v>
      </c>
    </row>
    <row r="608" spans="1:3" x14ac:dyDescent="0.25">
      <c r="A608" s="40">
        <v>766</v>
      </c>
      <c r="B608" s="40" t="s">
        <v>1714</v>
      </c>
      <c r="C608" s="40" t="s">
        <v>1277</v>
      </c>
    </row>
    <row r="609" spans="1:3" x14ac:dyDescent="0.25">
      <c r="A609" s="40">
        <v>767</v>
      </c>
      <c r="B609" s="40" t="s">
        <v>2358</v>
      </c>
      <c r="C609" s="40" t="s">
        <v>1277</v>
      </c>
    </row>
    <row r="610" spans="1:3" x14ac:dyDescent="0.25">
      <c r="A610" s="40">
        <v>768</v>
      </c>
      <c r="B610" s="40" t="s">
        <v>2332</v>
      </c>
      <c r="C610" s="40" t="s">
        <v>1275</v>
      </c>
    </row>
    <row r="611" spans="1:3" x14ac:dyDescent="0.25">
      <c r="A611" s="40">
        <v>769</v>
      </c>
      <c r="B611" s="40" t="s">
        <v>2199</v>
      </c>
      <c r="C611" s="40" t="s">
        <v>1275</v>
      </c>
    </row>
    <row r="612" spans="1:3" x14ac:dyDescent="0.25">
      <c r="A612" s="40">
        <v>770</v>
      </c>
      <c r="B612" s="40" t="s">
        <v>1715</v>
      </c>
      <c r="C612" s="40" t="s">
        <v>1278</v>
      </c>
    </row>
    <row r="613" spans="1:3" x14ac:dyDescent="0.25">
      <c r="A613" s="40">
        <v>771</v>
      </c>
      <c r="B613" s="40" t="s">
        <v>1716</v>
      </c>
      <c r="C613" s="40" t="s">
        <v>1278</v>
      </c>
    </row>
    <row r="614" spans="1:3" x14ac:dyDescent="0.25">
      <c r="A614" s="40">
        <v>772</v>
      </c>
      <c r="B614" s="40" t="s">
        <v>1717</v>
      </c>
      <c r="C614" s="40" t="s">
        <v>1276</v>
      </c>
    </row>
    <row r="615" spans="1:3" x14ac:dyDescent="0.25">
      <c r="A615" s="40">
        <v>773</v>
      </c>
      <c r="B615" s="40" t="s">
        <v>1718</v>
      </c>
      <c r="C615" s="40" t="s">
        <v>1276</v>
      </c>
    </row>
    <row r="616" spans="1:3" x14ac:dyDescent="0.25">
      <c r="A616" s="40">
        <v>774</v>
      </c>
      <c r="B616" s="40" t="s">
        <v>1719</v>
      </c>
      <c r="C616" s="40" t="s">
        <v>1278</v>
      </c>
    </row>
    <row r="617" spans="1:3" x14ac:dyDescent="0.25">
      <c r="A617" s="40">
        <v>775</v>
      </c>
      <c r="B617" s="40" t="s">
        <v>2366</v>
      </c>
      <c r="C617" s="40" t="s">
        <v>1278</v>
      </c>
    </row>
    <row r="618" spans="1:3" x14ac:dyDescent="0.25">
      <c r="A618" s="40">
        <v>776</v>
      </c>
      <c r="B618" s="40" t="s">
        <v>1720</v>
      </c>
      <c r="C618" s="40" t="s">
        <v>1276</v>
      </c>
    </row>
    <row r="619" spans="1:3" x14ac:dyDescent="0.25">
      <c r="A619" s="40">
        <v>777</v>
      </c>
      <c r="B619" s="40" t="s">
        <v>1721</v>
      </c>
      <c r="C619" s="40" t="s">
        <v>1276</v>
      </c>
    </row>
    <row r="620" spans="1:3" x14ac:dyDescent="0.25">
      <c r="A620" s="40">
        <v>778</v>
      </c>
      <c r="B620" s="40" t="s">
        <v>1722</v>
      </c>
      <c r="C620" s="40" t="s">
        <v>1278</v>
      </c>
    </row>
    <row r="621" spans="1:3" x14ac:dyDescent="0.25">
      <c r="A621" s="40">
        <v>779</v>
      </c>
      <c r="B621" s="40" t="s">
        <v>1723</v>
      </c>
      <c r="C621" s="40" t="s">
        <v>1278</v>
      </c>
    </row>
    <row r="622" spans="1:3" x14ac:dyDescent="0.25">
      <c r="A622" s="40">
        <v>780</v>
      </c>
      <c r="B622" s="40" t="s">
        <v>1724</v>
      </c>
      <c r="C622" s="40" t="s">
        <v>1277</v>
      </c>
    </row>
    <row r="623" spans="1:3" x14ac:dyDescent="0.25">
      <c r="A623" s="40">
        <v>781</v>
      </c>
      <c r="B623" s="40" t="s">
        <v>1725</v>
      </c>
      <c r="C623" s="40" t="s">
        <v>1277</v>
      </c>
    </row>
    <row r="624" spans="1:3" x14ac:dyDescent="0.25">
      <c r="A624" s="40">
        <v>782</v>
      </c>
      <c r="B624" s="40" t="s">
        <v>2335</v>
      </c>
      <c r="C624" s="40" t="s">
        <v>1278</v>
      </c>
    </row>
    <row r="625" spans="1:3" x14ac:dyDescent="0.25">
      <c r="A625" s="40">
        <v>783</v>
      </c>
      <c r="B625" s="40" t="s">
        <v>1726</v>
      </c>
      <c r="C625" s="40" t="s">
        <v>1277</v>
      </c>
    </row>
    <row r="626" spans="1:3" x14ac:dyDescent="0.25">
      <c r="A626" s="40">
        <v>784</v>
      </c>
      <c r="B626" s="40" t="s">
        <v>1727</v>
      </c>
      <c r="C626" s="40" t="s">
        <v>1275</v>
      </c>
    </row>
    <row r="627" spans="1:3" x14ac:dyDescent="0.25">
      <c r="A627" s="40">
        <v>785</v>
      </c>
      <c r="B627" s="40" t="s">
        <v>2376</v>
      </c>
      <c r="C627" s="40" t="s">
        <v>1275</v>
      </c>
    </row>
    <row r="628" spans="1:3" x14ac:dyDescent="0.25">
      <c r="A628" s="40">
        <v>786</v>
      </c>
      <c r="B628" s="40" t="s">
        <v>1728</v>
      </c>
      <c r="C628" s="40" t="s">
        <v>1275</v>
      </c>
    </row>
    <row r="629" spans="1:3" x14ac:dyDescent="0.25">
      <c r="A629" s="40">
        <v>787</v>
      </c>
      <c r="B629" s="40" t="s">
        <v>1729</v>
      </c>
      <c r="C629" s="40" t="s">
        <v>1275</v>
      </c>
    </row>
    <row r="630" spans="1:3" x14ac:dyDescent="0.25">
      <c r="A630" s="40">
        <v>788</v>
      </c>
      <c r="B630" s="40" t="s">
        <v>1730</v>
      </c>
      <c r="C630" s="40" t="s">
        <v>1275</v>
      </c>
    </row>
    <row r="631" spans="1:3" x14ac:dyDescent="0.25">
      <c r="A631" s="40">
        <v>789</v>
      </c>
      <c r="B631" s="40" t="s">
        <v>2200</v>
      </c>
      <c r="C631" s="40" t="s">
        <v>1276</v>
      </c>
    </row>
    <row r="632" spans="1:3" x14ac:dyDescent="0.25">
      <c r="A632" s="40">
        <v>790</v>
      </c>
      <c r="B632" s="40" t="s">
        <v>1731</v>
      </c>
      <c r="C632" s="40" t="s">
        <v>1275</v>
      </c>
    </row>
    <row r="633" spans="1:3" x14ac:dyDescent="0.25">
      <c r="A633" s="40">
        <v>791</v>
      </c>
      <c r="B633" s="40" t="s">
        <v>1732</v>
      </c>
      <c r="C633" s="40" t="s">
        <v>1275</v>
      </c>
    </row>
    <row r="634" spans="1:3" x14ac:dyDescent="0.25">
      <c r="A634" s="40">
        <v>792</v>
      </c>
      <c r="B634" s="40" t="s">
        <v>2201</v>
      </c>
      <c r="C634" s="40" t="s">
        <v>1275</v>
      </c>
    </row>
    <row r="635" spans="1:3" x14ac:dyDescent="0.25">
      <c r="A635" s="40">
        <v>793</v>
      </c>
      <c r="B635" s="40" t="s">
        <v>2182</v>
      </c>
      <c r="C635" s="40" t="s">
        <v>1275</v>
      </c>
    </row>
    <row r="636" spans="1:3" x14ac:dyDescent="0.25">
      <c r="A636" s="40">
        <v>794</v>
      </c>
      <c r="B636" s="40" t="s">
        <v>1733</v>
      </c>
      <c r="C636" s="40" t="s">
        <v>1275</v>
      </c>
    </row>
    <row r="637" spans="1:3" x14ac:dyDescent="0.25">
      <c r="A637" s="40">
        <v>795</v>
      </c>
      <c r="B637" s="40" t="s">
        <v>1734</v>
      </c>
      <c r="C637" s="40" t="s">
        <v>1276</v>
      </c>
    </row>
    <row r="638" spans="1:3" x14ac:dyDescent="0.25">
      <c r="A638" s="40">
        <v>796</v>
      </c>
      <c r="B638" s="40" t="s">
        <v>1735</v>
      </c>
      <c r="C638" s="40" t="s">
        <v>1278</v>
      </c>
    </row>
    <row r="639" spans="1:3" s="80" customFormat="1" x14ac:dyDescent="0.25">
      <c r="A639" s="89">
        <v>797</v>
      </c>
      <c r="B639" s="89" t="s">
        <v>2485</v>
      </c>
      <c r="C639" s="89" t="s">
        <v>1275</v>
      </c>
    </row>
    <row r="640" spans="1:3" x14ac:dyDescent="0.25">
      <c r="A640" s="40">
        <v>798</v>
      </c>
      <c r="B640" s="40" t="s">
        <v>2281</v>
      </c>
      <c r="C640" s="40" t="s">
        <v>1276</v>
      </c>
    </row>
    <row r="641" spans="1:3" x14ac:dyDescent="0.25">
      <c r="A641" s="40">
        <v>799</v>
      </c>
      <c r="B641" s="40" t="s">
        <v>1736</v>
      </c>
      <c r="C641" s="40" t="s">
        <v>1278</v>
      </c>
    </row>
    <row r="642" spans="1:3" x14ac:dyDescent="0.25">
      <c r="A642" s="40">
        <v>800</v>
      </c>
      <c r="B642" s="40" t="s">
        <v>1737</v>
      </c>
      <c r="C642" s="40" t="s">
        <v>1275</v>
      </c>
    </row>
    <row r="643" spans="1:3" x14ac:dyDescent="0.25">
      <c r="A643" s="40">
        <v>801</v>
      </c>
      <c r="B643" s="40" t="s">
        <v>1738</v>
      </c>
      <c r="C643" s="40" t="s">
        <v>1275</v>
      </c>
    </row>
    <row r="644" spans="1:3" x14ac:dyDescent="0.25">
      <c r="A644" s="40">
        <v>802</v>
      </c>
      <c r="B644" s="40" t="s">
        <v>2403</v>
      </c>
      <c r="C644" s="40" t="s">
        <v>1276</v>
      </c>
    </row>
    <row r="645" spans="1:3" x14ac:dyDescent="0.25">
      <c r="A645" s="40">
        <v>803</v>
      </c>
      <c r="B645" s="40" t="s">
        <v>1739</v>
      </c>
      <c r="C645" s="40" t="s">
        <v>1276</v>
      </c>
    </row>
    <row r="646" spans="1:3" x14ac:dyDescent="0.25">
      <c r="A646" s="40">
        <v>804</v>
      </c>
      <c r="B646" s="40" t="s">
        <v>2342</v>
      </c>
      <c r="C646" s="40" t="s">
        <v>1276</v>
      </c>
    </row>
    <row r="647" spans="1:3" x14ac:dyDescent="0.25">
      <c r="A647" s="40">
        <v>805</v>
      </c>
      <c r="B647" s="40" t="s">
        <v>1740</v>
      </c>
      <c r="C647" s="40" t="s">
        <v>1278</v>
      </c>
    </row>
    <row r="648" spans="1:3" x14ac:dyDescent="0.25">
      <c r="A648" s="40">
        <v>806</v>
      </c>
      <c r="B648" s="40" t="s">
        <v>2396</v>
      </c>
      <c r="C648" s="40" t="s">
        <v>1278</v>
      </c>
    </row>
    <row r="649" spans="1:3" x14ac:dyDescent="0.25">
      <c r="A649" s="40">
        <v>807</v>
      </c>
      <c r="B649" s="40" t="s">
        <v>2368</v>
      </c>
      <c r="C649" s="40" t="s">
        <v>1278</v>
      </c>
    </row>
    <row r="650" spans="1:3" x14ac:dyDescent="0.25">
      <c r="A650" s="40">
        <v>808</v>
      </c>
      <c r="B650" s="40" t="s">
        <v>1741</v>
      </c>
      <c r="C650" s="40" t="s">
        <v>1278</v>
      </c>
    </row>
    <row r="651" spans="1:3" x14ac:dyDescent="0.25">
      <c r="A651" s="40">
        <v>809</v>
      </c>
      <c r="B651" s="40" t="s">
        <v>2260</v>
      </c>
      <c r="C651" s="40" t="s">
        <v>1278</v>
      </c>
    </row>
    <row r="652" spans="1:3" x14ac:dyDescent="0.25">
      <c r="A652" s="40">
        <v>810</v>
      </c>
      <c r="B652" s="40" t="s">
        <v>1742</v>
      </c>
      <c r="C652" s="40" t="s">
        <v>1275</v>
      </c>
    </row>
    <row r="653" spans="1:3" x14ac:dyDescent="0.25">
      <c r="A653" s="40">
        <v>811</v>
      </c>
      <c r="B653" s="40" t="s">
        <v>1743</v>
      </c>
      <c r="C653" s="40" t="s">
        <v>1275</v>
      </c>
    </row>
    <row r="654" spans="1:3" x14ac:dyDescent="0.25">
      <c r="A654" s="40">
        <v>812</v>
      </c>
      <c r="B654" s="40" t="s">
        <v>1744</v>
      </c>
      <c r="C654" s="40" t="s">
        <v>1275</v>
      </c>
    </row>
    <row r="655" spans="1:3" x14ac:dyDescent="0.25">
      <c r="A655" s="40">
        <v>813</v>
      </c>
      <c r="B655" s="40" t="s">
        <v>2172</v>
      </c>
      <c r="C655" s="40" t="s">
        <v>1275</v>
      </c>
    </row>
    <row r="656" spans="1:3" x14ac:dyDescent="0.25">
      <c r="A656" s="40">
        <v>813</v>
      </c>
      <c r="B656" s="40" t="s">
        <v>2167</v>
      </c>
      <c r="C656" s="40" t="s">
        <v>1275</v>
      </c>
    </row>
    <row r="657" spans="1:3" x14ac:dyDescent="0.25">
      <c r="A657" s="40">
        <v>815</v>
      </c>
      <c r="B657" s="40" t="s">
        <v>1745</v>
      </c>
      <c r="C657" s="40" t="s">
        <v>1275</v>
      </c>
    </row>
    <row r="658" spans="1:3" x14ac:dyDescent="0.25">
      <c r="A658" s="40">
        <v>816</v>
      </c>
      <c r="B658" s="40" t="s">
        <v>1746</v>
      </c>
      <c r="C658" s="40" t="s">
        <v>1275</v>
      </c>
    </row>
    <row r="659" spans="1:3" x14ac:dyDescent="0.25">
      <c r="A659" s="40">
        <v>817</v>
      </c>
      <c r="B659" s="40" t="s">
        <v>1747</v>
      </c>
      <c r="C659" s="40" t="s">
        <v>1277</v>
      </c>
    </row>
    <row r="660" spans="1:3" x14ac:dyDescent="0.25">
      <c r="A660" s="40">
        <v>818</v>
      </c>
      <c r="B660" s="40" t="s">
        <v>1748</v>
      </c>
      <c r="C660" s="40" t="s">
        <v>1275</v>
      </c>
    </row>
    <row r="661" spans="1:3" x14ac:dyDescent="0.25">
      <c r="A661" s="40">
        <v>819</v>
      </c>
      <c r="B661" s="40" t="s">
        <v>1749</v>
      </c>
      <c r="C661" s="40" t="s">
        <v>1278</v>
      </c>
    </row>
    <row r="662" spans="1:3" x14ac:dyDescent="0.25">
      <c r="A662" s="40">
        <v>821</v>
      </c>
      <c r="B662" s="40" t="s">
        <v>1750</v>
      </c>
      <c r="C662" s="40" t="s">
        <v>1275</v>
      </c>
    </row>
    <row r="663" spans="1:3" x14ac:dyDescent="0.25">
      <c r="A663" s="40">
        <v>822</v>
      </c>
      <c r="B663" s="40" t="s">
        <v>1751</v>
      </c>
      <c r="C663" s="40" t="s">
        <v>1276</v>
      </c>
    </row>
    <row r="664" spans="1:3" x14ac:dyDescent="0.25">
      <c r="A664" s="40">
        <v>823</v>
      </c>
      <c r="B664" s="40" t="s">
        <v>1752</v>
      </c>
      <c r="C664" s="40" t="s">
        <v>1275</v>
      </c>
    </row>
    <row r="665" spans="1:3" x14ac:dyDescent="0.25">
      <c r="A665" s="40">
        <v>824</v>
      </c>
      <c r="B665" s="40" t="s">
        <v>1753</v>
      </c>
      <c r="C665" s="40" t="s">
        <v>1276</v>
      </c>
    </row>
    <row r="666" spans="1:3" x14ac:dyDescent="0.25">
      <c r="A666" s="40">
        <v>825</v>
      </c>
      <c r="B666" s="40" t="s">
        <v>1754</v>
      </c>
      <c r="C666" s="40" t="s">
        <v>1277</v>
      </c>
    </row>
    <row r="667" spans="1:3" x14ac:dyDescent="0.25">
      <c r="A667" s="40">
        <v>826</v>
      </c>
      <c r="B667" s="40" t="s">
        <v>1755</v>
      </c>
      <c r="C667" s="40" t="s">
        <v>1275</v>
      </c>
    </row>
    <row r="668" spans="1:3" x14ac:dyDescent="0.25">
      <c r="A668" s="40">
        <v>827</v>
      </c>
      <c r="B668" s="40" t="s">
        <v>1756</v>
      </c>
      <c r="C668" s="40" t="s">
        <v>1275</v>
      </c>
    </row>
    <row r="669" spans="1:3" x14ac:dyDescent="0.25">
      <c r="A669" s="40">
        <v>828</v>
      </c>
      <c r="B669" s="40" t="s">
        <v>1757</v>
      </c>
      <c r="C669" s="40" t="s">
        <v>1275</v>
      </c>
    </row>
    <row r="670" spans="1:3" x14ac:dyDescent="0.25">
      <c r="A670" s="40">
        <v>829</v>
      </c>
      <c r="B670" s="40" t="s">
        <v>1758</v>
      </c>
      <c r="C670" s="40" t="s">
        <v>1277</v>
      </c>
    </row>
    <row r="671" spans="1:3" x14ac:dyDescent="0.25">
      <c r="A671" s="40">
        <v>830</v>
      </c>
      <c r="B671" s="40" t="s">
        <v>1759</v>
      </c>
      <c r="C671" s="40" t="s">
        <v>1276</v>
      </c>
    </row>
    <row r="672" spans="1:3" x14ac:dyDescent="0.25">
      <c r="A672" s="40">
        <v>831</v>
      </c>
      <c r="B672" s="40" t="s">
        <v>1760</v>
      </c>
      <c r="C672" s="40" t="s">
        <v>1277</v>
      </c>
    </row>
    <row r="673" spans="1:3" x14ac:dyDescent="0.25">
      <c r="A673" s="40">
        <v>832</v>
      </c>
      <c r="B673" s="40" t="s">
        <v>1761</v>
      </c>
      <c r="C673" s="40" t="s">
        <v>1278</v>
      </c>
    </row>
    <row r="674" spans="1:3" x14ac:dyDescent="0.25">
      <c r="A674" s="40">
        <v>833</v>
      </c>
      <c r="B674" s="40" t="s">
        <v>1762</v>
      </c>
      <c r="C674" s="40" t="s">
        <v>1275</v>
      </c>
    </row>
    <row r="675" spans="1:3" x14ac:dyDescent="0.25">
      <c r="A675" s="40">
        <v>834</v>
      </c>
      <c r="B675" s="40" t="s">
        <v>1763</v>
      </c>
      <c r="C675" s="40" t="s">
        <v>1275</v>
      </c>
    </row>
    <row r="676" spans="1:3" x14ac:dyDescent="0.25">
      <c r="A676" s="40">
        <v>835</v>
      </c>
      <c r="B676" s="40" t="s">
        <v>1764</v>
      </c>
      <c r="C676" s="40" t="s">
        <v>1275</v>
      </c>
    </row>
    <row r="677" spans="1:3" x14ac:dyDescent="0.25">
      <c r="A677" s="40">
        <v>836</v>
      </c>
      <c r="B677" s="40" t="s">
        <v>1765</v>
      </c>
      <c r="C677" s="40" t="s">
        <v>1275</v>
      </c>
    </row>
    <row r="678" spans="1:3" x14ac:dyDescent="0.25">
      <c r="A678" s="40">
        <v>837</v>
      </c>
      <c r="B678" s="40" t="s">
        <v>2259</v>
      </c>
      <c r="C678" s="40" t="s">
        <v>1278</v>
      </c>
    </row>
    <row r="679" spans="1:3" x14ac:dyDescent="0.25">
      <c r="A679" s="40">
        <v>838</v>
      </c>
      <c r="B679" s="40" t="s">
        <v>1766</v>
      </c>
      <c r="C679" s="40" t="s">
        <v>1276</v>
      </c>
    </row>
    <row r="680" spans="1:3" x14ac:dyDescent="0.25">
      <c r="A680" s="40">
        <v>839</v>
      </c>
      <c r="B680" s="40" t="s">
        <v>1767</v>
      </c>
      <c r="C680" s="40" t="s">
        <v>1275</v>
      </c>
    </row>
    <row r="681" spans="1:3" x14ac:dyDescent="0.25">
      <c r="A681" s="40">
        <v>840</v>
      </c>
      <c r="B681" s="40" t="s">
        <v>2390</v>
      </c>
      <c r="C681" s="40" t="s">
        <v>1278</v>
      </c>
    </row>
    <row r="682" spans="1:3" x14ac:dyDescent="0.25">
      <c r="A682" s="40">
        <v>841</v>
      </c>
      <c r="B682" s="40" t="s">
        <v>1768</v>
      </c>
      <c r="C682" s="40" t="s">
        <v>1275</v>
      </c>
    </row>
    <row r="683" spans="1:3" x14ac:dyDescent="0.25">
      <c r="A683" s="40">
        <v>842</v>
      </c>
      <c r="B683" s="40" t="s">
        <v>1769</v>
      </c>
      <c r="C683" s="40" t="s">
        <v>1276</v>
      </c>
    </row>
    <row r="684" spans="1:3" x14ac:dyDescent="0.25">
      <c r="A684" s="40">
        <v>843</v>
      </c>
      <c r="B684" s="40" t="s">
        <v>1770</v>
      </c>
      <c r="C684" s="40" t="s">
        <v>1276</v>
      </c>
    </row>
    <row r="685" spans="1:3" x14ac:dyDescent="0.25">
      <c r="A685" s="40">
        <v>844</v>
      </c>
      <c r="B685" s="40" t="s">
        <v>1771</v>
      </c>
      <c r="C685" s="40" t="s">
        <v>1276</v>
      </c>
    </row>
    <row r="686" spans="1:3" x14ac:dyDescent="0.25">
      <c r="A686" s="40">
        <v>845</v>
      </c>
      <c r="B686" s="40" t="s">
        <v>1772</v>
      </c>
      <c r="C686" s="40" t="s">
        <v>1275</v>
      </c>
    </row>
    <row r="687" spans="1:3" x14ac:dyDescent="0.25">
      <c r="A687" s="40">
        <v>849</v>
      </c>
      <c r="B687" s="40" t="s">
        <v>1773</v>
      </c>
      <c r="C687" s="40" t="s">
        <v>1275</v>
      </c>
    </row>
    <row r="688" spans="1:3" x14ac:dyDescent="0.25">
      <c r="A688" s="40">
        <v>850</v>
      </c>
      <c r="B688" s="40" t="s">
        <v>1774</v>
      </c>
      <c r="C688" s="40" t="s">
        <v>1275</v>
      </c>
    </row>
    <row r="689" spans="1:3" x14ac:dyDescent="0.25">
      <c r="A689" s="40">
        <v>851</v>
      </c>
      <c r="B689" s="40" t="s">
        <v>1775</v>
      </c>
      <c r="C689" s="40" t="s">
        <v>1278</v>
      </c>
    </row>
    <row r="690" spans="1:3" x14ac:dyDescent="0.25">
      <c r="A690" s="40">
        <v>852</v>
      </c>
      <c r="B690" s="40" t="s">
        <v>1776</v>
      </c>
      <c r="C690" s="40" t="s">
        <v>1278</v>
      </c>
    </row>
    <row r="691" spans="1:3" x14ac:dyDescent="0.25">
      <c r="A691" s="40">
        <v>853</v>
      </c>
      <c r="B691" s="40" t="s">
        <v>2343</v>
      </c>
      <c r="C691" s="40" t="s">
        <v>1278</v>
      </c>
    </row>
    <row r="692" spans="1:3" x14ac:dyDescent="0.25">
      <c r="A692" s="40">
        <v>854</v>
      </c>
      <c r="B692" s="40" t="s">
        <v>1777</v>
      </c>
      <c r="C692" s="40" t="s">
        <v>1278</v>
      </c>
    </row>
    <row r="693" spans="1:3" x14ac:dyDescent="0.25">
      <c r="A693" s="40">
        <v>855</v>
      </c>
      <c r="B693" s="40" t="s">
        <v>1778</v>
      </c>
      <c r="C693" s="40" t="s">
        <v>1278</v>
      </c>
    </row>
    <row r="694" spans="1:3" x14ac:dyDescent="0.25">
      <c r="A694" s="40">
        <v>856</v>
      </c>
      <c r="B694" s="40" t="s">
        <v>1779</v>
      </c>
      <c r="C694" s="40" t="s">
        <v>1278</v>
      </c>
    </row>
    <row r="695" spans="1:3" x14ac:dyDescent="0.25">
      <c r="A695" s="40">
        <v>857</v>
      </c>
      <c r="B695" s="40" t="s">
        <v>1780</v>
      </c>
      <c r="C695" s="40" t="s">
        <v>1278</v>
      </c>
    </row>
    <row r="696" spans="1:3" x14ac:dyDescent="0.25">
      <c r="A696" s="40">
        <v>858</v>
      </c>
      <c r="B696" s="40" t="s">
        <v>1781</v>
      </c>
      <c r="C696" s="40" t="s">
        <v>1275</v>
      </c>
    </row>
    <row r="697" spans="1:3" x14ac:dyDescent="0.25">
      <c r="A697" s="40">
        <v>859</v>
      </c>
      <c r="B697" s="40" t="s">
        <v>1782</v>
      </c>
      <c r="C697" s="40" t="s">
        <v>1276</v>
      </c>
    </row>
    <row r="698" spans="1:3" x14ac:dyDescent="0.25">
      <c r="A698" s="40">
        <v>860</v>
      </c>
      <c r="B698" s="40" t="s">
        <v>1783</v>
      </c>
      <c r="C698" s="40" t="s">
        <v>1275</v>
      </c>
    </row>
    <row r="699" spans="1:3" x14ac:dyDescent="0.25">
      <c r="A699" s="40">
        <v>861</v>
      </c>
      <c r="B699" s="40" t="s">
        <v>1784</v>
      </c>
      <c r="C699" s="40" t="s">
        <v>1275</v>
      </c>
    </row>
    <row r="700" spans="1:3" x14ac:dyDescent="0.25">
      <c r="A700" s="40">
        <v>862</v>
      </c>
      <c r="B700" s="40" t="s">
        <v>2359</v>
      </c>
      <c r="C700" s="40" t="s">
        <v>1278</v>
      </c>
    </row>
    <row r="701" spans="1:3" x14ac:dyDescent="0.25">
      <c r="A701" s="40">
        <v>863</v>
      </c>
      <c r="B701" s="40" t="s">
        <v>1785</v>
      </c>
      <c r="C701" s="40" t="s">
        <v>1275</v>
      </c>
    </row>
    <row r="702" spans="1:3" x14ac:dyDescent="0.25">
      <c r="A702" s="40">
        <v>864</v>
      </c>
      <c r="B702" s="40" t="s">
        <v>1786</v>
      </c>
      <c r="C702" s="40" t="s">
        <v>1278</v>
      </c>
    </row>
    <row r="703" spans="1:3" x14ac:dyDescent="0.25">
      <c r="A703" s="40">
        <v>865</v>
      </c>
      <c r="B703" s="40" t="s">
        <v>1787</v>
      </c>
      <c r="C703" s="40" t="s">
        <v>1275</v>
      </c>
    </row>
    <row r="704" spans="1:3" x14ac:dyDescent="0.25">
      <c r="A704" s="40">
        <v>866</v>
      </c>
      <c r="B704" s="40" t="s">
        <v>1788</v>
      </c>
      <c r="C704" s="40" t="s">
        <v>1275</v>
      </c>
    </row>
    <row r="705" spans="1:3" x14ac:dyDescent="0.25">
      <c r="A705" s="40">
        <v>867</v>
      </c>
      <c r="B705" s="40" t="s">
        <v>1789</v>
      </c>
      <c r="C705" s="40" t="s">
        <v>1276</v>
      </c>
    </row>
    <row r="706" spans="1:3" x14ac:dyDescent="0.25">
      <c r="A706" s="40">
        <v>868</v>
      </c>
      <c r="B706" s="40" t="s">
        <v>1790</v>
      </c>
      <c r="C706" s="40" t="s">
        <v>1275</v>
      </c>
    </row>
    <row r="707" spans="1:3" x14ac:dyDescent="0.25">
      <c r="A707" s="40">
        <v>869</v>
      </c>
      <c r="B707" s="40" t="s">
        <v>1791</v>
      </c>
      <c r="C707" s="40" t="s">
        <v>1278</v>
      </c>
    </row>
    <row r="708" spans="1:3" x14ac:dyDescent="0.25">
      <c r="A708" s="40">
        <v>870</v>
      </c>
      <c r="B708" s="40" t="s">
        <v>1792</v>
      </c>
      <c r="C708" s="40" t="s">
        <v>1277</v>
      </c>
    </row>
    <row r="709" spans="1:3" x14ac:dyDescent="0.25">
      <c r="A709" s="40">
        <v>871</v>
      </c>
      <c r="B709" s="40" t="s">
        <v>2202</v>
      </c>
      <c r="C709" s="40" t="s">
        <v>1277</v>
      </c>
    </row>
    <row r="710" spans="1:3" x14ac:dyDescent="0.25">
      <c r="A710" s="40">
        <v>872</v>
      </c>
      <c r="B710" s="40" t="s">
        <v>1793</v>
      </c>
      <c r="C710" s="40" t="s">
        <v>1278</v>
      </c>
    </row>
    <row r="711" spans="1:3" x14ac:dyDescent="0.25">
      <c r="A711" s="40">
        <v>873</v>
      </c>
      <c r="B711" s="40" t="s">
        <v>1794</v>
      </c>
      <c r="C711" s="40" t="s">
        <v>1277</v>
      </c>
    </row>
    <row r="712" spans="1:3" x14ac:dyDescent="0.25">
      <c r="A712" s="40">
        <v>874</v>
      </c>
      <c r="B712" s="40" t="s">
        <v>1795</v>
      </c>
      <c r="C712" s="40" t="s">
        <v>1278</v>
      </c>
    </row>
    <row r="713" spans="1:3" x14ac:dyDescent="0.25">
      <c r="A713" s="40">
        <v>875</v>
      </c>
      <c r="B713" s="40" t="s">
        <v>2280</v>
      </c>
      <c r="C713" s="40" t="s">
        <v>1275</v>
      </c>
    </row>
    <row r="714" spans="1:3" x14ac:dyDescent="0.25">
      <c r="A714" s="40">
        <v>876</v>
      </c>
      <c r="B714" s="40" t="s">
        <v>1796</v>
      </c>
      <c r="C714" s="40" t="s">
        <v>1275</v>
      </c>
    </row>
    <row r="715" spans="1:3" x14ac:dyDescent="0.25">
      <c r="A715" s="40">
        <v>877</v>
      </c>
      <c r="B715" s="40" t="s">
        <v>1797</v>
      </c>
      <c r="C715" s="40" t="s">
        <v>1278</v>
      </c>
    </row>
    <row r="716" spans="1:3" x14ac:dyDescent="0.25">
      <c r="A716" s="40">
        <v>878</v>
      </c>
      <c r="B716" s="40" t="s">
        <v>2166</v>
      </c>
      <c r="C716" s="40" t="s">
        <v>1278</v>
      </c>
    </row>
    <row r="717" spans="1:3" x14ac:dyDescent="0.25">
      <c r="A717" s="40">
        <v>879</v>
      </c>
      <c r="B717" s="40" t="s">
        <v>1798</v>
      </c>
      <c r="C717" s="40" t="s">
        <v>1275</v>
      </c>
    </row>
    <row r="718" spans="1:3" x14ac:dyDescent="0.25">
      <c r="A718" s="40">
        <v>880</v>
      </c>
      <c r="B718" s="40" t="s">
        <v>2408</v>
      </c>
      <c r="C718" s="40" t="s">
        <v>1277</v>
      </c>
    </row>
    <row r="719" spans="1:3" x14ac:dyDescent="0.25">
      <c r="A719" s="40">
        <v>881</v>
      </c>
      <c r="B719" s="40" t="s">
        <v>1799</v>
      </c>
      <c r="C719" s="40" t="s">
        <v>1277</v>
      </c>
    </row>
    <row r="720" spans="1:3" x14ac:dyDescent="0.25">
      <c r="A720" s="40">
        <v>882</v>
      </c>
      <c r="B720" s="40" t="s">
        <v>1800</v>
      </c>
      <c r="C720" s="40" t="s">
        <v>1278</v>
      </c>
    </row>
    <row r="721" spans="1:3" x14ac:dyDescent="0.25">
      <c r="A721" s="40">
        <v>883</v>
      </c>
      <c r="B721" s="40" t="s">
        <v>1801</v>
      </c>
      <c r="C721" s="40" t="s">
        <v>1275</v>
      </c>
    </row>
    <row r="722" spans="1:3" x14ac:dyDescent="0.25">
      <c r="A722" s="40">
        <v>884</v>
      </c>
      <c r="B722" s="40" t="s">
        <v>1802</v>
      </c>
      <c r="C722" s="40" t="s">
        <v>1275</v>
      </c>
    </row>
    <row r="723" spans="1:3" x14ac:dyDescent="0.25">
      <c r="A723" s="40">
        <v>885</v>
      </c>
      <c r="B723" s="40" t="s">
        <v>1803</v>
      </c>
      <c r="C723" s="40" t="s">
        <v>1277</v>
      </c>
    </row>
    <row r="724" spans="1:3" x14ac:dyDescent="0.25">
      <c r="A724" s="40">
        <v>886</v>
      </c>
      <c r="B724" s="40" t="s">
        <v>1804</v>
      </c>
      <c r="C724" s="40" t="s">
        <v>1278</v>
      </c>
    </row>
    <row r="725" spans="1:3" x14ac:dyDescent="0.25">
      <c r="A725" s="40">
        <v>887</v>
      </c>
      <c r="B725" s="40" t="s">
        <v>2378</v>
      </c>
      <c r="C725" s="40" t="s">
        <v>1275</v>
      </c>
    </row>
    <row r="726" spans="1:3" x14ac:dyDescent="0.25">
      <c r="A726" s="40">
        <v>888</v>
      </c>
      <c r="B726" s="40" t="s">
        <v>2277</v>
      </c>
      <c r="C726" s="40" t="s">
        <v>1278</v>
      </c>
    </row>
    <row r="727" spans="1:3" x14ac:dyDescent="0.25">
      <c r="A727" s="40">
        <v>889</v>
      </c>
      <c r="B727" s="40" t="s">
        <v>2258</v>
      </c>
      <c r="C727" s="40" t="s">
        <v>1275</v>
      </c>
    </row>
    <row r="728" spans="1:3" x14ac:dyDescent="0.25">
      <c r="A728" s="40">
        <v>890</v>
      </c>
      <c r="B728" s="40" t="s">
        <v>1805</v>
      </c>
      <c r="C728" s="40" t="s">
        <v>1277</v>
      </c>
    </row>
    <row r="729" spans="1:3" x14ac:dyDescent="0.25">
      <c r="A729" s="40">
        <v>891</v>
      </c>
      <c r="B729" s="40" t="s">
        <v>1806</v>
      </c>
      <c r="C729" s="40" t="s">
        <v>1277</v>
      </c>
    </row>
    <row r="730" spans="1:3" x14ac:dyDescent="0.25">
      <c r="A730" s="40">
        <v>892</v>
      </c>
      <c r="B730" s="40" t="s">
        <v>1807</v>
      </c>
      <c r="C730" s="40" t="s">
        <v>1275</v>
      </c>
    </row>
    <row r="731" spans="1:3" x14ac:dyDescent="0.25">
      <c r="A731" s="40">
        <v>893</v>
      </c>
      <c r="B731" s="40" t="s">
        <v>1808</v>
      </c>
      <c r="C731" s="40" t="s">
        <v>1276</v>
      </c>
    </row>
    <row r="732" spans="1:3" x14ac:dyDescent="0.25">
      <c r="A732" s="40">
        <v>894</v>
      </c>
      <c r="B732" s="40" t="s">
        <v>2155</v>
      </c>
      <c r="C732" s="40" t="s">
        <v>1278</v>
      </c>
    </row>
    <row r="733" spans="1:3" x14ac:dyDescent="0.25">
      <c r="A733" s="40">
        <v>895</v>
      </c>
      <c r="B733" s="40" t="s">
        <v>2391</v>
      </c>
      <c r="C733" s="40" t="s">
        <v>1278</v>
      </c>
    </row>
    <row r="734" spans="1:3" x14ac:dyDescent="0.25">
      <c r="A734" s="40">
        <v>896</v>
      </c>
      <c r="B734" s="40" t="s">
        <v>1809</v>
      </c>
      <c r="C734" s="40" t="s">
        <v>1275</v>
      </c>
    </row>
    <row r="735" spans="1:3" x14ac:dyDescent="0.25">
      <c r="A735" s="40">
        <v>897</v>
      </c>
      <c r="B735" s="40" t="s">
        <v>1810</v>
      </c>
      <c r="C735" s="40" t="s">
        <v>1275</v>
      </c>
    </row>
    <row r="736" spans="1:3" x14ac:dyDescent="0.25">
      <c r="A736" s="40">
        <v>899</v>
      </c>
      <c r="B736" s="40" t="s">
        <v>1811</v>
      </c>
      <c r="C736" s="40" t="s">
        <v>1276</v>
      </c>
    </row>
    <row r="737" spans="1:3" x14ac:dyDescent="0.25">
      <c r="A737" s="40">
        <v>900</v>
      </c>
      <c r="B737" s="40" t="s">
        <v>1812</v>
      </c>
      <c r="C737" s="40" t="s">
        <v>1275</v>
      </c>
    </row>
    <row r="738" spans="1:3" x14ac:dyDescent="0.25">
      <c r="A738" s="40">
        <v>901</v>
      </c>
      <c r="B738" s="40" t="s">
        <v>1813</v>
      </c>
      <c r="C738" s="40" t="s">
        <v>1275</v>
      </c>
    </row>
    <row r="739" spans="1:3" x14ac:dyDescent="0.25">
      <c r="A739" s="40">
        <v>902</v>
      </c>
      <c r="B739" s="40" t="s">
        <v>1814</v>
      </c>
      <c r="C739" s="40" t="s">
        <v>1275</v>
      </c>
    </row>
    <row r="740" spans="1:3" x14ac:dyDescent="0.25">
      <c r="A740" s="40">
        <v>903</v>
      </c>
      <c r="B740" s="40" t="s">
        <v>1815</v>
      </c>
      <c r="C740" s="40" t="s">
        <v>1278</v>
      </c>
    </row>
    <row r="741" spans="1:3" x14ac:dyDescent="0.25">
      <c r="A741" s="40">
        <v>904</v>
      </c>
      <c r="B741" s="40" t="s">
        <v>1816</v>
      </c>
      <c r="C741" s="40" t="s">
        <v>1275</v>
      </c>
    </row>
    <row r="742" spans="1:3" x14ac:dyDescent="0.25">
      <c r="A742" s="40">
        <v>905</v>
      </c>
      <c r="B742" s="40" t="s">
        <v>1817</v>
      </c>
      <c r="C742" s="40" t="s">
        <v>1278</v>
      </c>
    </row>
    <row r="743" spans="1:3" x14ac:dyDescent="0.25">
      <c r="A743" s="40">
        <v>906</v>
      </c>
      <c r="B743" s="40" t="s">
        <v>1818</v>
      </c>
      <c r="C743" s="40" t="s">
        <v>1275</v>
      </c>
    </row>
    <row r="744" spans="1:3" x14ac:dyDescent="0.25">
      <c r="A744" s="40">
        <v>907</v>
      </c>
      <c r="B744" s="40" t="s">
        <v>1819</v>
      </c>
      <c r="C744" s="40" t="s">
        <v>1275</v>
      </c>
    </row>
    <row r="745" spans="1:3" x14ac:dyDescent="0.25">
      <c r="A745" s="40">
        <v>908</v>
      </c>
      <c r="B745" s="40" t="s">
        <v>1820</v>
      </c>
      <c r="C745" s="40" t="s">
        <v>1275</v>
      </c>
    </row>
    <row r="746" spans="1:3" x14ac:dyDescent="0.25">
      <c r="A746" s="40">
        <v>909</v>
      </c>
      <c r="B746" s="40" t="s">
        <v>1821</v>
      </c>
      <c r="C746" s="40" t="s">
        <v>1275</v>
      </c>
    </row>
    <row r="747" spans="1:3" x14ac:dyDescent="0.25">
      <c r="A747" s="40">
        <v>910</v>
      </c>
      <c r="B747" s="40" t="s">
        <v>1822</v>
      </c>
      <c r="C747" s="40" t="s">
        <v>1278</v>
      </c>
    </row>
    <row r="748" spans="1:3" x14ac:dyDescent="0.25">
      <c r="A748" s="40">
        <v>911</v>
      </c>
      <c r="B748" s="40" t="s">
        <v>1823</v>
      </c>
      <c r="C748" s="40" t="s">
        <v>1275</v>
      </c>
    </row>
    <row r="749" spans="1:3" x14ac:dyDescent="0.25">
      <c r="A749" s="40">
        <v>912</v>
      </c>
      <c r="B749" s="40" t="s">
        <v>1824</v>
      </c>
      <c r="C749" s="40" t="s">
        <v>1276</v>
      </c>
    </row>
    <row r="750" spans="1:3" x14ac:dyDescent="0.25">
      <c r="A750" s="40">
        <v>913</v>
      </c>
      <c r="B750" s="40" t="s">
        <v>1825</v>
      </c>
      <c r="C750" s="40" t="s">
        <v>1275</v>
      </c>
    </row>
    <row r="751" spans="1:3" x14ac:dyDescent="0.25">
      <c r="A751" s="40">
        <v>914</v>
      </c>
      <c r="B751" s="40" t="s">
        <v>1826</v>
      </c>
      <c r="C751" s="40" t="s">
        <v>1275</v>
      </c>
    </row>
    <row r="752" spans="1:3" x14ac:dyDescent="0.25">
      <c r="A752" s="40">
        <v>915</v>
      </c>
      <c r="B752" s="40" t="s">
        <v>1827</v>
      </c>
      <c r="C752" s="40" t="s">
        <v>1275</v>
      </c>
    </row>
    <row r="753" spans="1:3" x14ac:dyDescent="0.25">
      <c r="A753" s="40">
        <v>916</v>
      </c>
      <c r="B753" s="40" t="s">
        <v>1828</v>
      </c>
      <c r="C753" s="40" t="s">
        <v>1275</v>
      </c>
    </row>
    <row r="754" spans="1:3" x14ac:dyDescent="0.25">
      <c r="A754" s="40">
        <v>917</v>
      </c>
      <c r="B754" s="40" t="s">
        <v>1829</v>
      </c>
      <c r="C754" s="40" t="s">
        <v>1275</v>
      </c>
    </row>
    <row r="755" spans="1:3" x14ac:dyDescent="0.25">
      <c r="A755" s="40">
        <v>918</v>
      </c>
      <c r="B755" s="40" t="s">
        <v>1830</v>
      </c>
      <c r="C755" s="40" t="s">
        <v>1275</v>
      </c>
    </row>
    <row r="756" spans="1:3" x14ac:dyDescent="0.25">
      <c r="A756" s="40">
        <v>919</v>
      </c>
      <c r="B756" s="40" t="s">
        <v>2365</v>
      </c>
      <c r="C756" s="40" t="s">
        <v>1275</v>
      </c>
    </row>
    <row r="757" spans="1:3" x14ac:dyDescent="0.25">
      <c r="A757" s="40">
        <v>921</v>
      </c>
      <c r="B757" s="40" t="s">
        <v>1831</v>
      </c>
      <c r="C757" s="40" t="s">
        <v>1278</v>
      </c>
    </row>
    <row r="758" spans="1:3" x14ac:dyDescent="0.25">
      <c r="A758" s="40">
        <v>923</v>
      </c>
      <c r="B758" s="40" t="s">
        <v>1832</v>
      </c>
      <c r="C758" s="40" t="s">
        <v>1276</v>
      </c>
    </row>
    <row r="759" spans="1:3" x14ac:dyDescent="0.25">
      <c r="A759" s="40">
        <v>924</v>
      </c>
      <c r="B759" s="40" t="s">
        <v>2367</v>
      </c>
      <c r="C759" s="40" t="s">
        <v>1278</v>
      </c>
    </row>
    <row r="760" spans="1:3" x14ac:dyDescent="0.25">
      <c r="A760" s="40">
        <v>925</v>
      </c>
      <c r="B760" s="40" t="s">
        <v>1833</v>
      </c>
      <c r="C760" s="40" t="s">
        <v>1275</v>
      </c>
    </row>
    <row r="761" spans="1:3" x14ac:dyDescent="0.25">
      <c r="A761" s="40">
        <v>926</v>
      </c>
      <c r="B761" s="40" t="s">
        <v>2361</v>
      </c>
      <c r="C761" s="40" t="s">
        <v>1278</v>
      </c>
    </row>
    <row r="762" spans="1:3" x14ac:dyDescent="0.25">
      <c r="A762" s="40">
        <v>927</v>
      </c>
      <c r="B762" s="40" t="s">
        <v>2279</v>
      </c>
      <c r="C762" s="40" t="s">
        <v>1275</v>
      </c>
    </row>
    <row r="763" spans="1:3" x14ac:dyDescent="0.25">
      <c r="A763" s="40">
        <v>928</v>
      </c>
      <c r="B763" s="40" t="s">
        <v>1923</v>
      </c>
      <c r="C763" s="40" t="s">
        <v>1278</v>
      </c>
    </row>
    <row r="764" spans="1:3" x14ac:dyDescent="0.25">
      <c r="A764" s="40">
        <v>929</v>
      </c>
      <c r="B764" s="40" t="s">
        <v>1935</v>
      </c>
      <c r="C764" s="40" t="s">
        <v>1275</v>
      </c>
    </row>
    <row r="765" spans="1:3" x14ac:dyDescent="0.25">
      <c r="A765" s="40">
        <v>930</v>
      </c>
      <c r="B765" s="40" t="s">
        <v>1930</v>
      </c>
      <c r="C765" s="40" t="s">
        <v>1275</v>
      </c>
    </row>
    <row r="766" spans="1:3" x14ac:dyDescent="0.25">
      <c r="A766" s="40">
        <v>931</v>
      </c>
      <c r="B766" s="40" t="s">
        <v>1834</v>
      </c>
      <c r="C766" s="40" t="s">
        <v>1275</v>
      </c>
    </row>
    <row r="767" spans="1:3" x14ac:dyDescent="0.25">
      <c r="A767" s="40">
        <v>932</v>
      </c>
      <c r="B767" s="40" t="s">
        <v>1835</v>
      </c>
      <c r="C767" s="40" t="s">
        <v>1275</v>
      </c>
    </row>
    <row r="768" spans="1:3" x14ac:dyDescent="0.25">
      <c r="A768" s="40">
        <v>933</v>
      </c>
      <c r="B768" s="40" t="s">
        <v>1954</v>
      </c>
      <c r="C768" s="40" t="s">
        <v>1276</v>
      </c>
    </row>
    <row r="769" spans="1:3" x14ac:dyDescent="0.25">
      <c r="A769" s="40">
        <v>934</v>
      </c>
      <c r="B769" s="40" t="s">
        <v>1913</v>
      </c>
      <c r="C769" s="40" t="s">
        <v>1276</v>
      </c>
    </row>
    <row r="770" spans="1:3" x14ac:dyDescent="0.25">
      <c r="A770" s="40">
        <v>935</v>
      </c>
      <c r="B770" s="40" t="s">
        <v>1836</v>
      </c>
      <c r="C770" s="40" t="s">
        <v>1275</v>
      </c>
    </row>
    <row r="771" spans="1:3" x14ac:dyDescent="0.25">
      <c r="A771" s="40">
        <v>936</v>
      </c>
      <c r="B771" s="40" t="s">
        <v>1837</v>
      </c>
      <c r="C771" s="40" t="s">
        <v>1278</v>
      </c>
    </row>
    <row r="772" spans="1:3" x14ac:dyDescent="0.25">
      <c r="A772" s="40">
        <v>937</v>
      </c>
      <c r="B772" s="40" t="s">
        <v>1838</v>
      </c>
      <c r="C772" s="40" t="s">
        <v>1278</v>
      </c>
    </row>
    <row r="773" spans="1:3" x14ac:dyDescent="0.25">
      <c r="A773" s="40">
        <v>938</v>
      </c>
      <c r="B773" s="40" t="s">
        <v>1839</v>
      </c>
      <c r="C773" s="40" t="s">
        <v>1275</v>
      </c>
    </row>
    <row r="774" spans="1:3" x14ac:dyDescent="0.25">
      <c r="A774" s="40">
        <v>939</v>
      </c>
      <c r="B774" s="40" t="s">
        <v>1840</v>
      </c>
      <c r="C774" s="40" t="s">
        <v>1275</v>
      </c>
    </row>
    <row r="775" spans="1:3" x14ac:dyDescent="0.25">
      <c r="A775" s="40">
        <v>940</v>
      </c>
      <c r="B775" s="40" t="s">
        <v>2388</v>
      </c>
      <c r="C775" s="40" t="s">
        <v>1278</v>
      </c>
    </row>
    <row r="776" spans="1:3" x14ac:dyDescent="0.25">
      <c r="A776" s="40">
        <v>941</v>
      </c>
      <c r="B776" s="40" t="s">
        <v>1841</v>
      </c>
      <c r="C776" s="40" t="s">
        <v>1278</v>
      </c>
    </row>
    <row r="777" spans="1:3" x14ac:dyDescent="0.25">
      <c r="A777" s="40">
        <v>942</v>
      </c>
      <c r="B777" s="40" t="s">
        <v>1842</v>
      </c>
      <c r="C777" s="40" t="s">
        <v>1278</v>
      </c>
    </row>
    <row r="778" spans="1:3" x14ac:dyDescent="0.25">
      <c r="A778" s="40">
        <v>943</v>
      </c>
      <c r="B778" s="40" t="s">
        <v>1843</v>
      </c>
      <c r="C778" s="40" t="s">
        <v>1275</v>
      </c>
    </row>
    <row r="779" spans="1:3" x14ac:dyDescent="0.25">
      <c r="A779" s="40">
        <v>944</v>
      </c>
      <c r="B779" s="40" t="s">
        <v>1844</v>
      </c>
      <c r="C779" s="40" t="s">
        <v>1278</v>
      </c>
    </row>
    <row r="780" spans="1:3" x14ac:dyDescent="0.25">
      <c r="A780" s="40">
        <v>945</v>
      </c>
      <c r="B780" s="40" t="s">
        <v>1845</v>
      </c>
      <c r="C780" s="40" t="s">
        <v>1276</v>
      </c>
    </row>
    <row r="781" spans="1:3" x14ac:dyDescent="0.25">
      <c r="A781" s="40">
        <v>946</v>
      </c>
      <c r="B781" s="40" t="s">
        <v>1846</v>
      </c>
      <c r="C781" s="40" t="s">
        <v>1275</v>
      </c>
    </row>
    <row r="782" spans="1:3" x14ac:dyDescent="0.25">
      <c r="A782" s="40">
        <v>947</v>
      </c>
      <c r="B782" s="40" t="s">
        <v>1847</v>
      </c>
      <c r="C782" s="40" t="s">
        <v>1275</v>
      </c>
    </row>
    <row r="783" spans="1:3" x14ac:dyDescent="0.25">
      <c r="A783" s="40">
        <v>948</v>
      </c>
      <c r="B783" s="40" t="s">
        <v>1848</v>
      </c>
      <c r="C783" s="40" t="s">
        <v>1278</v>
      </c>
    </row>
    <row r="784" spans="1:3" x14ac:dyDescent="0.25">
      <c r="A784" s="40">
        <v>949</v>
      </c>
      <c r="B784" s="40" t="s">
        <v>1849</v>
      </c>
      <c r="C784" s="40" t="s">
        <v>1275</v>
      </c>
    </row>
    <row r="785" spans="1:3" x14ac:dyDescent="0.25">
      <c r="A785" s="40">
        <v>950</v>
      </c>
      <c r="B785" s="40" t="s">
        <v>1850</v>
      </c>
      <c r="C785" s="40" t="s">
        <v>1278</v>
      </c>
    </row>
    <row r="786" spans="1:3" x14ac:dyDescent="0.25">
      <c r="A786" s="40">
        <v>951</v>
      </c>
      <c r="B786" s="40" t="s">
        <v>1851</v>
      </c>
      <c r="C786" s="40" t="s">
        <v>1275</v>
      </c>
    </row>
    <row r="787" spans="1:3" x14ac:dyDescent="0.25">
      <c r="A787" s="40">
        <v>952</v>
      </c>
      <c r="B787" s="40" t="s">
        <v>1852</v>
      </c>
      <c r="C787" s="40" t="s">
        <v>1275</v>
      </c>
    </row>
    <row r="788" spans="1:3" x14ac:dyDescent="0.25">
      <c r="A788" s="40">
        <v>953</v>
      </c>
      <c r="B788" s="40" t="s">
        <v>1853</v>
      </c>
      <c r="C788" s="40" t="s">
        <v>1275</v>
      </c>
    </row>
    <row r="789" spans="1:3" x14ac:dyDescent="0.25">
      <c r="A789" s="40">
        <v>954</v>
      </c>
      <c r="B789" s="40" t="s">
        <v>1854</v>
      </c>
      <c r="C789" s="40" t="s">
        <v>1278</v>
      </c>
    </row>
    <row r="790" spans="1:3" x14ac:dyDescent="0.25">
      <c r="A790" s="40">
        <v>955</v>
      </c>
      <c r="B790" s="40" t="s">
        <v>1855</v>
      </c>
      <c r="C790" s="40" t="s">
        <v>1275</v>
      </c>
    </row>
    <row r="791" spans="1:3" x14ac:dyDescent="0.25">
      <c r="A791" s="40">
        <v>956</v>
      </c>
      <c r="B791" s="40" t="s">
        <v>2409</v>
      </c>
      <c r="C791" s="40" t="s">
        <v>1278</v>
      </c>
    </row>
    <row r="792" spans="1:3" x14ac:dyDescent="0.25">
      <c r="A792" s="40">
        <v>957</v>
      </c>
      <c r="B792" s="40" t="s">
        <v>1856</v>
      </c>
      <c r="C792" s="40" t="s">
        <v>1275</v>
      </c>
    </row>
    <row r="793" spans="1:3" x14ac:dyDescent="0.25">
      <c r="A793" s="40">
        <v>958</v>
      </c>
      <c r="B793" s="40" t="s">
        <v>1857</v>
      </c>
      <c r="C793" s="40" t="s">
        <v>1275</v>
      </c>
    </row>
    <row r="794" spans="1:3" x14ac:dyDescent="0.25">
      <c r="A794" s="40">
        <v>959</v>
      </c>
      <c r="B794" s="40" t="s">
        <v>2278</v>
      </c>
      <c r="C794" s="40" t="s">
        <v>1276</v>
      </c>
    </row>
    <row r="795" spans="1:3" x14ac:dyDescent="0.25">
      <c r="A795" s="40">
        <v>960</v>
      </c>
      <c r="B795" s="40" t="s">
        <v>1858</v>
      </c>
      <c r="C795" s="40" t="s">
        <v>1277</v>
      </c>
    </row>
    <row r="796" spans="1:3" x14ac:dyDescent="0.25">
      <c r="A796" s="40">
        <v>961</v>
      </c>
      <c r="B796" s="40" t="s">
        <v>1859</v>
      </c>
      <c r="C796" s="40" t="s">
        <v>1275</v>
      </c>
    </row>
    <row r="797" spans="1:3" x14ac:dyDescent="0.25">
      <c r="A797" s="40">
        <v>962</v>
      </c>
      <c r="B797" s="40" t="s">
        <v>1860</v>
      </c>
      <c r="C797" s="40" t="s">
        <v>1277</v>
      </c>
    </row>
    <row r="798" spans="1:3" x14ac:dyDescent="0.25">
      <c r="A798" s="40">
        <v>963</v>
      </c>
      <c r="B798" s="40" t="s">
        <v>1861</v>
      </c>
      <c r="C798" s="40" t="s">
        <v>1276</v>
      </c>
    </row>
    <row r="799" spans="1:3" x14ac:dyDescent="0.25">
      <c r="A799" s="40">
        <v>964</v>
      </c>
      <c r="B799" s="40" t="s">
        <v>1862</v>
      </c>
      <c r="C799" s="40" t="s">
        <v>1278</v>
      </c>
    </row>
    <row r="800" spans="1:3" x14ac:dyDescent="0.25">
      <c r="A800" s="40">
        <v>965</v>
      </c>
      <c r="B800" s="40" t="s">
        <v>2293</v>
      </c>
      <c r="C800" s="40" t="s">
        <v>1278</v>
      </c>
    </row>
    <row r="801" spans="1:3" x14ac:dyDescent="0.25">
      <c r="A801" s="40">
        <v>966</v>
      </c>
      <c r="B801" s="40" t="s">
        <v>2152</v>
      </c>
      <c r="C801" s="40" t="s">
        <v>1275</v>
      </c>
    </row>
    <row r="802" spans="1:3" x14ac:dyDescent="0.25">
      <c r="A802" s="40">
        <v>967</v>
      </c>
      <c r="B802" s="40" t="s">
        <v>1863</v>
      </c>
      <c r="C802" s="40" t="s">
        <v>1275</v>
      </c>
    </row>
    <row r="803" spans="1:3" x14ac:dyDescent="0.25">
      <c r="A803" s="40">
        <v>968</v>
      </c>
      <c r="B803" s="40" t="s">
        <v>1864</v>
      </c>
      <c r="C803" s="40" t="s">
        <v>1277</v>
      </c>
    </row>
    <row r="804" spans="1:3" x14ac:dyDescent="0.25">
      <c r="A804" s="40">
        <v>969</v>
      </c>
      <c r="B804" s="40" t="s">
        <v>1865</v>
      </c>
      <c r="C804" s="40" t="s">
        <v>1278</v>
      </c>
    </row>
    <row r="805" spans="1:3" x14ac:dyDescent="0.25">
      <c r="A805" s="40">
        <v>970</v>
      </c>
      <c r="B805" s="40" t="s">
        <v>2377</v>
      </c>
      <c r="C805" s="40" t="s">
        <v>1275</v>
      </c>
    </row>
    <row r="806" spans="1:3" x14ac:dyDescent="0.25">
      <c r="A806" s="40">
        <v>971</v>
      </c>
      <c r="B806" s="40" t="s">
        <v>1866</v>
      </c>
      <c r="C806" s="40" t="s">
        <v>1275</v>
      </c>
    </row>
    <row r="807" spans="1:3" x14ac:dyDescent="0.25">
      <c r="A807" s="40">
        <v>972</v>
      </c>
      <c r="B807" s="40" t="s">
        <v>1867</v>
      </c>
      <c r="C807" s="40" t="s">
        <v>1275</v>
      </c>
    </row>
    <row r="808" spans="1:3" x14ac:dyDescent="0.25">
      <c r="A808" s="40">
        <v>973</v>
      </c>
      <c r="B808" s="40" t="s">
        <v>1868</v>
      </c>
      <c r="C808" s="40" t="s">
        <v>1275</v>
      </c>
    </row>
    <row r="809" spans="1:3" x14ac:dyDescent="0.25">
      <c r="A809" s="40">
        <v>974</v>
      </c>
      <c r="B809" s="40" t="s">
        <v>1869</v>
      </c>
      <c r="C809" s="40" t="s">
        <v>1275</v>
      </c>
    </row>
    <row r="810" spans="1:3" x14ac:dyDescent="0.25">
      <c r="A810" s="40">
        <v>976</v>
      </c>
      <c r="B810" s="40" t="s">
        <v>1870</v>
      </c>
      <c r="C810" s="40" t="s">
        <v>1275</v>
      </c>
    </row>
    <row r="811" spans="1:3" x14ac:dyDescent="0.25">
      <c r="A811" s="40">
        <v>977</v>
      </c>
      <c r="B811" s="40" t="s">
        <v>1904</v>
      </c>
      <c r="C811" s="40" t="s">
        <v>1275</v>
      </c>
    </row>
    <row r="812" spans="1:3" x14ac:dyDescent="0.25">
      <c r="A812" s="40">
        <v>978</v>
      </c>
      <c r="B812" s="40" t="s">
        <v>1871</v>
      </c>
      <c r="C812" s="40" t="s">
        <v>1275</v>
      </c>
    </row>
    <row r="813" spans="1:3" x14ac:dyDescent="0.25">
      <c r="A813" s="40">
        <v>979</v>
      </c>
      <c r="B813" s="40" t="s">
        <v>1872</v>
      </c>
      <c r="C813" s="40" t="s">
        <v>1275</v>
      </c>
    </row>
    <row r="814" spans="1:3" x14ac:dyDescent="0.25">
      <c r="A814" s="40">
        <v>980</v>
      </c>
      <c r="B814" s="40" t="s">
        <v>1873</v>
      </c>
      <c r="C814" s="40" t="s">
        <v>1275</v>
      </c>
    </row>
    <row r="815" spans="1:3" x14ac:dyDescent="0.25">
      <c r="A815" s="40">
        <v>981</v>
      </c>
      <c r="B815" s="40" t="s">
        <v>1874</v>
      </c>
      <c r="C815" s="40" t="s">
        <v>1275</v>
      </c>
    </row>
    <row r="816" spans="1:3" x14ac:dyDescent="0.25">
      <c r="A816" s="40">
        <v>982</v>
      </c>
      <c r="B816" s="40" t="s">
        <v>1875</v>
      </c>
      <c r="C816" s="40" t="s">
        <v>1275</v>
      </c>
    </row>
    <row r="817" spans="1:3" x14ac:dyDescent="0.25">
      <c r="A817" s="40">
        <v>983</v>
      </c>
      <c r="B817" s="40" t="s">
        <v>1876</v>
      </c>
      <c r="C817" s="40" t="s">
        <v>1275</v>
      </c>
    </row>
    <row r="818" spans="1:3" x14ac:dyDescent="0.25">
      <c r="A818" s="40">
        <v>984</v>
      </c>
      <c r="B818" s="40" t="s">
        <v>1877</v>
      </c>
      <c r="C818" s="40" t="s">
        <v>1277</v>
      </c>
    </row>
    <row r="819" spans="1:3" x14ac:dyDescent="0.25">
      <c r="A819" s="40">
        <v>985</v>
      </c>
      <c r="B819" s="40" t="s">
        <v>1878</v>
      </c>
      <c r="C819" s="40" t="s">
        <v>1278</v>
      </c>
    </row>
    <row r="820" spans="1:3" x14ac:dyDescent="0.25">
      <c r="A820" s="40">
        <v>986</v>
      </c>
      <c r="B820" s="40" t="s">
        <v>1879</v>
      </c>
      <c r="C820" s="40" t="s">
        <v>1278</v>
      </c>
    </row>
    <row r="821" spans="1:3" x14ac:dyDescent="0.25">
      <c r="A821" s="40">
        <v>987</v>
      </c>
      <c r="B821" s="40" t="s">
        <v>1880</v>
      </c>
      <c r="C821" s="40" t="s">
        <v>1278</v>
      </c>
    </row>
    <row r="822" spans="1:3" x14ac:dyDescent="0.25">
      <c r="A822" s="40">
        <v>988</v>
      </c>
      <c r="B822" s="40" t="s">
        <v>1881</v>
      </c>
      <c r="C822" s="40" t="s">
        <v>1275</v>
      </c>
    </row>
    <row r="823" spans="1:3" x14ac:dyDescent="0.25">
      <c r="A823" s="40">
        <v>989</v>
      </c>
      <c r="B823" s="40" t="s">
        <v>1882</v>
      </c>
      <c r="C823" s="40" t="s">
        <v>1275</v>
      </c>
    </row>
    <row r="824" spans="1:3" x14ac:dyDescent="0.25">
      <c r="A824" s="40">
        <v>990</v>
      </c>
      <c r="B824" s="40" t="s">
        <v>2410</v>
      </c>
      <c r="C824" s="40" t="s">
        <v>1278</v>
      </c>
    </row>
    <row r="825" spans="1:3" s="66" customFormat="1" x14ac:dyDescent="0.25">
      <c r="A825" s="40">
        <v>991</v>
      </c>
      <c r="B825" s="40" t="s">
        <v>1883</v>
      </c>
      <c r="C825" s="40" t="s">
        <v>1278</v>
      </c>
    </row>
    <row r="826" spans="1:3" s="66" customFormat="1" x14ac:dyDescent="0.25">
      <c r="A826" s="40">
        <v>993</v>
      </c>
      <c r="B826" s="40" t="s">
        <v>1884</v>
      </c>
      <c r="C826" s="40" t="s">
        <v>1275</v>
      </c>
    </row>
    <row r="827" spans="1:3" s="66" customFormat="1" x14ac:dyDescent="0.25">
      <c r="A827" s="40">
        <v>994</v>
      </c>
      <c r="B827" s="40" t="s">
        <v>2262</v>
      </c>
      <c r="C827" s="40" t="s">
        <v>1275</v>
      </c>
    </row>
    <row r="828" spans="1:3" s="80" customFormat="1" x14ac:dyDescent="0.25">
      <c r="A828" s="40">
        <v>995</v>
      </c>
      <c r="B828" s="40" t="s">
        <v>1885</v>
      </c>
      <c r="C828" s="40" t="s">
        <v>1277</v>
      </c>
    </row>
    <row r="829" spans="1:3" s="80" customFormat="1" x14ac:dyDescent="0.25">
      <c r="A829" s="40">
        <v>996</v>
      </c>
      <c r="B829" s="40" t="s">
        <v>1886</v>
      </c>
      <c r="C829" s="40" t="s">
        <v>1275</v>
      </c>
    </row>
  </sheetData>
  <autoFilter ref="A1:C824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11" sqref="E11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1" t="s">
        <v>2433</v>
      </c>
      <c r="B1" s="182"/>
      <c r="C1" s="182"/>
      <c r="D1" s="182"/>
    </row>
    <row r="2" spans="1:5" x14ac:dyDescent="0.25">
      <c r="A2" s="53" t="s">
        <v>2434</v>
      </c>
      <c r="B2" s="53" t="s">
        <v>18</v>
      </c>
      <c r="C2" s="53" t="s">
        <v>2435</v>
      </c>
      <c r="D2" s="53" t="s">
        <v>2436</v>
      </c>
    </row>
    <row r="3" spans="1:5" ht="18" x14ac:dyDescent="0.25">
      <c r="A3" s="108" t="s">
        <v>2505</v>
      </c>
      <c r="B3" s="107">
        <v>816</v>
      </c>
      <c r="C3" s="67" t="s">
        <v>2437</v>
      </c>
      <c r="D3" s="67" t="s">
        <v>2506</v>
      </c>
      <c r="E3" s="69"/>
    </row>
    <row r="4" spans="1:5" ht="18" x14ac:dyDescent="0.25">
      <c r="A4" s="108" t="s">
        <v>2507</v>
      </c>
      <c r="B4" s="107">
        <v>710</v>
      </c>
      <c r="C4" s="67" t="s">
        <v>2431</v>
      </c>
      <c r="D4" s="67" t="s">
        <v>2478</v>
      </c>
      <c r="E4" s="69"/>
    </row>
    <row r="5" spans="1:5" ht="15.75" x14ac:dyDescent="0.25">
      <c r="A5" s="54"/>
      <c r="B5" s="54"/>
      <c r="C5" s="67"/>
      <c r="D5" s="67"/>
    </row>
    <row r="6" spans="1:5" ht="16.5" thickBot="1" x14ac:dyDescent="0.3">
      <c r="A6" s="121">
        <v>335837656</v>
      </c>
      <c r="B6" s="54">
        <v>629</v>
      </c>
      <c r="C6" s="67" t="s">
        <v>2431</v>
      </c>
      <c r="D6" s="67" t="s">
        <v>2478</v>
      </c>
    </row>
    <row r="7" spans="1:5" ht="16.5" thickBot="1" x14ac:dyDescent="0.3">
      <c r="A7" s="121">
        <v>335837660</v>
      </c>
      <c r="B7" s="54">
        <v>605</v>
      </c>
      <c r="C7" s="67" t="s">
        <v>2431</v>
      </c>
      <c r="D7" s="67" t="s">
        <v>2478</v>
      </c>
    </row>
    <row r="8" spans="1:5" ht="16.5" thickBot="1" x14ac:dyDescent="0.3">
      <c r="A8" s="121">
        <v>335837667</v>
      </c>
      <c r="B8" s="54">
        <v>622</v>
      </c>
      <c r="C8" s="67" t="s">
        <v>2431</v>
      </c>
      <c r="D8" s="67" t="s">
        <v>2506</v>
      </c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2438</v>
      </c>
      <c r="D19" s="54">
        <f>COUNTA(A3:A18)</f>
        <v>5</v>
      </c>
    </row>
    <row r="20" spans="1:4" ht="16.5" thickBot="1" x14ac:dyDescent="0.3">
      <c r="A20" s="51"/>
      <c r="B20" s="51"/>
      <c r="C20" s="56" t="s">
        <v>2439</v>
      </c>
      <c r="D20" s="54">
        <f>COUNTIFS($D$3:$D$19,"Disponible")</f>
        <v>3</v>
      </c>
    </row>
    <row r="21" spans="1:4" ht="16.5" thickBot="1" x14ac:dyDescent="0.3">
      <c r="A21" s="51"/>
      <c r="B21" s="51" t="s">
        <v>2422</v>
      </c>
      <c r="C21" s="57" t="s">
        <v>2440</v>
      </c>
      <c r="D21" s="54">
        <f>COUNTIFS($D$3:$D$19,"No Disponible")</f>
        <v>2</v>
      </c>
    </row>
    <row r="22" spans="1:4" ht="15.75" thickBot="1" x14ac:dyDescent="0.3">
      <c r="A22" s="51"/>
      <c r="B22" s="51"/>
      <c r="C22" s="57" t="s">
        <v>2441</v>
      </c>
      <c r="D22" s="58">
        <f>D20/D19</f>
        <v>0.6</v>
      </c>
    </row>
    <row r="23" spans="1:4" ht="15.75" thickBot="1" x14ac:dyDescent="0.3">
      <c r="A23" s="51"/>
      <c r="B23" s="51" t="s">
        <v>2422</v>
      </c>
      <c r="C23" s="59" t="s">
        <v>2442</v>
      </c>
      <c r="D23" s="60">
        <f>D21/D19</f>
        <v>0.4</v>
      </c>
    </row>
    <row r="24" spans="1:4" x14ac:dyDescent="0.25">
      <c r="A24" s="51"/>
      <c r="B24" s="51"/>
      <c r="C24" s="51"/>
      <c r="D24" s="51"/>
    </row>
    <row r="25" spans="1:4" ht="29.25" x14ac:dyDescent="0.25">
      <c r="A25" s="181" t="s">
        <v>2443</v>
      </c>
      <c r="B25" s="182"/>
      <c r="C25" s="182"/>
      <c r="D25" s="182"/>
    </row>
    <row r="26" spans="1:4" x14ac:dyDescent="0.25">
      <c r="A26" s="53" t="s">
        <v>2434</v>
      </c>
      <c r="B26" s="53" t="s">
        <v>18</v>
      </c>
      <c r="C26" s="53" t="s">
        <v>2444</v>
      </c>
      <c r="D26" s="53" t="s">
        <v>2445</v>
      </c>
    </row>
    <row r="27" spans="1:4" ht="18" x14ac:dyDescent="0.25">
      <c r="A27" s="108">
        <v>335834979</v>
      </c>
      <c r="B27" s="107">
        <v>480</v>
      </c>
      <c r="C27" s="67" t="s">
        <v>2477</v>
      </c>
      <c r="D27" s="67" t="s">
        <v>2478</v>
      </c>
    </row>
    <row r="28" spans="1:4" ht="18" x14ac:dyDescent="0.25">
      <c r="A28" s="108">
        <v>335835023</v>
      </c>
      <c r="B28" s="107">
        <v>182</v>
      </c>
      <c r="C28" s="67" t="s">
        <v>2477</v>
      </c>
      <c r="D28" s="67" t="s">
        <v>2478</v>
      </c>
    </row>
    <row r="29" spans="1:4" ht="18" x14ac:dyDescent="0.25">
      <c r="A29" s="108">
        <v>335835026</v>
      </c>
      <c r="B29" s="107">
        <v>105</v>
      </c>
      <c r="C29" s="67" t="s">
        <v>2477</v>
      </c>
      <c r="D29" s="67" t="s">
        <v>2478</v>
      </c>
    </row>
    <row r="30" spans="1:4" ht="18" x14ac:dyDescent="0.25">
      <c r="A30" s="108">
        <v>335835059</v>
      </c>
      <c r="B30" s="107">
        <v>586</v>
      </c>
      <c r="C30" s="67" t="s">
        <v>2477</v>
      </c>
      <c r="D30" s="67" t="s">
        <v>2478</v>
      </c>
    </row>
    <row r="31" spans="1:4" s="93" customFormat="1" ht="18" x14ac:dyDescent="0.25">
      <c r="A31" s="108" t="s">
        <v>2508</v>
      </c>
      <c r="B31" s="107">
        <v>410</v>
      </c>
      <c r="C31" s="67" t="s">
        <v>2477</v>
      </c>
      <c r="D31" s="67" t="s">
        <v>2478</v>
      </c>
    </row>
    <row r="32" spans="1:4" s="93" customFormat="1" ht="18" x14ac:dyDescent="0.25">
      <c r="A32" s="108" t="s">
        <v>2509</v>
      </c>
      <c r="B32" s="107">
        <v>755</v>
      </c>
      <c r="C32" s="67" t="s">
        <v>2477</v>
      </c>
      <c r="D32" s="67" t="s">
        <v>2478</v>
      </c>
    </row>
    <row r="33" spans="1:4" s="93" customFormat="1" ht="18" x14ac:dyDescent="0.25">
      <c r="A33" s="108" t="s">
        <v>2510</v>
      </c>
      <c r="B33" s="107">
        <v>699</v>
      </c>
      <c r="C33" s="67" t="s">
        <v>2477</v>
      </c>
      <c r="D33" s="67" t="s">
        <v>2478</v>
      </c>
    </row>
    <row r="34" spans="1:4" s="93" customFormat="1" ht="18" x14ac:dyDescent="0.25">
      <c r="A34" s="108" t="s">
        <v>2511</v>
      </c>
      <c r="B34" s="107">
        <v>963</v>
      </c>
      <c r="C34" s="67" t="s">
        <v>2477</v>
      </c>
      <c r="D34" s="67" t="s">
        <v>2478</v>
      </c>
    </row>
    <row r="35" spans="1:4" ht="18" x14ac:dyDescent="0.25">
      <c r="A35" s="108" t="s">
        <v>2512</v>
      </c>
      <c r="B35" s="107">
        <v>549</v>
      </c>
      <c r="C35" s="67" t="s">
        <v>2477</v>
      </c>
      <c r="D35" s="67" t="s">
        <v>2478</v>
      </c>
    </row>
    <row r="36" spans="1:4" s="68" customFormat="1" ht="18" x14ac:dyDescent="0.25">
      <c r="A36" s="108" t="s">
        <v>2513</v>
      </c>
      <c r="B36" s="107">
        <v>829</v>
      </c>
      <c r="C36" s="67" t="s">
        <v>2477</v>
      </c>
      <c r="D36" s="67" t="s">
        <v>2478</v>
      </c>
    </row>
    <row r="37" spans="1:4" s="68" customFormat="1" ht="18" x14ac:dyDescent="0.25">
      <c r="A37" s="108" t="s">
        <v>2514</v>
      </c>
      <c r="B37" s="107">
        <v>182</v>
      </c>
      <c r="C37" s="67" t="s">
        <v>2477</v>
      </c>
      <c r="D37" s="67" t="s">
        <v>2478</v>
      </c>
    </row>
    <row r="38" spans="1:4" s="68" customFormat="1" ht="18" x14ac:dyDescent="0.25">
      <c r="A38" s="108" t="s">
        <v>2515</v>
      </c>
      <c r="B38" s="107">
        <v>351</v>
      </c>
      <c r="C38" s="67" t="s">
        <v>2477</v>
      </c>
      <c r="D38" s="67" t="s">
        <v>2478</v>
      </c>
    </row>
    <row r="39" spans="1:4" s="93" customFormat="1" ht="18" x14ac:dyDescent="0.25">
      <c r="A39" s="120"/>
      <c r="B39" s="119"/>
      <c r="C39" s="122"/>
      <c r="D39" s="122"/>
    </row>
    <row r="40" spans="1:4" s="93" customFormat="1" ht="18.75" thickBot="1" x14ac:dyDescent="0.3">
      <c r="A40" s="121">
        <v>335837664</v>
      </c>
      <c r="B40" s="119">
        <v>211</v>
      </c>
      <c r="C40" s="67" t="s">
        <v>2477</v>
      </c>
      <c r="D40" s="67" t="s">
        <v>2478</v>
      </c>
    </row>
    <row r="41" spans="1:4" s="93" customFormat="1" ht="18.75" thickBot="1" x14ac:dyDescent="0.3">
      <c r="A41" s="121">
        <v>335837666</v>
      </c>
      <c r="B41" s="119">
        <v>405</v>
      </c>
      <c r="C41" s="67" t="s">
        <v>2477</v>
      </c>
      <c r="D41" s="67" t="s">
        <v>2478</v>
      </c>
    </row>
    <row r="42" spans="1:4" s="93" customFormat="1" ht="18" x14ac:dyDescent="0.25">
      <c r="A42" s="120"/>
      <c r="B42" s="119"/>
      <c r="C42" s="122"/>
      <c r="D42" s="122"/>
    </row>
    <row r="43" spans="1:4" s="93" customFormat="1" ht="18" x14ac:dyDescent="0.25">
      <c r="A43" s="120"/>
      <c r="B43" s="119"/>
      <c r="C43" s="122"/>
      <c r="D43" s="122"/>
    </row>
    <row r="44" spans="1:4" s="68" customFormat="1" ht="15.75" x14ac:dyDescent="0.25">
      <c r="A44" s="54"/>
      <c r="B44" s="54"/>
      <c r="C44" s="54"/>
      <c r="D44" s="54"/>
    </row>
    <row r="45" spans="1:4" ht="16.5" thickBot="1" x14ac:dyDescent="0.3">
      <c r="A45" s="61"/>
      <c r="B45" s="61"/>
      <c r="C45" s="62" t="s">
        <v>2446</v>
      </c>
      <c r="D45" s="54">
        <f>COUNTA(A27:A38)</f>
        <v>12</v>
      </c>
    </row>
    <row r="46" spans="1:4" ht="16.5" thickBot="1" x14ac:dyDescent="0.3">
      <c r="A46" s="63"/>
      <c r="B46" s="63"/>
      <c r="C46" s="64" t="s">
        <v>2447</v>
      </c>
      <c r="D46" s="54">
        <f>COUNTIFS($D$27:$D$44,"Disponible")</f>
        <v>14</v>
      </c>
    </row>
    <row r="47" spans="1:4" ht="16.5" thickBot="1" x14ac:dyDescent="0.3">
      <c r="A47" s="51"/>
      <c r="B47" s="51"/>
      <c r="C47" s="64" t="s">
        <v>2440</v>
      </c>
      <c r="D47" s="54">
        <f>COUNTIFS($D$27:$D$35,"No Disponible")</f>
        <v>0</v>
      </c>
    </row>
    <row r="48" spans="1:4" ht="15.75" thickBot="1" x14ac:dyDescent="0.3">
      <c r="A48" s="51"/>
      <c r="B48" s="51"/>
      <c r="C48" s="64" t="s">
        <v>2448</v>
      </c>
      <c r="D48" s="58">
        <f>D46/D45</f>
        <v>1.1666666666666667</v>
      </c>
    </row>
    <row r="49" spans="1:4" ht="15.75" thickBot="1" x14ac:dyDescent="0.3">
      <c r="A49" s="51"/>
      <c r="B49" s="51"/>
      <c r="C49" s="64" t="s">
        <v>2449</v>
      </c>
      <c r="D49" s="60">
        <f>D47/D45</f>
        <v>0</v>
      </c>
    </row>
  </sheetData>
  <mergeCells count="2">
    <mergeCell ref="A1:D1"/>
    <mergeCell ref="A25:D25"/>
  </mergeCells>
  <conditionalFormatting sqref="A9:A11">
    <cfRule type="duplicateValues" dxfId="152" priority="119253"/>
  </conditionalFormatting>
  <conditionalFormatting sqref="A9:A11">
    <cfRule type="duplicateValues" dxfId="151" priority="119257"/>
    <cfRule type="duplicateValues" dxfId="150" priority="119258"/>
  </conditionalFormatting>
  <conditionalFormatting sqref="A9:A11">
    <cfRule type="duplicateValues" dxfId="149" priority="119261"/>
    <cfRule type="duplicateValues" dxfId="148" priority="119262"/>
  </conditionalFormatting>
  <conditionalFormatting sqref="A5">
    <cfRule type="duplicateValues" dxfId="147" priority="289"/>
  </conditionalFormatting>
  <conditionalFormatting sqref="A5">
    <cfRule type="duplicateValues" dxfId="146" priority="287"/>
    <cfRule type="duplicateValues" dxfId="145" priority="288"/>
  </conditionalFormatting>
  <conditionalFormatting sqref="A5">
    <cfRule type="duplicateValues" dxfId="144" priority="285"/>
    <cfRule type="duplicateValues" dxfId="143" priority="286"/>
  </conditionalFormatting>
  <conditionalFormatting sqref="A5">
    <cfRule type="duplicateValues" dxfId="142" priority="266"/>
  </conditionalFormatting>
  <conditionalFormatting sqref="A5">
    <cfRule type="duplicateValues" dxfId="141" priority="264"/>
    <cfRule type="duplicateValues" dxfId="140" priority="265"/>
  </conditionalFormatting>
  <conditionalFormatting sqref="A5">
    <cfRule type="duplicateValues" dxfId="139" priority="262"/>
    <cfRule type="duplicateValues" dxfId="138" priority="263"/>
  </conditionalFormatting>
  <conditionalFormatting sqref="B5:B6">
    <cfRule type="duplicateValues" dxfId="137" priority="259"/>
    <cfRule type="duplicateValues" dxfId="136" priority="260"/>
  </conditionalFormatting>
  <conditionalFormatting sqref="B5:B6">
    <cfRule type="duplicateValues" dxfId="135" priority="258"/>
  </conditionalFormatting>
  <conditionalFormatting sqref="B5:B6">
    <cfRule type="duplicateValues" dxfId="134" priority="257"/>
  </conditionalFormatting>
  <conditionalFormatting sqref="B5:B6">
    <cfRule type="duplicateValues" dxfId="133" priority="255"/>
    <cfRule type="duplicateValues" dxfId="132" priority="256"/>
  </conditionalFormatting>
  <conditionalFormatting sqref="B27:B30">
    <cfRule type="duplicateValues" dxfId="131" priority="101"/>
  </conditionalFormatting>
  <conditionalFormatting sqref="B27:B30">
    <cfRule type="duplicateValues" dxfId="130" priority="99"/>
    <cfRule type="duplicateValues" dxfId="129" priority="100"/>
  </conditionalFormatting>
  <conditionalFormatting sqref="B27:B30">
    <cfRule type="duplicateValues" dxfId="128" priority="97"/>
    <cfRule type="duplicateValues" dxfId="127" priority="98"/>
  </conditionalFormatting>
  <conditionalFormatting sqref="B27:B30">
    <cfRule type="duplicateValues" dxfId="126" priority="96"/>
  </conditionalFormatting>
  <conditionalFormatting sqref="B27:B30">
    <cfRule type="duplicateValues" dxfId="125" priority="95"/>
  </conditionalFormatting>
  <conditionalFormatting sqref="B27:B30">
    <cfRule type="duplicateValues" dxfId="124" priority="94"/>
  </conditionalFormatting>
  <conditionalFormatting sqref="B27:B30">
    <cfRule type="duplicateValues" dxfId="123" priority="93"/>
  </conditionalFormatting>
  <conditionalFormatting sqref="B27:B30">
    <cfRule type="duplicateValues" dxfId="122" priority="91"/>
    <cfRule type="duplicateValues" dxfId="121" priority="92"/>
  </conditionalFormatting>
  <conditionalFormatting sqref="B27:B30">
    <cfRule type="duplicateValues" dxfId="120" priority="90"/>
  </conditionalFormatting>
  <conditionalFormatting sqref="B27:B30">
    <cfRule type="duplicateValues" dxfId="119" priority="88"/>
    <cfRule type="duplicateValues" dxfId="118" priority="89"/>
  </conditionalFormatting>
  <conditionalFormatting sqref="A27:A30">
    <cfRule type="duplicateValues" dxfId="117" priority="87"/>
  </conditionalFormatting>
  <conditionalFormatting sqref="A27:A30">
    <cfRule type="duplicateValues" dxfId="116" priority="86"/>
  </conditionalFormatting>
  <conditionalFormatting sqref="A27:A30">
    <cfRule type="duplicateValues" dxfId="115" priority="84"/>
    <cfRule type="duplicateValues" dxfId="114" priority="85"/>
  </conditionalFormatting>
  <conditionalFormatting sqref="A27:A30">
    <cfRule type="duplicateValues" dxfId="113" priority="83"/>
  </conditionalFormatting>
  <conditionalFormatting sqref="A27:A30">
    <cfRule type="duplicateValues" dxfId="112" priority="82"/>
  </conditionalFormatting>
  <conditionalFormatting sqref="A27:A30">
    <cfRule type="duplicateValues" dxfId="111" priority="81"/>
  </conditionalFormatting>
  <conditionalFormatting sqref="A27:A30">
    <cfRule type="duplicateValues" dxfId="110" priority="79"/>
    <cfRule type="duplicateValues" dxfId="109" priority="80"/>
  </conditionalFormatting>
  <conditionalFormatting sqref="B3">
    <cfRule type="duplicateValues" dxfId="108" priority="78"/>
  </conditionalFormatting>
  <conditionalFormatting sqref="B3">
    <cfRule type="duplicateValues" dxfId="107" priority="76"/>
    <cfRule type="duplicateValues" dxfId="106" priority="77"/>
  </conditionalFormatting>
  <conditionalFormatting sqref="B3">
    <cfRule type="duplicateValues" dxfId="105" priority="74"/>
    <cfRule type="duplicateValues" dxfId="104" priority="75"/>
  </conditionalFormatting>
  <conditionalFormatting sqref="B3">
    <cfRule type="duplicateValues" dxfId="103" priority="73"/>
  </conditionalFormatting>
  <conditionalFormatting sqref="B3">
    <cfRule type="duplicateValues" dxfId="102" priority="72"/>
  </conditionalFormatting>
  <conditionalFormatting sqref="B3">
    <cfRule type="duplicateValues" dxfId="101" priority="71"/>
  </conditionalFormatting>
  <conditionalFormatting sqref="B3">
    <cfRule type="duplicateValues" dxfId="100" priority="70"/>
  </conditionalFormatting>
  <conditionalFormatting sqref="B3">
    <cfRule type="duplicateValues" dxfId="99" priority="68"/>
    <cfRule type="duplicateValues" dxfId="98" priority="69"/>
  </conditionalFormatting>
  <conditionalFormatting sqref="B3">
    <cfRule type="duplicateValues" dxfId="97" priority="67"/>
  </conditionalFormatting>
  <conditionalFormatting sqref="B3">
    <cfRule type="duplicateValues" dxfId="96" priority="65"/>
    <cfRule type="duplicateValues" dxfId="95" priority="66"/>
  </conditionalFormatting>
  <conditionalFormatting sqref="A3">
    <cfRule type="duplicateValues" dxfId="94" priority="64"/>
  </conditionalFormatting>
  <conditionalFormatting sqref="A3">
    <cfRule type="duplicateValues" dxfId="93" priority="63"/>
  </conditionalFormatting>
  <conditionalFormatting sqref="A3">
    <cfRule type="duplicateValues" dxfId="92" priority="61"/>
    <cfRule type="duplicateValues" dxfId="91" priority="62"/>
  </conditionalFormatting>
  <conditionalFormatting sqref="A3">
    <cfRule type="duplicateValues" dxfId="90" priority="60"/>
  </conditionalFormatting>
  <conditionalFormatting sqref="A3">
    <cfRule type="duplicateValues" dxfId="89" priority="59"/>
  </conditionalFormatting>
  <conditionalFormatting sqref="A3">
    <cfRule type="duplicateValues" dxfId="88" priority="58"/>
  </conditionalFormatting>
  <conditionalFormatting sqref="A3">
    <cfRule type="duplicateValues" dxfId="87" priority="56"/>
    <cfRule type="duplicateValues" dxfId="86" priority="57"/>
  </conditionalFormatting>
  <conditionalFormatting sqref="B4">
    <cfRule type="duplicateValues" dxfId="85" priority="55"/>
  </conditionalFormatting>
  <conditionalFormatting sqref="B4">
    <cfRule type="duplicateValues" dxfId="84" priority="53"/>
    <cfRule type="duplicateValues" dxfId="83" priority="54"/>
  </conditionalFormatting>
  <conditionalFormatting sqref="B4">
    <cfRule type="duplicateValues" dxfId="82" priority="51"/>
    <cfRule type="duplicateValues" dxfId="81" priority="52"/>
  </conditionalFormatting>
  <conditionalFormatting sqref="B4">
    <cfRule type="duplicateValues" dxfId="80" priority="50"/>
  </conditionalFormatting>
  <conditionalFormatting sqref="B4">
    <cfRule type="duplicateValues" dxfId="79" priority="49"/>
  </conditionalFormatting>
  <conditionalFormatting sqref="B4">
    <cfRule type="duplicateValues" dxfId="78" priority="48"/>
  </conditionalFormatting>
  <conditionalFormatting sqref="B4">
    <cfRule type="duplicateValues" dxfId="77" priority="47"/>
  </conditionalFormatting>
  <conditionalFormatting sqref="B4">
    <cfRule type="duplicateValues" dxfId="76" priority="45"/>
    <cfRule type="duplicateValues" dxfId="75" priority="46"/>
  </conditionalFormatting>
  <conditionalFormatting sqref="B4">
    <cfRule type="duplicateValues" dxfId="74" priority="44"/>
  </conditionalFormatting>
  <conditionalFormatting sqref="B4">
    <cfRule type="duplicateValues" dxfId="73" priority="42"/>
    <cfRule type="duplicateValues" dxfId="72" priority="43"/>
  </conditionalFormatting>
  <conditionalFormatting sqref="A4">
    <cfRule type="duplicateValues" dxfId="71" priority="32"/>
  </conditionalFormatting>
  <conditionalFormatting sqref="A4">
    <cfRule type="duplicateValues" dxfId="70" priority="31"/>
  </conditionalFormatting>
  <conditionalFormatting sqref="A4">
    <cfRule type="duplicateValues" dxfId="69" priority="29"/>
    <cfRule type="duplicateValues" dxfId="68" priority="30"/>
  </conditionalFormatting>
  <conditionalFormatting sqref="A4">
    <cfRule type="duplicateValues" dxfId="67" priority="28"/>
  </conditionalFormatting>
  <conditionalFormatting sqref="A4">
    <cfRule type="duplicateValues" dxfId="66" priority="27"/>
  </conditionalFormatting>
  <conditionalFormatting sqref="A4">
    <cfRule type="duplicateValues" dxfId="65" priority="26"/>
  </conditionalFormatting>
  <conditionalFormatting sqref="A4">
    <cfRule type="duplicateValues" dxfId="64" priority="24"/>
    <cfRule type="duplicateValues" dxfId="63" priority="25"/>
  </conditionalFormatting>
  <conditionalFormatting sqref="B31:B43">
    <cfRule type="duplicateValues" dxfId="62" priority="23"/>
  </conditionalFormatting>
  <conditionalFormatting sqref="B31:B43">
    <cfRule type="duplicateValues" dxfId="61" priority="21"/>
    <cfRule type="duplicateValues" dxfId="60" priority="22"/>
  </conditionalFormatting>
  <conditionalFormatting sqref="B31:B43">
    <cfRule type="duplicateValues" dxfId="59" priority="19"/>
    <cfRule type="duplicateValues" dxfId="58" priority="20"/>
  </conditionalFormatting>
  <conditionalFormatting sqref="B31:B43">
    <cfRule type="duplicateValues" dxfId="57" priority="18"/>
  </conditionalFormatting>
  <conditionalFormatting sqref="B31:B43">
    <cfRule type="duplicateValues" dxfId="56" priority="17"/>
  </conditionalFormatting>
  <conditionalFormatting sqref="B31:B43">
    <cfRule type="duplicateValues" dxfId="55" priority="16"/>
  </conditionalFormatting>
  <conditionalFormatting sqref="B31:B43">
    <cfRule type="duplicateValues" dxfId="54" priority="15"/>
  </conditionalFormatting>
  <conditionalFormatting sqref="B31:B43">
    <cfRule type="duplicateValues" dxfId="53" priority="13"/>
    <cfRule type="duplicateValues" dxfId="52" priority="14"/>
  </conditionalFormatting>
  <conditionalFormatting sqref="B31:B43">
    <cfRule type="duplicateValues" dxfId="51" priority="12"/>
  </conditionalFormatting>
  <conditionalFormatting sqref="B31:B43">
    <cfRule type="duplicateValues" dxfId="50" priority="10"/>
    <cfRule type="duplicateValues" dxfId="49" priority="11"/>
  </conditionalFormatting>
  <conditionalFormatting sqref="A31:A39 A42:A43">
    <cfRule type="duplicateValues" dxfId="48" priority="9"/>
  </conditionalFormatting>
  <conditionalFormatting sqref="A31:A39 A42:A43">
    <cfRule type="duplicateValues" dxfId="47" priority="8"/>
  </conditionalFormatting>
  <conditionalFormatting sqref="A31:A39 A42:A43">
    <cfRule type="duplicateValues" dxfId="46" priority="6"/>
    <cfRule type="duplicateValues" dxfId="45" priority="7"/>
  </conditionalFormatting>
  <conditionalFormatting sqref="A31:A39 A42:A43">
    <cfRule type="duplicateValues" dxfId="44" priority="5"/>
  </conditionalFormatting>
  <conditionalFormatting sqref="A31:A39 A42:A43">
    <cfRule type="duplicateValues" dxfId="43" priority="4"/>
  </conditionalFormatting>
  <conditionalFormatting sqref="A31:A39 A42:A43">
    <cfRule type="duplicateValues" dxfId="42" priority="3"/>
  </conditionalFormatting>
  <conditionalFormatting sqref="A31:A39 A42:A43">
    <cfRule type="duplicateValues" dxfId="41" priority="1"/>
    <cfRule type="duplicateValues" dxfId="40" priority="2"/>
  </conditionalFormatting>
  <hyperlinks>
    <hyperlink ref="A3" r:id="rId1" display="http://s460-helpdesk/CAisd/pdmweb.exe?OP=SEARCH+FACTORY=in+SKIPLIST=1+QBE.EQ.id=3543137"/>
    <hyperlink ref="A4" r:id="rId2" display="http://s460-helpdesk/CAisd/pdmweb.exe?OP=SEARCH+FACTORY=in+SKIPLIST=1+QBE.EQ.id=3543201"/>
    <hyperlink ref="A38" r:id="rId3" display="http://s460-helpdesk/CAisd/pdmweb.exe?OP=SEARCH+FACTORY=in+SKIPLIST=1+QBE.EQ.id=3543627"/>
    <hyperlink ref="A37" r:id="rId4" display="http://s460-helpdesk/CAisd/pdmweb.exe?OP=SEARCH+FACTORY=in+SKIPLIST=1+QBE.EQ.id=3543594"/>
    <hyperlink ref="A36" r:id="rId5" display="http://s460-helpdesk/CAisd/pdmweb.exe?OP=SEARCH+FACTORY=in+SKIPLIST=1+QBE.EQ.id=3543580"/>
    <hyperlink ref="A35" r:id="rId6" display="http://s460-helpdesk/CAisd/pdmweb.exe?OP=SEARCH+FACTORY=in+SKIPLIST=1+QBE.EQ.id=3543537"/>
    <hyperlink ref="A34" r:id="rId7" display="http://s460-helpdesk/CAisd/pdmweb.exe?OP=SEARCH+FACTORY=in+SKIPLIST=1+QBE.EQ.id=3543536"/>
    <hyperlink ref="A33" r:id="rId8" display="http://s460-helpdesk/CAisd/pdmweb.exe?OP=SEARCH+FACTORY=in+SKIPLIST=1+QBE.EQ.id=3543517"/>
    <hyperlink ref="A32" r:id="rId9" display="http://s460-helpdesk/CAisd/pdmweb.exe?OP=SEARCH+FACTORY=in+SKIPLIST=1+QBE.EQ.id=3543402"/>
    <hyperlink ref="A31" r:id="rId10" display="http://s460-helpdesk/CAisd/pdmweb.exe?OP=SEARCH+FACTORY=in+SKIPLIST=1+QBE.EQ.id=354337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3" t="s">
        <v>58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4" ca="1" si="0">CONCATENATE(TODAY()-C3," días")</f>
        <v>197 días</v>
      </c>
      <c r="B3" s="42">
        <v>335649824</v>
      </c>
      <c r="C3" s="50">
        <v>44093</v>
      </c>
      <c r="D3" s="42" t="s">
        <v>2190</v>
      </c>
      <c r="E3" s="92">
        <v>196</v>
      </c>
      <c r="F3" s="42" t="str">
        <f>VLOOKUP(E3,'LISTADO ATM'!$A$2:$B$821,2,0)</f>
        <v xml:space="preserve">ATM Estación Texaco Cangrejo Farmacia (Sosúa) </v>
      </c>
      <c r="G3" s="42" t="str">
        <f>VLOOKUP(E3,VIP!$A$2:$O4494,6,0)</f>
        <v>NO</v>
      </c>
      <c r="H3" s="42" t="str">
        <f>VLOOKUP(E3,VIP!$A$2:$O4526,7,FALSE)</f>
        <v>Si</v>
      </c>
      <c r="I3" s="42" t="str">
        <f>VLOOKUP(E3,VIP!$A$2:$O4403,8,FALSE)</f>
        <v>Si</v>
      </c>
      <c r="J3" s="42" t="str">
        <f>VLOOKUP(E3,VIP!$A$2:$O4332,8,FALSE)</f>
        <v>Si</v>
      </c>
      <c r="K3" s="42" t="s">
        <v>2254</v>
      </c>
    </row>
    <row r="4" spans="1:11" ht="18" x14ac:dyDescent="0.25">
      <c r="A4" s="42" t="str">
        <f t="shared" ca="1" si="0"/>
        <v>178 días</v>
      </c>
      <c r="B4" s="42">
        <v>335668632</v>
      </c>
      <c r="C4" s="50">
        <v>44112</v>
      </c>
      <c r="D4" s="42" t="s">
        <v>2189</v>
      </c>
      <c r="E4" s="92">
        <v>875</v>
      </c>
      <c r="F4" s="42" t="str">
        <f>VLOOKUP(E4,'LISTADO ATM'!$A$2:$B$821,2,0)</f>
        <v xml:space="preserve">ATM Texaco Aut. Duarte KM 14 1/2 (Los Alcarrizos) </v>
      </c>
      <c r="G4" s="42" t="str">
        <f>VLOOKUP(E4,VIP!$A$2:$O4495,6,0)</f>
        <v>NO</v>
      </c>
      <c r="H4" s="42" t="str">
        <f>VLOOKUP(E4,VIP!$A$2:$O4527,7,FALSE)</f>
        <v>Si</v>
      </c>
      <c r="I4" s="42" t="str">
        <f>VLOOKUP(E4,VIP!$A$2:$O4404,8,FALSE)</f>
        <v>Si</v>
      </c>
      <c r="J4" s="42" t="str">
        <f>VLOOKUP(E4,VIP!$A$2:$O4333,8,FALSE)</f>
        <v>Si</v>
      </c>
      <c r="K4" s="52" t="s">
        <v>2431</v>
      </c>
    </row>
    <row r="5" spans="1:11" ht="18" x14ac:dyDescent="0.25">
      <c r="A5" s="72" t="str">
        <f ca="1">CONCATENATE(TODAY()-C5," días")</f>
        <v>177 días</v>
      </c>
      <c r="B5" s="42" t="s">
        <v>2432</v>
      </c>
      <c r="C5" s="50">
        <v>44113</v>
      </c>
      <c r="D5" s="42" t="s">
        <v>2189</v>
      </c>
      <c r="E5" s="92">
        <v>979</v>
      </c>
      <c r="F5" s="42" t="str">
        <f>VLOOKUP(E5,'LISTADO ATM'!$A$2:$B$821,2,0)</f>
        <v xml:space="preserve">ATM Oficina Luperón I </v>
      </c>
      <c r="G5" s="42" t="str">
        <f>VLOOKUP(E5,VIP!$A$2:$O4496,6,0)</f>
        <v>NO</v>
      </c>
      <c r="H5" s="42" t="str">
        <f>VLOOKUP(E5,VIP!$A$2:$O4528,7,FALSE)</f>
        <v>Si</v>
      </c>
      <c r="I5" s="42" t="str">
        <f>VLOOKUP(E5,VIP!$A$2:$O4405,8,FALSE)</f>
        <v>Si</v>
      </c>
      <c r="J5" s="42" t="str">
        <f>VLOOKUP(E5,VIP!$A$2:$O4334,8,FALSE)</f>
        <v>Si</v>
      </c>
      <c r="K5" s="52" t="s">
        <v>2254</v>
      </c>
    </row>
    <row r="6" spans="1:11" ht="18" x14ac:dyDescent="0.25">
      <c r="A6" s="72" t="str">
        <f t="shared" ca="1" si="0"/>
        <v>177 días</v>
      </c>
      <c r="B6" s="42" t="s">
        <v>2450</v>
      </c>
      <c r="C6" s="50">
        <v>44113</v>
      </c>
      <c r="D6" s="42" t="s">
        <v>2189</v>
      </c>
      <c r="E6" s="92">
        <v>486</v>
      </c>
      <c r="F6" s="42" t="str">
        <f>VLOOKUP(E6,'LISTADO ATM'!$A$2:$B$821,2,0)</f>
        <v xml:space="preserve">ATM Olé La Caleta </v>
      </c>
      <c r="G6" s="42" t="str">
        <f>VLOOKUP(E6,VIP!$A$2:$O4497,6,0)</f>
        <v>NO</v>
      </c>
      <c r="H6" s="42" t="str">
        <f>VLOOKUP(E6,VIP!$A$2:$O4529,7,FALSE)</f>
        <v>Si</v>
      </c>
      <c r="I6" s="42" t="str">
        <f>VLOOKUP(E6,VIP!$A$2:$O4406,8,FALSE)</f>
        <v>Si</v>
      </c>
      <c r="J6" s="42" t="str">
        <f>VLOOKUP(E6,VIP!$A$2:$O4335,8,FALSE)</f>
        <v>Si</v>
      </c>
      <c r="K6" s="52" t="s">
        <v>2431</v>
      </c>
    </row>
    <row r="7" spans="1:11" ht="18" x14ac:dyDescent="0.25">
      <c r="A7" s="72" t="str">
        <f t="shared" ca="1" si="0"/>
        <v>176 días</v>
      </c>
      <c r="B7" s="42" t="s">
        <v>2452</v>
      </c>
      <c r="C7" s="50">
        <v>44114</v>
      </c>
      <c r="D7" s="42" t="s">
        <v>2189</v>
      </c>
      <c r="E7" s="92">
        <v>868</v>
      </c>
      <c r="F7" s="42" t="str">
        <f>VLOOKUP(E7,'LISTADO ATM'!$A$2:$B$821,2,0)</f>
        <v xml:space="preserve">ATM Casino Diamante </v>
      </c>
      <c r="G7" s="42" t="str">
        <f>VLOOKUP(E7,VIP!$A$2:$O4498,6,0)</f>
        <v>NO</v>
      </c>
      <c r="H7" s="42" t="str">
        <f>VLOOKUP(E7,VIP!$A$2:$O4530,7,FALSE)</f>
        <v>Si</v>
      </c>
      <c r="I7" s="42" t="str">
        <f>VLOOKUP(E7,VIP!$A$2:$O4407,8,FALSE)</f>
        <v>Si</v>
      </c>
      <c r="J7" s="42" t="str">
        <f>VLOOKUP(E7,VIP!$A$2:$O4336,8,FALSE)</f>
        <v>Si</v>
      </c>
      <c r="K7" s="52" t="s">
        <v>2437</v>
      </c>
    </row>
    <row r="8" spans="1:11" ht="18" x14ac:dyDescent="0.25">
      <c r="A8" s="72" t="str">
        <f ca="1">CONCATENATE(TODAY()-C8," días")</f>
        <v>175 días</v>
      </c>
      <c r="B8" s="42">
        <v>335671618</v>
      </c>
      <c r="C8" s="50">
        <v>44115</v>
      </c>
      <c r="D8" s="42" t="s">
        <v>2189</v>
      </c>
      <c r="E8" s="92">
        <v>548</v>
      </c>
      <c r="F8" s="42" t="str">
        <f>VLOOKUP(E8,'LISTADO ATM'!$A$2:$B$821,2,0)</f>
        <v xml:space="preserve">ATM AMET </v>
      </c>
      <c r="G8" s="42" t="str">
        <f>VLOOKUP(E8,VIP!$A$2:$O4499,6,0)</f>
        <v>NO</v>
      </c>
      <c r="H8" s="42" t="str">
        <f>VLOOKUP(E8,VIP!$A$2:$O4531,7,FALSE)</f>
        <v>Si</v>
      </c>
      <c r="I8" s="42" t="str">
        <f>VLOOKUP(E8,VIP!$A$2:$O4408,8,FALSE)</f>
        <v>Si</v>
      </c>
      <c r="J8" s="42" t="str">
        <f>VLOOKUP(E8,VIP!$A$2:$O4337,8,FALSE)</f>
        <v>Si</v>
      </c>
      <c r="K8" s="52" t="s">
        <v>2228</v>
      </c>
    </row>
    <row r="9" spans="1:11" ht="18" x14ac:dyDescent="0.25">
      <c r="A9" s="72" t="str">
        <f t="shared" ca="1" si="0"/>
        <v>136.5 días</v>
      </c>
      <c r="B9" s="42" t="s">
        <v>2458</v>
      </c>
      <c r="C9" s="50">
        <v>44153.5</v>
      </c>
      <c r="D9" s="42" t="s">
        <v>2189</v>
      </c>
      <c r="E9" s="92">
        <v>803</v>
      </c>
      <c r="F9" s="42" t="str">
        <f>VLOOKUP(E9,'LISTADO ATM'!$A$2:$B$821,2,0)</f>
        <v xml:space="preserve">ATM Hotel Be Live Canoa (Bayahibe) I </v>
      </c>
      <c r="G9" s="42" t="str">
        <f>VLOOKUP(E9,VIP!$A$2:$O4500,6,0)</f>
        <v>NO</v>
      </c>
      <c r="H9" s="42" t="str">
        <f>VLOOKUP(E9,VIP!$A$2:$O4532,7,FALSE)</f>
        <v>Si</v>
      </c>
      <c r="I9" s="42" t="str">
        <f>VLOOKUP(E9,VIP!$A$2:$O4409,8,FALSE)</f>
        <v>Si</v>
      </c>
      <c r="J9" s="42" t="str">
        <f>VLOOKUP(E9,VIP!$A$2:$O4338,8,FALSE)</f>
        <v>Si</v>
      </c>
      <c r="K9" s="52" t="s">
        <v>2431</v>
      </c>
    </row>
    <row r="10" spans="1:11" ht="18" x14ac:dyDescent="0.25">
      <c r="A10" s="72" t="str">
        <f t="shared" ca="1" si="0"/>
        <v>135 días</v>
      </c>
      <c r="B10" s="42" t="s">
        <v>2461</v>
      </c>
      <c r="C10" s="50">
        <v>44155</v>
      </c>
      <c r="D10" s="42" t="s">
        <v>2189</v>
      </c>
      <c r="E10" s="92">
        <v>916</v>
      </c>
      <c r="F10" s="42" t="str">
        <f>VLOOKUP(E10,'LISTADO ATM'!$A$2:$B$821,2,0)</f>
        <v xml:space="preserve">ATM S/M La Cadena Lincoln </v>
      </c>
      <c r="G10" s="42" t="e">
        <f>VLOOKUP(E10,VIP!$A$2:$O4501,6,0)</f>
        <v>#N/A</v>
      </c>
      <c r="H10" s="42" t="e">
        <f>VLOOKUP(E10,VIP!$A$2:$O4533,7,FALSE)</f>
        <v>#N/A</v>
      </c>
      <c r="I10" s="42" t="e">
        <f>VLOOKUP(E10,VIP!$A$2:$O4410,8,FALSE)</f>
        <v>#N/A</v>
      </c>
      <c r="J10" s="42" t="e">
        <f>VLOOKUP(E10,VIP!$A$2:$O4339,8,FALSE)</f>
        <v>#N/A</v>
      </c>
      <c r="K10" s="52" t="s">
        <v>2254</v>
      </c>
    </row>
    <row r="11" spans="1:11" ht="18" x14ac:dyDescent="0.25">
      <c r="A11" s="72" t="str">
        <f t="shared" ca="1" si="0"/>
        <v>135 días</v>
      </c>
      <c r="B11" s="42" t="s">
        <v>2460</v>
      </c>
      <c r="C11" s="50">
        <v>44155</v>
      </c>
      <c r="D11" s="42" t="s">
        <v>2189</v>
      </c>
      <c r="E11" s="92">
        <v>893</v>
      </c>
      <c r="F11" s="42" t="str">
        <f>VLOOKUP(E11,'LISTADO ATM'!$A$2:$B$821,2,0)</f>
        <v xml:space="preserve">ATM Hotel Be Live Canoa (Bayahibe) II </v>
      </c>
      <c r="G11" s="42" t="str">
        <f>VLOOKUP(E11,VIP!$A$2:$O4502,6,0)</f>
        <v>NO</v>
      </c>
      <c r="H11" s="42" t="str">
        <f>VLOOKUP(E11,VIP!$A$2:$O4534,7,FALSE)</f>
        <v>Si</v>
      </c>
      <c r="I11" s="42" t="str">
        <f>VLOOKUP(E11,VIP!$A$2:$O4411,8,FALSE)</f>
        <v>Si</v>
      </c>
      <c r="J11" s="42" t="str">
        <f>VLOOKUP(E11,VIP!$A$2:$O4340,8,FALSE)</f>
        <v>Si</v>
      </c>
      <c r="K11" s="52" t="s">
        <v>2254</v>
      </c>
    </row>
    <row r="12" spans="1:11" ht="18" x14ac:dyDescent="0.25">
      <c r="A12" s="72" t="str">
        <f t="shared" ca="1" si="0"/>
        <v>141 días</v>
      </c>
      <c r="B12" s="75" t="s">
        <v>2455</v>
      </c>
      <c r="C12" s="71">
        <v>44149</v>
      </c>
      <c r="D12" s="42" t="s">
        <v>2189</v>
      </c>
      <c r="E12" s="92">
        <v>850</v>
      </c>
      <c r="F12" s="42" t="str">
        <f>VLOOKUP(E12,'LISTADO ATM'!$A$2:$B$821,2,0)</f>
        <v xml:space="preserve">ATM Hotel Be Live Hamaca </v>
      </c>
      <c r="G12" s="42" t="str">
        <f>VLOOKUP(E12,VIP!$A$2:$O4503,6,0)</f>
        <v>NO</v>
      </c>
      <c r="H12" s="42" t="str">
        <f>VLOOKUP(E12,VIP!$A$2:$O4535,7,FALSE)</f>
        <v>Si</v>
      </c>
      <c r="I12" s="42" t="str">
        <f>VLOOKUP(E12,VIP!$A$2:$O4412,8,FALSE)</f>
        <v>Si</v>
      </c>
      <c r="J12" s="42" t="str">
        <f>VLOOKUP(E12,VIP!$A$2:$O4341,8,FALSE)</f>
        <v>Si</v>
      </c>
      <c r="K12" s="52" t="s">
        <v>2254</v>
      </c>
    </row>
    <row r="13" spans="1:11" ht="18" x14ac:dyDescent="0.25">
      <c r="A13" s="72" t="str">
        <f t="shared" ca="1" si="0"/>
        <v>94.15079861111 días</v>
      </c>
      <c r="B13" s="42">
        <v>335753026</v>
      </c>
      <c r="C13" s="50">
        <v>44195.84920138889</v>
      </c>
      <c r="D13" s="42" t="s">
        <v>2189</v>
      </c>
      <c r="E13" s="92">
        <v>7</v>
      </c>
      <c r="F13" s="42" t="str">
        <f>VLOOKUP(E13,'LISTADO ATM'!$A$2:$B$821,2,0)</f>
        <v>ATM Isla San Juan</v>
      </c>
      <c r="G13" s="42" t="s">
        <v>2039</v>
      </c>
      <c r="H13" s="42" t="str">
        <f>VLOOKUP(E13,VIP!$A$2:$O4536,7,FALSE)</f>
        <v>Si</v>
      </c>
      <c r="I13" s="42" t="str">
        <f>VLOOKUP(E13,VIP!$A$2:$O4413,8,FALSE)</f>
        <v>Si</v>
      </c>
      <c r="J13" s="42" t="str">
        <f>VLOOKUP(E13,VIP!$A$2:$O4342,8,FALSE)</f>
        <v>Si</v>
      </c>
      <c r="K13" s="83" t="s">
        <v>2479</v>
      </c>
    </row>
    <row r="14" spans="1:11" ht="18" x14ac:dyDescent="0.25">
      <c r="A14" s="72" t="str">
        <f t="shared" ca="1" si="0"/>
        <v>33.6746064814797 días</v>
      </c>
      <c r="B14" s="99">
        <v>335806150</v>
      </c>
      <c r="C14" s="91">
        <v>44256.32539351852</v>
      </c>
      <c r="D14" s="42" t="s">
        <v>2189</v>
      </c>
      <c r="E14" s="92">
        <v>70</v>
      </c>
      <c r="F14" s="42" t="str">
        <f>VLOOKUP(E14,'LISTADO ATM'!$A$2:$B$821,2,0)</f>
        <v xml:space="preserve">ATM Autoservicio Plaza Lama Zona Oriental </v>
      </c>
      <c r="G14" s="42" t="s">
        <v>2039</v>
      </c>
      <c r="H14" s="42" t="str">
        <f>VLOOKUP(E14,VIP!$A$2:$O4537,7,FALSE)</f>
        <v>Si</v>
      </c>
      <c r="I14" s="42" t="str">
        <f>VLOOKUP(E14,VIP!$A$2:$O4414,8,FALSE)</f>
        <v>Si</v>
      </c>
      <c r="J14" s="42" t="str">
        <f>VLOOKUP(E14,VIP!$A$2:$O4343,8,FALSE)</f>
        <v>Si</v>
      </c>
      <c r="K14" s="52" t="s">
        <v>2228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39" priority="69"/>
  </conditionalFormatting>
  <conditionalFormatting sqref="E9:E1048576 E1:E2">
    <cfRule type="duplicateValues" dxfId="38" priority="99250"/>
  </conditionalFormatting>
  <conditionalFormatting sqref="E4">
    <cfRule type="duplicateValues" dxfId="37" priority="62"/>
  </conditionalFormatting>
  <conditionalFormatting sqref="E5:E8">
    <cfRule type="duplicateValues" dxfId="36" priority="60"/>
  </conditionalFormatting>
  <conditionalFormatting sqref="B12">
    <cfRule type="duplicateValues" dxfId="35" priority="34"/>
    <cfRule type="duplicateValues" dxfId="34" priority="35"/>
    <cfRule type="duplicateValues" dxfId="33" priority="36"/>
  </conditionalFormatting>
  <conditionalFormatting sqref="B12">
    <cfRule type="duplicateValues" dxfId="32" priority="33"/>
  </conditionalFormatting>
  <conditionalFormatting sqref="B12">
    <cfRule type="duplicateValues" dxfId="31" priority="31"/>
    <cfRule type="duplicateValues" dxfId="30" priority="32"/>
  </conditionalFormatting>
  <conditionalFormatting sqref="B12">
    <cfRule type="duplicateValues" dxfId="29" priority="28"/>
    <cfRule type="duplicateValues" dxfId="28" priority="29"/>
    <cfRule type="duplicateValues" dxfId="27" priority="30"/>
  </conditionalFormatting>
  <conditionalFormatting sqref="B12">
    <cfRule type="duplicateValues" dxfId="26" priority="27"/>
  </conditionalFormatting>
  <conditionalFormatting sqref="B12">
    <cfRule type="duplicateValues" dxfId="25" priority="25"/>
    <cfRule type="duplicateValues" dxfId="24" priority="26"/>
  </conditionalFormatting>
  <conditionalFormatting sqref="B12">
    <cfRule type="duplicateValues" dxfId="23" priority="24"/>
  </conditionalFormatting>
  <conditionalFormatting sqref="B12">
    <cfRule type="duplicateValues" dxfId="22" priority="21"/>
    <cfRule type="duplicateValues" dxfId="21" priority="22"/>
    <cfRule type="duplicateValues" dxfId="20" priority="23"/>
  </conditionalFormatting>
  <conditionalFormatting sqref="B12">
    <cfRule type="duplicateValues" dxfId="19" priority="20"/>
  </conditionalFormatting>
  <conditionalFormatting sqref="B12">
    <cfRule type="duplicateValues" dxfId="18" priority="19"/>
  </conditionalFormatting>
  <conditionalFormatting sqref="B14">
    <cfRule type="duplicateValues" dxfId="17" priority="18"/>
  </conditionalFormatting>
  <conditionalFormatting sqref="B14">
    <cfRule type="duplicateValues" dxfId="16" priority="15"/>
    <cfRule type="duplicateValues" dxfId="15" priority="16"/>
    <cfRule type="duplicateValues" dxfId="14" priority="17"/>
  </conditionalFormatting>
  <conditionalFormatting sqref="B14">
    <cfRule type="duplicateValues" dxfId="13" priority="13"/>
    <cfRule type="duplicateValues" dxfId="12" priority="14"/>
  </conditionalFormatting>
  <conditionalFormatting sqref="B14">
    <cfRule type="duplicateValues" dxfId="11" priority="10"/>
    <cfRule type="duplicateValues" dxfId="10" priority="11"/>
    <cfRule type="duplicateValues" dxfId="9" priority="12"/>
  </conditionalFormatting>
  <conditionalFormatting sqref="B14">
    <cfRule type="duplicateValues" dxfId="8" priority="9"/>
  </conditionalFormatting>
  <conditionalFormatting sqref="B14">
    <cfRule type="duplicateValues" dxfId="7" priority="8"/>
  </conditionalFormatting>
  <conditionalFormatting sqref="B14">
    <cfRule type="duplicateValues" dxfId="6" priority="7"/>
  </conditionalFormatting>
  <conditionalFormatting sqref="B14">
    <cfRule type="duplicateValues" dxfId="5" priority="4"/>
    <cfRule type="duplicateValues" dxfId="4" priority="5"/>
    <cfRule type="duplicateValues" dxfId="3" priority="6"/>
  </conditionalFormatting>
  <conditionalFormatting sqref="B14">
    <cfRule type="duplicateValues" dxfId="2" priority="2"/>
    <cfRule type="duplicateValues" dxfId="1" priority="3"/>
  </conditionalFormatting>
  <conditionalFormatting sqref="C14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4"/>
  <sheetViews>
    <sheetView zoomScaleNormal="100" workbookViewId="0">
      <pane ySplit="1" topLeftCell="A785" activePane="bottomLeft" state="frozen"/>
      <selection activeCell="D1" sqref="D1"/>
      <selection pane="bottomLeft" activeCell="G813" sqref="G813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s="131" customFormat="1" ht="31.5" x14ac:dyDescent="0.25">
      <c r="A337" s="134">
        <v>495</v>
      </c>
      <c r="B337" s="135" t="s">
        <v>2523</v>
      </c>
      <c r="C337" s="135" t="s">
        <v>2469</v>
      </c>
      <c r="D337" s="135" t="s">
        <v>72</v>
      </c>
      <c r="E337" s="135" t="s">
        <v>1276</v>
      </c>
      <c r="F337" s="135" t="s">
        <v>2039</v>
      </c>
      <c r="G337" s="135" t="s">
        <v>2041</v>
      </c>
      <c r="H337" s="135" t="s">
        <v>2041</v>
      </c>
      <c r="I337" s="135" t="s">
        <v>2039</v>
      </c>
      <c r="J337" s="135" t="s">
        <v>2041</v>
      </c>
      <c r="K337" s="135" t="s">
        <v>2041</v>
      </c>
      <c r="L337" s="135" t="s">
        <v>2041</v>
      </c>
      <c r="M337" s="135" t="s">
        <v>2041</v>
      </c>
      <c r="N337" s="135" t="s">
        <v>2041</v>
      </c>
      <c r="O337" s="135" t="s">
        <v>1194</v>
      </c>
    </row>
    <row r="338" spans="1:15" ht="15.75" x14ac:dyDescent="0.25">
      <c r="A338" s="31">
        <v>496</v>
      </c>
      <c r="B338" s="32" t="s">
        <v>779</v>
      </c>
      <c r="C338" s="32" t="s">
        <v>780</v>
      </c>
      <c r="D338" s="32" t="s">
        <v>87</v>
      </c>
      <c r="E338" s="32" t="s">
        <v>105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1211</v>
      </c>
    </row>
    <row r="339" spans="1:15" ht="15.75" x14ac:dyDescent="0.25">
      <c r="A339" s="31">
        <v>497</v>
      </c>
      <c r="B339" s="32" t="s">
        <v>2463</v>
      </c>
      <c r="C339" s="32" t="s">
        <v>2464</v>
      </c>
      <c r="D339" s="32" t="s">
        <v>72</v>
      </c>
      <c r="E339" s="32" t="s">
        <v>105</v>
      </c>
      <c r="F339" s="32" t="s">
        <v>2041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74</v>
      </c>
      <c r="L339" s="32" t="s">
        <v>77</v>
      </c>
      <c r="M339" s="32" t="s">
        <v>74</v>
      </c>
      <c r="N339" s="32" t="s">
        <v>77</v>
      </c>
      <c r="O339" s="32" t="s">
        <v>1206</v>
      </c>
    </row>
    <row r="340" spans="1:15" ht="31.5" x14ac:dyDescent="0.25">
      <c r="A340" s="31">
        <v>498</v>
      </c>
      <c r="B340" s="32" t="s">
        <v>781</v>
      </c>
      <c r="C340" s="32" t="s">
        <v>782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1187</v>
      </c>
    </row>
    <row r="341" spans="1:15" ht="31.5" x14ac:dyDescent="0.25">
      <c r="A341" s="31">
        <v>499</v>
      </c>
      <c r="B341" s="32" t="s">
        <v>783</v>
      </c>
      <c r="C341" s="32" t="s">
        <v>784</v>
      </c>
      <c r="D341" s="32" t="s">
        <v>87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1186</v>
      </c>
    </row>
    <row r="342" spans="1:15" ht="31.5" x14ac:dyDescent="0.25">
      <c r="A342" s="31">
        <v>500</v>
      </c>
      <c r="B342" s="32" t="s">
        <v>785</v>
      </c>
      <c r="C342" s="32" t="s">
        <v>786</v>
      </c>
      <c r="D342" s="32" t="s">
        <v>130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1211</v>
      </c>
    </row>
    <row r="343" spans="1:15" ht="15.75" x14ac:dyDescent="0.25">
      <c r="A343" s="31">
        <v>501</v>
      </c>
      <c r="B343" s="32" t="s">
        <v>787</v>
      </c>
      <c r="C343" s="32" t="s">
        <v>788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1182</v>
      </c>
    </row>
    <row r="344" spans="1:15" ht="15.75" x14ac:dyDescent="0.25">
      <c r="A344" s="31">
        <v>502</v>
      </c>
      <c r="B344" s="32" t="s">
        <v>789</v>
      </c>
      <c r="C344" s="32" t="s">
        <v>790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1207</v>
      </c>
    </row>
    <row r="345" spans="1:15" ht="15.75" x14ac:dyDescent="0.25">
      <c r="A345" s="31">
        <v>504</v>
      </c>
      <c r="B345" s="32" t="s">
        <v>791</v>
      </c>
      <c r="C345" s="32" t="s">
        <v>792</v>
      </c>
      <c r="D345" s="32" t="s">
        <v>87</v>
      </c>
      <c r="E345" s="32" t="s">
        <v>105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77</v>
      </c>
      <c r="N345" s="32" t="s">
        <v>74</v>
      </c>
      <c r="O345" s="32" t="s">
        <v>1210</v>
      </c>
    </row>
    <row r="346" spans="1:15" ht="15.75" x14ac:dyDescent="0.25">
      <c r="A346" s="31">
        <v>507</v>
      </c>
      <c r="B346" s="32" t="s">
        <v>1967</v>
      </c>
      <c r="C346" s="32" t="s">
        <v>2081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75" x14ac:dyDescent="0.25">
      <c r="A347" s="31">
        <v>510</v>
      </c>
      <c r="B347" s="32" t="s">
        <v>800</v>
      </c>
      <c r="C347" s="32" t="s">
        <v>801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77</v>
      </c>
      <c r="N347" s="32" t="s">
        <v>74</v>
      </c>
      <c r="O347" s="32" t="s">
        <v>1207</v>
      </c>
    </row>
    <row r="348" spans="1:15" ht="15.75" x14ac:dyDescent="0.25">
      <c r="A348" s="31">
        <v>511</v>
      </c>
      <c r="B348" s="32" t="s">
        <v>802</v>
      </c>
      <c r="C348" s="32" t="s">
        <v>803</v>
      </c>
      <c r="D348" s="32" t="s">
        <v>87</v>
      </c>
      <c r="E348" s="32" t="s">
        <v>105</v>
      </c>
      <c r="F348" s="32" t="s">
        <v>2039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1210</v>
      </c>
    </row>
    <row r="349" spans="1:15" ht="15.75" x14ac:dyDescent="0.25">
      <c r="A349" s="31">
        <v>512</v>
      </c>
      <c r="B349" s="32" t="s">
        <v>2213</v>
      </c>
      <c r="C349" s="29"/>
      <c r="D349" s="29"/>
      <c r="E349" s="29"/>
      <c r="F349" s="32" t="s">
        <v>1303</v>
      </c>
      <c r="G349" s="32" t="s">
        <v>1303</v>
      </c>
      <c r="H349" s="32" t="s">
        <v>1303</v>
      </c>
      <c r="I349" s="32" t="s">
        <v>1303</v>
      </c>
      <c r="J349" s="32" t="s">
        <v>1303</v>
      </c>
      <c r="K349" s="32" t="s">
        <v>1303</v>
      </c>
      <c r="L349" s="32" t="s">
        <v>1303</v>
      </c>
      <c r="M349" s="32" t="s">
        <v>1303</v>
      </c>
      <c r="N349" s="32"/>
      <c r="O349" s="32"/>
    </row>
    <row r="350" spans="1:15" ht="15.75" x14ac:dyDescent="0.25">
      <c r="A350" s="31">
        <v>513</v>
      </c>
      <c r="B350" s="32" t="s">
        <v>804</v>
      </c>
      <c r="C350" s="32" t="s">
        <v>805</v>
      </c>
      <c r="D350" s="32" t="s">
        <v>87</v>
      </c>
      <c r="E350" s="32" t="s">
        <v>82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74</v>
      </c>
      <c r="L350" s="32" t="s">
        <v>77</v>
      </c>
      <c r="M350" s="32" t="s">
        <v>74</v>
      </c>
      <c r="N350" s="32" t="s">
        <v>77</v>
      </c>
      <c r="O350" s="32" t="s">
        <v>1182</v>
      </c>
    </row>
    <row r="351" spans="1:15" ht="31.5" x14ac:dyDescent="0.25">
      <c r="A351" s="31">
        <v>514</v>
      </c>
      <c r="B351" s="32" t="s">
        <v>806</v>
      </c>
      <c r="C351" s="32" t="s">
        <v>807</v>
      </c>
      <c r="D351" s="32" t="s">
        <v>87</v>
      </c>
      <c r="E351" s="32" t="s">
        <v>73</v>
      </c>
      <c r="F351" s="32" t="s">
        <v>2039</v>
      </c>
      <c r="G351" s="32" t="s">
        <v>77</v>
      </c>
      <c r="H351" s="32" t="s">
        <v>74</v>
      </c>
      <c r="I351" s="32" t="s">
        <v>74</v>
      </c>
      <c r="J351" s="32" t="s">
        <v>74</v>
      </c>
      <c r="K351" s="32" t="s">
        <v>74</v>
      </c>
      <c r="L351" s="32" t="s">
        <v>77</v>
      </c>
      <c r="M351" s="32" t="s">
        <v>74</v>
      </c>
      <c r="N351" s="32" t="s">
        <v>74</v>
      </c>
      <c r="O351" s="32" t="s">
        <v>1192</v>
      </c>
    </row>
    <row r="352" spans="1:15" ht="31.5" x14ac:dyDescent="0.25">
      <c r="A352" s="31">
        <v>515</v>
      </c>
      <c r="B352" s="32" t="s">
        <v>808</v>
      </c>
      <c r="C352" s="32" t="s">
        <v>1266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31.5" x14ac:dyDescent="0.25">
      <c r="A353" s="31">
        <v>516</v>
      </c>
      <c r="B353" s="32" t="s">
        <v>809</v>
      </c>
      <c r="C353" s="32" t="s">
        <v>810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1187</v>
      </c>
    </row>
    <row r="354" spans="1:15" ht="31.5" x14ac:dyDescent="0.25">
      <c r="A354" s="31">
        <v>517</v>
      </c>
      <c r="B354" s="32" t="s">
        <v>811</v>
      </c>
      <c r="C354" s="32" t="s">
        <v>812</v>
      </c>
      <c r="D354" s="32" t="s">
        <v>87</v>
      </c>
      <c r="E354" s="32" t="s">
        <v>73</v>
      </c>
      <c r="F354" s="32" t="s">
        <v>2041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1190</v>
      </c>
    </row>
    <row r="355" spans="1:15" ht="15.75" x14ac:dyDescent="0.25">
      <c r="A355" s="31">
        <v>518</v>
      </c>
      <c r="B355" s="32" t="s">
        <v>813</v>
      </c>
      <c r="C355" s="32" t="s">
        <v>814</v>
      </c>
      <c r="D355" s="32" t="s">
        <v>87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1206</v>
      </c>
    </row>
    <row r="356" spans="1:15" ht="15.75" x14ac:dyDescent="0.25">
      <c r="A356" s="31">
        <v>519</v>
      </c>
      <c r="B356" s="32" t="s">
        <v>815</v>
      </c>
      <c r="C356" s="32" t="s">
        <v>816</v>
      </c>
      <c r="D356" s="32" t="s">
        <v>87</v>
      </c>
      <c r="E356" s="32" t="s">
        <v>82</v>
      </c>
      <c r="F356" s="32" t="s">
        <v>2039</v>
      </c>
      <c r="G356" s="32" t="s">
        <v>77</v>
      </c>
      <c r="H356" s="32" t="s">
        <v>77</v>
      </c>
      <c r="I356" s="32" t="s">
        <v>77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74</v>
      </c>
      <c r="O356" s="32" t="s">
        <v>1193</v>
      </c>
    </row>
    <row r="357" spans="1:15" ht="15.75" x14ac:dyDescent="0.25">
      <c r="A357" s="31">
        <v>520</v>
      </c>
      <c r="B357" s="32" t="s">
        <v>817</v>
      </c>
      <c r="C357" s="32" t="s">
        <v>38</v>
      </c>
      <c r="D357" s="32" t="s">
        <v>87</v>
      </c>
      <c r="E357" s="32" t="s">
        <v>105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1182</v>
      </c>
    </row>
    <row r="358" spans="1:15" ht="15.75" x14ac:dyDescent="0.25">
      <c r="A358" s="31">
        <v>521</v>
      </c>
      <c r="B358" s="32" t="s">
        <v>818</v>
      </c>
      <c r="C358" s="32" t="s">
        <v>819</v>
      </c>
      <c r="D358" s="32" t="s">
        <v>87</v>
      </c>
      <c r="E358" s="32" t="s">
        <v>82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1193</v>
      </c>
    </row>
    <row r="359" spans="1:15" ht="31.5" x14ac:dyDescent="0.25">
      <c r="A359" s="31">
        <v>522</v>
      </c>
      <c r="B359" s="32" t="s">
        <v>820</v>
      </c>
      <c r="C359" s="32" t="s">
        <v>821</v>
      </c>
      <c r="D359" s="32" t="s">
        <v>87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31.5" x14ac:dyDescent="0.25">
      <c r="A360" s="31">
        <v>524</v>
      </c>
      <c r="B360" s="32" t="s">
        <v>823</v>
      </c>
      <c r="C360" s="32" t="s">
        <v>20</v>
      </c>
      <c r="D360" s="32" t="s">
        <v>130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77</v>
      </c>
      <c r="O360" s="32" t="s">
        <v>1187</v>
      </c>
    </row>
    <row r="361" spans="1:15" ht="31.5" x14ac:dyDescent="0.25">
      <c r="A361" s="31">
        <v>525</v>
      </c>
      <c r="B361" s="32" t="s">
        <v>1984</v>
      </c>
      <c r="C361" s="32" t="s">
        <v>1962</v>
      </c>
      <c r="D361" s="32" t="s">
        <v>72</v>
      </c>
      <c r="E361" s="32" t="s">
        <v>73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74</v>
      </c>
      <c r="K361" s="32" t="s">
        <v>74</v>
      </c>
      <c r="L361" s="32" t="s">
        <v>74</v>
      </c>
      <c r="M361" s="32" t="s">
        <v>74</v>
      </c>
      <c r="N361" s="32" t="s">
        <v>74</v>
      </c>
      <c r="O361" s="32" t="s">
        <v>2027</v>
      </c>
    </row>
    <row r="362" spans="1:15" ht="31.5" x14ac:dyDescent="0.25">
      <c r="A362" s="31">
        <v>527</v>
      </c>
      <c r="B362" s="32" t="s">
        <v>2022</v>
      </c>
      <c r="C362" s="32" t="s">
        <v>2082</v>
      </c>
      <c r="D362" s="32" t="s">
        <v>2027</v>
      </c>
      <c r="E362" s="32" t="s">
        <v>73</v>
      </c>
      <c r="F362" s="32" t="s">
        <v>2041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74</v>
      </c>
      <c r="O362" s="32" t="s">
        <v>2027</v>
      </c>
    </row>
    <row r="363" spans="1:15" s="41" customFormat="1" ht="15.75" x14ac:dyDescent="0.25">
      <c r="A363" s="43">
        <v>528</v>
      </c>
      <c r="B363" s="32" t="s">
        <v>568</v>
      </c>
      <c r="C363" s="44" t="s">
        <v>569</v>
      </c>
      <c r="D363" s="44" t="s">
        <v>87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77</v>
      </c>
      <c r="N363" s="32" t="s">
        <v>74</v>
      </c>
      <c r="O363" s="44" t="s">
        <v>1206</v>
      </c>
    </row>
    <row r="364" spans="1:15" ht="31.5" x14ac:dyDescent="0.25">
      <c r="A364" s="31">
        <v>529</v>
      </c>
      <c r="B364" s="32" t="s">
        <v>824</v>
      </c>
      <c r="C364" s="32" t="s">
        <v>825</v>
      </c>
      <c r="D364" s="32" t="s">
        <v>130</v>
      </c>
      <c r="E364" s="32" t="s">
        <v>73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1190</v>
      </c>
    </row>
    <row r="365" spans="1:15" ht="31.5" x14ac:dyDescent="0.25">
      <c r="A365" s="31">
        <v>531</v>
      </c>
      <c r="B365" s="32" t="s">
        <v>826</v>
      </c>
      <c r="C365" s="32" t="s">
        <v>827</v>
      </c>
      <c r="D365" s="32" t="s">
        <v>130</v>
      </c>
      <c r="E365" s="32" t="s">
        <v>73</v>
      </c>
      <c r="F365" s="32" t="s">
        <v>2039</v>
      </c>
      <c r="G365" s="32" t="s">
        <v>74</v>
      </c>
      <c r="H365" s="32" t="s">
        <v>74</v>
      </c>
      <c r="I365" s="32" t="s">
        <v>74</v>
      </c>
      <c r="J365" s="32" t="s">
        <v>74</v>
      </c>
      <c r="K365" s="32" t="s">
        <v>74</v>
      </c>
      <c r="L365" s="32" t="s">
        <v>74</v>
      </c>
      <c r="M365" s="32" t="s">
        <v>74</v>
      </c>
      <c r="N365" s="32" t="s">
        <v>74</v>
      </c>
      <c r="O365" s="32" t="s">
        <v>1187</v>
      </c>
    </row>
    <row r="366" spans="1:15" ht="31.5" x14ac:dyDescent="0.25">
      <c r="A366" s="31">
        <v>532</v>
      </c>
      <c r="B366" s="32" t="s">
        <v>828</v>
      </c>
      <c r="C366" s="32" t="s">
        <v>829</v>
      </c>
      <c r="D366" s="32" t="s">
        <v>130</v>
      </c>
      <c r="E366" s="32" t="s">
        <v>105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1211</v>
      </c>
    </row>
    <row r="367" spans="1:15" ht="15.75" x14ac:dyDescent="0.25">
      <c r="A367" s="31">
        <v>533</v>
      </c>
      <c r="B367" s="32" t="s">
        <v>830</v>
      </c>
      <c r="C367" s="32" t="s">
        <v>831</v>
      </c>
      <c r="D367" s="32" t="s">
        <v>87</v>
      </c>
      <c r="E367" s="32" t="s">
        <v>82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77</v>
      </c>
      <c r="O367" s="32" t="s">
        <v>1191</v>
      </c>
    </row>
    <row r="368" spans="1:15" ht="31.5" x14ac:dyDescent="0.25">
      <c r="A368" s="31">
        <v>534</v>
      </c>
      <c r="B368" s="32" t="s">
        <v>832</v>
      </c>
      <c r="C368" s="32" t="s">
        <v>833</v>
      </c>
      <c r="D368" s="32" t="s">
        <v>130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535</v>
      </c>
      <c r="B369" s="32" t="s">
        <v>834</v>
      </c>
      <c r="C369" s="32" t="s">
        <v>1269</v>
      </c>
      <c r="D369" s="32" t="s">
        <v>72</v>
      </c>
      <c r="E369" s="32" t="s">
        <v>73</v>
      </c>
      <c r="F369" s="32" t="s">
        <v>2041</v>
      </c>
      <c r="G369" s="32" t="s">
        <v>77</v>
      </c>
      <c r="H369" s="32" t="s">
        <v>74</v>
      </c>
      <c r="I369" s="32" t="s">
        <v>74</v>
      </c>
      <c r="J369" s="32" t="s">
        <v>74</v>
      </c>
      <c r="K369" s="32" t="s">
        <v>74</v>
      </c>
      <c r="L369" s="32" t="s">
        <v>77</v>
      </c>
      <c r="M369" s="32" t="s">
        <v>74</v>
      </c>
      <c r="N369" s="32" t="s">
        <v>74</v>
      </c>
      <c r="O369" s="32" t="s">
        <v>1188</v>
      </c>
    </row>
    <row r="370" spans="1:15" ht="31.5" x14ac:dyDescent="0.25">
      <c r="A370" s="31">
        <v>536</v>
      </c>
      <c r="B370" s="32" t="s">
        <v>798</v>
      </c>
      <c r="C370" s="32" t="s">
        <v>799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1192</v>
      </c>
    </row>
    <row r="371" spans="1:15" ht="31.5" x14ac:dyDescent="0.25">
      <c r="A371" s="31">
        <v>537</v>
      </c>
      <c r="B371" s="32" t="s">
        <v>835</v>
      </c>
      <c r="C371" s="32" t="s">
        <v>836</v>
      </c>
      <c r="D371" s="32" t="s">
        <v>130</v>
      </c>
      <c r="E371" s="32" t="s">
        <v>90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1184</v>
      </c>
    </row>
    <row r="372" spans="1:15" ht="15.75" x14ac:dyDescent="0.25">
      <c r="A372" s="31">
        <v>538</v>
      </c>
      <c r="B372" s="32" t="s">
        <v>1951</v>
      </c>
      <c r="C372" s="32" t="s">
        <v>2083</v>
      </c>
      <c r="D372" s="32" t="s">
        <v>72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2027</v>
      </c>
    </row>
    <row r="373" spans="1:15" ht="15.75" x14ac:dyDescent="0.25">
      <c r="A373" s="31">
        <v>539</v>
      </c>
      <c r="B373" s="32" t="s">
        <v>2084</v>
      </c>
      <c r="C373" s="32" t="s">
        <v>2085</v>
      </c>
      <c r="D373" s="32" t="s">
        <v>2027</v>
      </c>
      <c r="E373" s="32" t="s">
        <v>2027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31.5" x14ac:dyDescent="0.25">
      <c r="A374" s="31">
        <v>540</v>
      </c>
      <c r="B374" s="32" t="s">
        <v>837</v>
      </c>
      <c r="C374" s="32" t="s">
        <v>838</v>
      </c>
      <c r="D374" s="32" t="s">
        <v>130</v>
      </c>
      <c r="E374" s="32" t="s">
        <v>73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541</v>
      </c>
      <c r="B375" s="32" t="s">
        <v>839</v>
      </c>
      <c r="C375" s="32" t="s">
        <v>840</v>
      </c>
      <c r="D375" s="32" t="s">
        <v>130</v>
      </c>
      <c r="E375" s="32" t="s">
        <v>73</v>
      </c>
      <c r="F375" s="32" t="s">
        <v>2041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74</v>
      </c>
      <c r="O375" s="32" t="s">
        <v>1186</v>
      </c>
    </row>
    <row r="376" spans="1:15" ht="31.5" x14ac:dyDescent="0.25">
      <c r="A376" s="31">
        <v>542</v>
      </c>
      <c r="B376" s="32" t="s">
        <v>2086</v>
      </c>
      <c r="C376" s="32" t="s">
        <v>2087</v>
      </c>
      <c r="D376" s="32" t="s">
        <v>87</v>
      </c>
      <c r="E376" s="32" t="s">
        <v>73</v>
      </c>
      <c r="F376" s="32" t="s">
        <v>2039</v>
      </c>
      <c r="G376" s="32" t="s">
        <v>2039</v>
      </c>
      <c r="H376" s="32" t="s">
        <v>2041</v>
      </c>
      <c r="I376" s="32" t="s">
        <v>2027</v>
      </c>
      <c r="J376" s="32" t="s">
        <v>2041</v>
      </c>
      <c r="K376" s="32" t="s">
        <v>2027</v>
      </c>
      <c r="L376" s="32" t="s">
        <v>2027</v>
      </c>
      <c r="M376" s="32" t="s">
        <v>2027</v>
      </c>
      <c r="N376" s="32" t="s">
        <v>2027</v>
      </c>
      <c r="O376" s="32" t="s">
        <v>2027</v>
      </c>
    </row>
    <row r="377" spans="1:15" ht="31.5" x14ac:dyDescent="0.25">
      <c r="A377" s="31">
        <v>544</v>
      </c>
      <c r="B377" s="32" t="s">
        <v>757</v>
      </c>
      <c r="C377" s="32" t="s">
        <v>758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1188</v>
      </c>
    </row>
    <row r="378" spans="1:15" ht="15.75" x14ac:dyDescent="0.25">
      <c r="A378" s="31">
        <v>545</v>
      </c>
      <c r="B378" s="32" t="s">
        <v>1170</v>
      </c>
      <c r="C378" s="29" t="s">
        <v>1171</v>
      </c>
      <c r="D378" s="29" t="s">
        <v>72</v>
      </c>
      <c r="E378" s="29" t="s">
        <v>73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1190</v>
      </c>
    </row>
    <row r="379" spans="1:15" ht="15.75" x14ac:dyDescent="0.25">
      <c r="A379" s="31">
        <v>546</v>
      </c>
      <c r="B379" s="32" t="s">
        <v>384</v>
      </c>
      <c r="C379" s="32" t="s">
        <v>385</v>
      </c>
      <c r="D379" s="32" t="s">
        <v>72</v>
      </c>
      <c r="E379" s="32" t="s">
        <v>82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1191</v>
      </c>
    </row>
    <row r="380" spans="1:15" ht="31.5" x14ac:dyDescent="0.25">
      <c r="A380" s="31">
        <v>547</v>
      </c>
      <c r="B380" s="32" t="s">
        <v>272</v>
      </c>
      <c r="C380" s="32" t="s">
        <v>273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1189</v>
      </c>
    </row>
    <row r="381" spans="1:15" ht="31.5" x14ac:dyDescent="0.25">
      <c r="A381" s="31">
        <v>548</v>
      </c>
      <c r="B381" s="32" t="s">
        <v>224</v>
      </c>
      <c r="C381" s="32" t="s">
        <v>21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1185</v>
      </c>
    </row>
    <row r="382" spans="1:15" ht="31.5" x14ac:dyDescent="0.25">
      <c r="A382" s="31">
        <v>549</v>
      </c>
      <c r="B382" s="32" t="s">
        <v>436</v>
      </c>
      <c r="C382" s="32" t="s">
        <v>437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74</v>
      </c>
      <c r="M382" s="32" t="s">
        <v>74</v>
      </c>
      <c r="N382" s="32" t="s">
        <v>74</v>
      </c>
      <c r="O382" s="32" t="s">
        <v>1187</v>
      </c>
    </row>
    <row r="383" spans="1:15" ht="31.5" x14ac:dyDescent="0.25">
      <c r="A383" s="31">
        <v>551</v>
      </c>
      <c r="B383" s="32" t="s">
        <v>416</v>
      </c>
      <c r="C383" s="32" t="s">
        <v>417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77</v>
      </c>
      <c r="O383" s="32" t="s">
        <v>1190</v>
      </c>
    </row>
    <row r="384" spans="1:15" ht="31.5" x14ac:dyDescent="0.25">
      <c r="A384" s="31">
        <v>552</v>
      </c>
      <c r="B384" s="32" t="s">
        <v>610</v>
      </c>
      <c r="C384" s="32" t="s">
        <v>611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1188</v>
      </c>
    </row>
    <row r="385" spans="1:15" ht="31.5" x14ac:dyDescent="0.25">
      <c r="A385" s="31">
        <v>553</v>
      </c>
      <c r="B385" s="32" t="s">
        <v>545</v>
      </c>
      <c r="C385" s="32" t="s">
        <v>546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74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554</v>
      </c>
      <c r="B386" s="32" t="s">
        <v>401</v>
      </c>
      <c r="C386" s="32" t="s">
        <v>402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74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1190</v>
      </c>
    </row>
    <row r="387" spans="1:15" ht="31.5" x14ac:dyDescent="0.25">
      <c r="A387" s="31">
        <v>555</v>
      </c>
      <c r="B387" s="32" t="s">
        <v>497</v>
      </c>
      <c r="C387" s="32" t="s">
        <v>498</v>
      </c>
      <c r="D387" s="32" t="s">
        <v>72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31.5" x14ac:dyDescent="0.25">
      <c r="A388" s="31">
        <v>556</v>
      </c>
      <c r="B388" s="32" t="s">
        <v>124</v>
      </c>
      <c r="C388" s="32" t="s">
        <v>125</v>
      </c>
      <c r="D388" s="32" t="s">
        <v>72</v>
      </c>
      <c r="E388" s="32" t="s">
        <v>73</v>
      </c>
      <c r="F388" s="32" t="s">
        <v>2039</v>
      </c>
      <c r="G388" s="32" t="s">
        <v>74</v>
      </c>
      <c r="H388" s="32" t="s">
        <v>74</v>
      </c>
      <c r="I388" s="32" t="s">
        <v>74</v>
      </c>
      <c r="J388" s="32" t="s">
        <v>74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1189</v>
      </c>
    </row>
    <row r="389" spans="1:15" ht="31.5" x14ac:dyDescent="0.25">
      <c r="A389" s="31">
        <v>557</v>
      </c>
      <c r="B389" s="32" t="s">
        <v>430</v>
      </c>
      <c r="C389" s="32" t="s">
        <v>431</v>
      </c>
      <c r="D389" s="32" t="s">
        <v>72</v>
      </c>
      <c r="E389" s="32" t="s">
        <v>73</v>
      </c>
      <c r="F389" s="32" t="s">
        <v>2041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1190</v>
      </c>
    </row>
    <row r="390" spans="1:15" ht="31.5" x14ac:dyDescent="0.25">
      <c r="A390" s="31">
        <v>558</v>
      </c>
      <c r="B390" s="32" t="s">
        <v>176</v>
      </c>
      <c r="C390" s="32" t="s">
        <v>177</v>
      </c>
      <c r="D390" s="32" t="s">
        <v>72</v>
      </c>
      <c r="E390" s="32" t="s">
        <v>73</v>
      </c>
      <c r="F390" s="32" t="s">
        <v>2039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77</v>
      </c>
      <c r="O390" s="32" t="s">
        <v>1190</v>
      </c>
    </row>
    <row r="391" spans="1:15" ht="31.5" x14ac:dyDescent="0.25">
      <c r="A391" s="31">
        <v>559</v>
      </c>
      <c r="B391" s="32" t="s">
        <v>843</v>
      </c>
      <c r="C391" s="32" t="s">
        <v>1260</v>
      </c>
      <c r="D391" s="32" t="s">
        <v>72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74</v>
      </c>
      <c r="O391" s="32" t="s">
        <v>1186</v>
      </c>
    </row>
    <row r="392" spans="1:15" ht="31.5" x14ac:dyDescent="0.25">
      <c r="A392" s="31">
        <v>560</v>
      </c>
      <c r="B392" s="32" t="s">
        <v>383</v>
      </c>
      <c r="C392" s="32" t="s">
        <v>39</v>
      </c>
      <c r="D392" s="32" t="s">
        <v>87</v>
      </c>
      <c r="E392" s="32" t="s">
        <v>73</v>
      </c>
      <c r="F392" s="32" t="s">
        <v>2041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1183</v>
      </c>
    </row>
    <row r="393" spans="1:15" ht="31.5" x14ac:dyDescent="0.25">
      <c r="A393" s="31">
        <v>561</v>
      </c>
      <c r="B393" s="32" t="s">
        <v>227</v>
      </c>
      <c r="C393" s="32" t="s">
        <v>228</v>
      </c>
      <c r="D393" s="32" t="s">
        <v>72</v>
      </c>
      <c r="E393" s="32" t="s">
        <v>73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1192</v>
      </c>
    </row>
    <row r="394" spans="1:15" ht="31.5" x14ac:dyDescent="0.25">
      <c r="A394" s="31">
        <v>562</v>
      </c>
      <c r="B394" s="32" t="s">
        <v>377</v>
      </c>
      <c r="C394" s="32" t="s">
        <v>378</v>
      </c>
      <c r="D394" s="32" t="s">
        <v>72</v>
      </c>
      <c r="E394" s="32" t="s">
        <v>73</v>
      </c>
      <c r="F394" s="32" t="s">
        <v>2041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1192</v>
      </c>
    </row>
    <row r="395" spans="1:15" ht="31.5" x14ac:dyDescent="0.25">
      <c r="A395" s="31">
        <v>563</v>
      </c>
      <c r="B395" s="32" t="s">
        <v>390</v>
      </c>
      <c r="C395" s="32" t="s">
        <v>391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1191</v>
      </c>
    </row>
    <row r="396" spans="1:15" ht="31.5" x14ac:dyDescent="0.25">
      <c r="A396" s="31">
        <v>564</v>
      </c>
      <c r="B396" s="32" t="s">
        <v>266</v>
      </c>
      <c r="C396" s="32" t="s">
        <v>267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74</v>
      </c>
      <c r="K396" s="32" t="s">
        <v>74</v>
      </c>
      <c r="L396" s="32" t="s">
        <v>74</v>
      </c>
      <c r="M396" s="32" t="s">
        <v>74</v>
      </c>
      <c r="N396" s="32" t="s">
        <v>74</v>
      </c>
      <c r="O396" s="32" t="s">
        <v>1189</v>
      </c>
    </row>
    <row r="397" spans="1:15" ht="31.5" x14ac:dyDescent="0.25">
      <c r="A397" s="31">
        <v>565</v>
      </c>
      <c r="B397" s="32" t="s">
        <v>484</v>
      </c>
      <c r="C397" s="32" t="s">
        <v>485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566</v>
      </c>
      <c r="B398" s="32" t="s">
        <v>796</v>
      </c>
      <c r="C398" s="32" t="s">
        <v>797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5" x14ac:dyDescent="0.25">
      <c r="A399" s="31">
        <v>567</v>
      </c>
      <c r="B399" s="32" t="s">
        <v>406</v>
      </c>
      <c r="C399" s="32" t="s">
        <v>407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77</v>
      </c>
      <c r="O399" s="32" t="s">
        <v>1187</v>
      </c>
    </row>
    <row r="400" spans="1:15" ht="31.5" x14ac:dyDescent="0.25">
      <c r="A400" s="31">
        <v>568</v>
      </c>
      <c r="B400" s="32" t="s">
        <v>420</v>
      </c>
      <c r="C400" s="32" t="s">
        <v>421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569</v>
      </c>
      <c r="B401" s="32" t="s">
        <v>78</v>
      </c>
      <c r="C401" s="32" t="s">
        <v>79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74</v>
      </c>
      <c r="M401" s="32" t="s">
        <v>74</v>
      </c>
      <c r="N401" s="32" t="s">
        <v>74</v>
      </c>
      <c r="O401" s="32" t="s">
        <v>1187</v>
      </c>
    </row>
    <row r="402" spans="1:15" ht="31.5" x14ac:dyDescent="0.25">
      <c r="A402" s="31">
        <v>570</v>
      </c>
      <c r="B402" s="32" t="s">
        <v>755</v>
      </c>
      <c r="C402" s="32" t="s">
        <v>756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74</v>
      </c>
      <c r="O402" s="32" t="s">
        <v>1185</v>
      </c>
    </row>
    <row r="403" spans="1:15" ht="31.5" x14ac:dyDescent="0.25">
      <c r="A403" s="31">
        <v>571</v>
      </c>
      <c r="B403" s="32" t="s">
        <v>274</v>
      </c>
      <c r="C403" s="32" t="s">
        <v>275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77</v>
      </c>
      <c r="O403" s="32" t="s">
        <v>1186</v>
      </c>
    </row>
    <row r="404" spans="1:15" ht="31.5" x14ac:dyDescent="0.25">
      <c r="A404" s="31">
        <v>572</v>
      </c>
      <c r="B404" s="32" t="s">
        <v>302</v>
      </c>
      <c r="C404" s="32" t="s">
        <v>303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1185</v>
      </c>
    </row>
    <row r="405" spans="1:15" ht="31.5" x14ac:dyDescent="0.25">
      <c r="A405" s="31">
        <v>573</v>
      </c>
      <c r="B405" s="32" t="s">
        <v>71</v>
      </c>
      <c r="C405" s="32" t="s">
        <v>22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74</v>
      </c>
      <c r="M405" s="32" t="s">
        <v>74</v>
      </c>
      <c r="N405" s="32" t="s">
        <v>74</v>
      </c>
      <c r="O405" s="32" t="s">
        <v>1185</v>
      </c>
    </row>
    <row r="406" spans="1:15" ht="31.5" x14ac:dyDescent="0.25">
      <c r="A406" s="31">
        <v>574</v>
      </c>
      <c r="B406" s="32" t="s">
        <v>143</v>
      </c>
      <c r="C406" s="32" t="s">
        <v>144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1185</v>
      </c>
    </row>
    <row r="407" spans="1:15" ht="31.5" x14ac:dyDescent="0.25">
      <c r="A407" s="31">
        <v>575</v>
      </c>
      <c r="B407" s="32" t="s">
        <v>294</v>
      </c>
      <c r="C407" s="32" t="s">
        <v>295</v>
      </c>
      <c r="D407" s="32" t="s">
        <v>72</v>
      </c>
      <c r="E407" s="32" t="s">
        <v>73</v>
      </c>
      <c r="F407" s="32" t="s">
        <v>2039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74</v>
      </c>
      <c r="O407" s="32" t="s">
        <v>1186</v>
      </c>
    </row>
    <row r="408" spans="1:15" s="81" customFormat="1" ht="15.75" x14ac:dyDescent="0.25">
      <c r="A408" s="84">
        <v>576</v>
      </c>
      <c r="B408" s="85" t="s">
        <v>2481</v>
      </c>
      <c r="C408" s="85" t="s">
        <v>2482</v>
      </c>
      <c r="D408" s="32" t="s">
        <v>72</v>
      </c>
      <c r="E408" s="85" t="s">
        <v>90</v>
      </c>
      <c r="F408" s="85"/>
      <c r="G408" s="85"/>
      <c r="H408" s="85"/>
      <c r="I408" s="85"/>
      <c r="J408" s="85"/>
      <c r="K408" s="85"/>
      <c r="L408" s="85"/>
      <c r="M408" s="85"/>
      <c r="N408" s="85"/>
      <c r="O408" s="85"/>
    </row>
    <row r="409" spans="1:15" ht="31.5" x14ac:dyDescent="0.25">
      <c r="A409" s="31">
        <v>577</v>
      </c>
      <c r="B409" s="32" t="s">
        <v>300</v>
      </c>
      <c r="C409" s="32" t="s">
        <v>301</v>
      </c>
      <c r="D409" s="32" t="s">
        <v>72</v>
      </c>
      <c r="E409" s="32" t="s">
        <v>73</v>
      </c>
      <c r="F409" s="32" t="s">
        <v>2041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1190</v>
      </c>
    </row>
    <row r="410" spans="1:15" ht="31.5" x14ac:dyDescent="0.25">
      <c r="A410" s="31">
        <v>578</v>
      </c>
      <c r="B410" s="32" t="s">
        <v>612</v>
      </c>
      <c r="C410" s="32" t="s">
        <v>613</v>
      </c>
      <c r="D410" s="32" t="s">
        <v>72</v>
      </c>
      <c r="E410" s="32" t="s">
        <v>73</v>
      </c>
      <c r="F410" s="32" t="s">
        <v>2039</v>
      </c>
      <c r="G410" s="32" t="s">
        <v>77</v>
      </c>
      <c r="H410" s="32" t="s">
        <v>74</v>
      </c>
      <c r="I410" s="32" t="s">
        <v>74</v>
      </c>
      <c r="J410" s="32" t="s">
        <v>74</v>
      </c>
      <c r="K410" s="32" t="s">
        <v>74</v>
      </c>
      <c r="L410" s="32" t="s">
        <v>74</v>
      </c>
      <c r="M410" s="32" t="s">
        <v>74</v>
      </c>
      <c r="N410" s="32" t="s">
        <v>74</v>
      </c>
      <c r="O410" s="32" t="s">
        <v>1188</v>
      </c>
    </row>
    <row r="411" spans="1:15" ht="15.75" x14ac:dyDescent="0.25">
      <c r="A411" s="31">
        <v>579</v>
      </c>
      <c r="B411" s="32" t="s">
        <v>844</v>
      </c>
      <c r="C411" s="32" t="s">
        <v>845</v>
      </c>
      <c r="D411" s="32" t="s">
        <v>87</v>
      </c>
      <c r="E411" s="32" t="s">
        <v>82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1193</v>
      </c>
    </row>
    <row r="412" spans="1:15" ht="31.5" x14ac:dyDescent="0.25">
      <c r="A412" s="31">
        <v>580</v>
      </c>
      <c r="B412" s="32" t="s">
        <v>822</v>
      </c>
      <c r="C412" s="32" t="s">
        <v>40</v>
      </c>
      <c r="D412" s="32" t="s">
        <v>72</v>
      </c>
      <c r="E412" s="32" t="s">
        <v>73</v>
      </c>
      <c r="F412" s="32" t="s">
        <v>2039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1185</v>
      </c>
    </row>
    <row r="413" spans="1:15" ht="31.5" x14ac:dyDescent="0.25">
      <c r="A413" s="31">
        <v>581</v>
      </c>
      <c r="B413" s="32" t="s">
        <v>705</v>
      </c>
      <c r="C413" s="32" t="s">
        <v>48</v>
      </c>
      <c r="D413" s="32" t="s">
        <v>72</v>
      </c>
      <c r="E413" s="32" t="s">
        <v>73</v>
      </c>
      <c r="F413" s="32" t="s">
        <v>2027</v>
      </c>
      <c r="G413" s="32" t="s">
        <v>74</v>
      </c>
      <c r="H413" s="32" t="s">
        <v>74</v>
      </c>
      <c r="I413" s="32" t="s">
        <v>74</v>
      </c>
      <c r="J413" s="32" t="s">
        <v>74</v>
      </c>
      <c r="K413" s="32" t="s">
        <v>74</v>
      </c>
      <c r="L413" s="32" t="s">
        <v>74</v>
      </c>
      <c r="M413" s="32" t="s">
        <v>74</v>
      </c>
      <c r="N413" s="32" t="s">
        <v>74</v>
      </c>
      <c r="O413" s="32" t="s">
        <v>1186</v>
      </c>
    </row>
    <row r="414" spans="1:15" ht="31.5" x14ac:dyDescent="0.25">
      <c r="A414" s="31">
        <v>583</v>
      </c>
      <c r="B414" s="32" t="s">
        <v>712</v>
      </c>
      <c r="C414" s="32" t="s">
        <v>713</v>
      </c>
      <c r="D414" s="32" t="s">
        <v>72</v>
      </c>
      <c r="E414" s="32" t="s">
        <v>73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584</v>
      </c>
      <c r="B415" s="32" t="s">
        <v>665</v>
      </c>
      <c r="C415" s="32" t="s">
        <v>666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1183</v>
      </c>
    </row>
    <row r="416" spans="1:15" ht="15.75" x14ac:dyDescent="0.25">
      <c r="A416" s="31">
        <v>585</v>
      </c>
      <c r="B416" s="32" t="s">
        <v>149</v>
      </c>
      <c r="C416" s="32" t="s">
        <v>150</v>
      </c>
      <c r="D416" s="32" t="s">
        <v>72</v>
      </c>
      <c r="E416" s="32" t="s">
        <v>90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74</v>
      </c>
      <c r="O416" s="32" t="s">
        <v>1183</v>
      </c>
    </row>
    <row r="417" spans="1:15" ht="31.5" x14ac:dyDescent="0.25">
      <c r="A417" s="31">
        <v>586</v>
      </c>
      <c r="B417" s="32" t="s">
        <v>424</v>
      </c>
      <c r="C417" s="32" t="s">
        <v>425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74</v>
      </c>
      <c r="O417" s="32" t="s">
        <v>1187</v>
      </c>
    </row>
    <row r="418" spans="1:15" ht="31.5" x14ac:dyDescent="0.25">
      <c r="A418" s="31">
        <v>587</v>
      </c>
      <c r="B418" s="32" t="s">
        <v>198</v>
      </c>
      <c r="C418" s="32" t="s">
        <v>199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1187</v>
      </c>
    </row>
    <row r="419" spans="1:15" ht="31.5" x14ac:dyDescent="0.25">
      <c r="A419" s="31">
        <v>588</v>
      </c>
      <c r="B419" s="32" t="s">
        <v>423</v>
      </c>
      <c r="C419" s="32" t="s">
        <v>23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1187</v>
      </c>
    </row>
    <row r="420" spans="1:15" ht="31.5" x14ac:dyDescent="0.25">
      <c r="A420" s="31">
        <v>589</v>
      </c>
      <c r="B420" s="32" t="s">
        <v>458</v>
      </c>
      <c r="C420" s="32" t="s">
        <v>459</v>
      </c>
      <c r="D420" s="32" t="s">
        <v>72</v>
      </c>
      <c r="E420" s="32" t="s">
        <v>73</v>
      </c>
      <c r="F420" s="32" t="s">
        <v>2039</v>
      </c>
      <c r="G420" s="32" t="s">
        <v>77</v>
      </c>
      <c r="H420" s="32" t="s">
        <v>74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74</v>
      </c>
      <c r="N420" s="32" t="s">
        <v>74</v>
      </c>
      <c r="O420" s="32" t="s">
        <v>1192</v>
      </c>
    </row>
    <row r="421" spans="1:15" ht="31.5" x14ac:dyDescent="0.25">
      <c r="A421" s="31">
        <v>590</v>
      </c>
      <c r="B421" s="32" t="s">
        <v>308</v>
      </c>
      <c r="C421" s="32" t="s">
        <v>309</v>
      </c>
      <c r="D421" s="32" t="s">
        <v>72</v>
      </c>
      <c r="E421" s="32" t="s">
        <v>73</v>
      </c>
      <c r="F421" s="32" t="s">
        <v>2041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1191</v>
      </c>
    </row>
    <row r="422" spans="1:15" ht="31.5" x14ac:dyDescent="0.25">
      <c r="A422" s="31">
        <v>591</v>
      </c>
      <c r="B422" s="32" t="s">
        <v>507</v>
      </c>
      <c r="C422" s="32" t="s">
        <v>508</v>
      </c>
      <c r="D422" s="32" t="s">
        <v>72</v>
      </c>
      <c r="E422" s="32" t="s">
        <v>73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77</v>
      </c>
      <c r="N422" s="32" t="s">
        <v>74</v>
      </c>
      <c r="O422" s="32" t="s">
        <v>1183</v>
      </c>
    </row>
    <row r="423" spans="1:15" ht="15.75" x14ac:dyDescent="0.25">
      <c r="A423" s="31">
        <v>592</v>
      </c>
      <c r="B423" s="32" t="s">
        <v>145</v>
      </c>
      <c r="C423" s="32" t="s">
        <v>146</v>
      </c>
      <c r="D423" s="32" t="s">
        <v>72</v>
      </c>
      <c r="E423" s="32" t="s">
        <v>90</v>
      </c>
      <c r="F423" s="32" t="s">
        <v>2041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31.5" x14ac:dyDescent="0.25">
      <c r="A424" s="31">
        <v>593</v>
      </c>
      <c r="B424" s="32" t="s">
        <v>464</v>
      </c>
      <c r="C424" s="32" t="s">
        <v>465</v>
      </c>
      <c r="D424" s="32" t="s">
        <v>72</v>
      </c>
      <c r="E424" s="32" t="s">
        <v>73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1183</v>
      </c>
    </row>
    <row r="425" spans="1:15" ht="15.75" x14ac:dyDescent="0.25">
      <c r="A425" s="31">
        <v>594</v>
      </c>
      <c r="B425" s="32" t="s">
        <v>846</v>
      </c>
      <c r="C425" s="32" t="s">
        <v>847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15.75" x14ac:dyDescent="0.25">
      <c r="A426" s="31">
        <v>595</v>
      </c>
      <c r="B426" s="32" t="s">
        <v>848</v>
      </c>
      <c r="C426" s="32" t="s">
        <v>849</v>
      </c>
      <c r="D426" s="32" t="s">
        <v>72</v>
      </c>
      <c r="E426" s="32" t="s">
        <v>105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1207</v>
      </c>
    </row>
    <row r="427" spans="1:15" ht="31.5" x14ac:dyDescent="0.25">
      <c r="A427" s="31">
        <v>596</v>
      </c>
      <c r="B427" s="32" t="s">
        <v>551</v>
      </c>
      <c r="C427" s="32" t="s">
        <v>552</v>
      </c>
      <c r="D427" s="32" t="s">
        <v>72</v>
      </c>
      <c r="E427" s="32" t="s">
        <v>73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15.75" x14ac:dyDescent="0.25">
      <c r="A428" s="31">
        <v>597</v>
      </c>
      <c r="B428" s="32" t="s">
        <v>607</v>
      </c>
      <c r="C428" s="32" t="s">
        <v>608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1207</v>
      </c>
    </row>
    <row r="429" spans="1:15" ht="15.75" x14ac:dyDescent="0.25">
      <c r="A429" s="31">
        <v>599</v>
      </c>
      <c r="B429" s="32" t="s">
        <v>523</v>
      </c>
      <c r="C429" s="32" t="s">
        <v>524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601</v>
      </c>
      <c r="B430" s="32" t="s">
        <v>517</v>
      </c>
      <c r="C430" s="32" t="s">
        <v>518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1207</v>
      </c>
    </row>
    <row r="431" spans="1:15" ht="15.75" x14ac:dyDescent="0.25">
      <c r="A431" s="31">
        <v>602</v>
      </c>
      <c r="B431" s="32" t="s">
        <v>196</v>
      </c>
      <c r="C431" s="32" t="s">
        <v>197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74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1206</v>
      </c>
    </row>
    <row r="432" spans="1:15" ht="15.75" x14ac:dyDescent="0.25">
      <c r="A432" s="29">
        <v>603</v>
      </c>
      <c r="B432" s="29" t="s">
        <v>200</v>
      </c>
      <c r="C432" s="30" t="s">
        <v>201</v>
      </c>
      <c r="D432" s="32" t="s">
        <v>72</v>
      </c>
      <c r="E432" s="32" t="s">
        <v>105</v>
      </c>
      <c r="F432" s="29" t="s">
        <v>2039</v>
      </c>
      <c r="G432" s="29" t="s">
        <v>77</v>
      </c>
      <c r="H432" s="29" t="s">
        <v>77</v>
      </c>
      <c r="I432" s="29" t="s">
        <v>74</v>
      </c>
      <c r="J432" s="29" t="s">
        <v>77</v>
      </c>
      <c r="K432" s="29" t="s">
        <v>77</v>
      </c>
      <c r="L432" s="29" t="s">
        <v>77</v>
      </c>
      <c r="M432" s="29" t="s">
        <v>77</v>
      </c>
      <c r="N432" s="29" t="s">
        <v>74</v>
      </c>
      <c r="O432" s="29" t="s">
        <v>1206</v>
      </c>
    </row>
    <row r="433" spans="1:15" ht="15.75" x14ac:dyDescent="0.25">
      <c r="A433" s="31">
        <v>604</v>
      </c>
      <c r="B433" s="32" t="s">
        <v>659</v>
      </c>
      <c r="C433" s="32" t="s">
        <v>660</v>
      </c>
      <c r="D433" s="32" t="s">
        <v>72</v>
      </c>
      <c r="E433" s="32" t="s">
        <v>105</v>
      </c>
      <c r="F433" s="32" t="s">
        <v>2039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605</v>
      </c>
      <c r="B434" s="32" t="s">
        <v>239</v>
      </c>
      <c r="C434" s="32" t="s">
        <v>240</v>
      </c>
      <c r="D434" s="32" t="s">
        <v>72</v>
      </c>
      <c r="E434" s="32" t="s">
        <v>105</v>
      </c>
      <c r="F434" s="32" t="s">
        <v>2041</v>
      </c>
      <c r="G434" s="32" t="s">
        <v>77</v>
      </c>
      <c r="H434" s="32" t="s">
        <v>77</v>
      </c>
      <c r="I434" s="32" t="s">
        <v>77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1211</v>
      </c>
    </row>
    <row r="435" spans="1:15" ht="15.75" x14ac:dyDescent="0.25">
      <c r="A435" s="31">
        <v>606</v>
      </c>
      <c r="B435" s="32" t="s">
        <v>882</v>
      </c>
      <c r="C435" s="32" t="s">
        <v>883</v>
      </c>
      <c r="D435" s="32" t="s">
        <v>72</v>
      </c>
      <c r="E435" s="32" t="s">
        <v>105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77</v>
      </c>
      <c r="O435" s="32" t="s">
        <v>1208</v>
      </c>
    </row>
    <row r="436" spans="1:15" ht="31.5" x14ac:dyDescent="0.25">
      <c r="A436" s="31">
        <v>607</v>
      </c>
      <c r="B436" s="32" t="s">
        <v>850</v>
      </c>
      <c r="C436" s="32" t="s">
        <v>24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74</v>
      </c>
      <c r="L436" s="32" t="s">
        <v>77</v>
      </c>
      <c r="M436" s="32" t="s">
        <v>74</v>
      </c>
      <c r="N436" s="32" t="s">
        <v>74</v>
      </c>
      <c r="O436" s="32" t="s">
        <v>1189</v>
      </c>
    </row>
    <row r="437" spans="1:15" ht="31.5" x14ac:dyDescent="0.25">
      <c r="A437" s="31">
        <v>608</v>
      </c>
      <c r="B437" s="32" t="s">
        <v>595</v>
      </c>
      <c r="C437" s="32" t="s">
        <v>596</v>
      </c>
      <c r="D437" s="32" t="s">
        <v>72</v>
      </c>
      <c r="E437" s="32" t="s">
        <v>82</v>
      </c>
      <c r="F437" s="32" t="s">
        <v>2041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609</v>
      </c>
      <c r="B438" s="32" t="s">
        <v>194</v>
      </c>
      <c r="C438" s="32" t="s">
        <v>195</v>
      </c>
      <c r="D438" s="32" t="s">
        <v>72</v>
      </c>
      <c r="E438" s="32" t="s">
        <v>82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74</v>
      </c>
      <c r="O438" s="32" t="s">
        <v>1194</v>
      </c>
    </row>
    <row r="439" spans="1:15" ht="31.5" x14ac:dyDescent="0.25">
      <c r="A439" s="31">
        <v>610</v>
      </c>
      <c r="B439" s="32" t="s">
        <v>851</v>
      </c>
      <c r="C439" s="32" t="s">
        <v>17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74</v>
      </c>
      <c r="L439" s="32" t="s">
        <v>77</v>
      </c>
      <c r="M439" s="32" t="s">
        <v>74</v>
      </c>
      <c r="N439" s="32" t="s">
        <v>74</v>
      </c>
      <c r="O439" s="32" t="s">
        <v>1190</v>
      </c>
    </row>
    <row r="440" spans="1:15" ht="31.5" x14ac:dyDescent="0.25">
      <c r="A440" s="31">
        <v>611</v>
      </c>
      <c r="B440" s="32" t="s">
        <v>852</v>
      </c>
      <c r="C440" s="32" t="s">
        <v>41</v>
      </c>
      <c r="D440" s="32" t="s">
        <v>72</v>
      </c>
      <c r="E440" s="32" t="s">
        <v>73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74</v>
      </c>
      <c r="K440" s="32" t="s">
        <v>74</v>
      </c>
      <c r="L440" s="32" t="s">
        <v>74</v>
      </c>
      <c r="M440" s="32" t="s">
        <v>74</v>
      </c>
      <c r="N440" s="32" t="s">
        <v>77</v>
      </c>
      <c r="O440" s="32" t="s">
        <v>1187</v>
      </c>
    </row>
    <row r="441" spans="1:15" ht="15.75" x14ac:dyDescent="0.25">
      <c r="A441" s="31">
        <v>612</v>
      </c>
      <c r="B441" s="32" t="s">
        <v>367</v>
      </c>
      <c r="C441" s="32" t="s">
        <v>368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613</v>
      </c>
      <c r="B442" s="32" t="s">
        <v>245</v>
      </c>
      <c r="C442" s="32" t="s">
        <v>246</v>
      </c>
      <c r="D442" s="32" t="s">
        <v>72</v>
      </c>
      <c r="E442" s="32" t="s">
        <v>82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1193</v>
      </c>
    </row>
    <row r="443" spans="1:15" s="131" customFormat="1" ht="15.75" x14ac:dyDescent="0.25">
      <c r="A443" s="134">
        <v>614</v>
      </c>
      <c r="B443" s="135" t="s">
        <v>2524</v>
      </c>
      <c r="C443" s="135" t="s">
        <v>2487</v>
      </c>
      <c r="D443" s="135" t="s">
        <v>72</v>
      </c>
      <c r="E443" s="135" t="s">
        <v>105</v>
      </c>
      <c r="F443" s="135" t="s">
        <v>2039</v>
      </c>
      <c r="G443" s="135" t="s">
        <v>2041</v>
      </c>
      <c r="H443" s="135" t="s">
        <v>2039</v>
      </c>
      <c r="I443" s="135" t="s">
        <v>2039</v>
      </c>
      <c r="J443" s="135" t="s">
        <v>2525</v>
      </c>
      <c r="K443" s="135" t="s">
        <v>2041</v>
      </c>
      <c r="L443" s="135" t="s">
        <v>2041</v>
      </c>
      <c r="M443" s="135" t="s">
        <v>2039</v>
      </c>
      <c r="N443" s="135" t="s">
        <v>2039</v>
      </c>
      <c r="O443" s="135" t="s">
        <v>1207</v>
      </c>
    </row>
    <row r="444" spans="1:15" ht="15.75" x14ac:dyDescent="0.25">
      <c r="A444" s="31">
        <v>615</v>
      </c>
      <c r="B444" s="32" t="s">
        <v>689</v>
      </c>
      <c r="C444" s="32" t="s">
        <v>690</v>
      </c>
      <c r="D444" s="32" t="s">
        <v>72</v>
      </c>
      <c r="E444" s="32" t="s">
        <v>90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1184</v>
      </c>
    </row>
    <row r="445" spans="1:15" x14ac:dyDescent="0.25">
      <c r="A445" s="29">
        <v>616</v>
      </c>
      <c r="B445" s="29" t="s">
        <v>324</v>
      </c>
      <c r="C445" s="29" t="s">
        <v>325</v>
      </c>
      <c r="D445" s="29" t="s">
        <v>72</v>
      </c>
      <c r="E445" s="29" t="s">
        <v>90</v>
      </c>
      <c r="F445" s="30" t="s">
        <v>2039</v>
      </c>
      <c r="G445" s="30" t="s">
        <v>77</v>
      </c>
      <c r="H445" s="30" t="s">
        <v>77</v>
      </c>
      <c r="I445" s="30" t="s">
        <v>74</v>
      </c>
      <c r="J445" s="30" t="s">
        <v>77</v>
      </c>
      <c r="K445" s="30" t="s">
        <v>77</v>
      </c>
      <c r="L445" s="30" t="s">
        <v>77</v>
      </c>
      <c r="M445" s="30" t="s">
        <v>77</v>
      </c>
      <c r="N445" s="30" t="s">
        <v>77</v>
      </c>
      <c r="O445" s="29" t="s">
        <v>1184</v>
      </c>
    </row>
    <row r="446" spans="1:15" ht="31.5" x14ac:dyDescent="0.25">
      <c r="A446" s="31">
        <v>617</v>
      </c>
      <c r="B446" s="32" t="s">
        <v>853</v>
      </c>
      <c r="C446" s="32" t="s">
        <v>854</v>
      </c>
      <c r="D446" s="32" t="s">
        <v>72</v>
      </c>
      <c r="E446" s="32" t="s">
        <v>73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1187</v>
      </c>
    </row>
    <row r="447" spans="1:15" ht="31.5" x14ac:dyDescent="0.25">
      <c r="A447" s="31">
        <v>618</v>
      </c>
      <c r="B447" s="32" t="s">
        <v>855</v>
      </c>
      <c r="C447" s="32" t="s">
        <v>42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1187</v>
      </c>
    </row>
    <row r="448" spans="1:15" ht="15.75" x14ac:dyDescent="0.25">
      <c r="A448" s="31">
        <v>619</v>
      </c>
      <c r="B448" s="32" t="s">
        <v>856</v>
      </c>
      <c r="C448" s="32" t="s">
        <v>857</v>
      </c>
      <c r="D448" s="32" t="s">
        <v>72</v>
      </c>
      <c r="E448" s="32" t="s">
        <v>90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1183</v>
      </c>
    </row>
    <row r="449" spans="1:15" ht="31.5" x14ac:dyDescent="0.25">
      <c r="A449" s="31">
        <v>620</v>
      </c>
      <c r="B449" s="32" t="s">
        <v>858</v>
      </c>
      <c r="C449" s="32" t="s">
        <v>859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74</v>
      </c>
      <c r="I449" s="32" t="s">
        <v>74</v>
      </c>
      <c r="J449" s="32" t="s">
        <v>74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1183</v>
      </c>
    </row>
    <row r="450" spans="1:15" ht="15.75" x14ac:dyDescent="0.25">
      <c r="A450" s="31">
        <v>621</v>
      </c>
      <c r="B450" s="32" t="s">
        <v>860</v>
      </c>
      <c r="C450" s="32" t="s">
        <v>861</v>
      </c>
      <c r="D450" s="32" t="s">
        <v>72</v>
      </c>
      <c r="E450" s="32" t="s">
        <v>82</v>
      </c>
      <c r="F450" s="32" t="s">
        <v>2039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622</v>
      </c>
      <c r="B451" s="32" t="s">
        <v>862</v>
      </c>
      <c r="C451" s="32" t="s">
        <v>863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74</v>
      </c>
      <c r="M451" s="32" t="s">
        <v>74</v>
      </c>
      <c r="N451" s="32" t="s">
        <v>74</v>
      </c>
      <c r="O451" s="32" t="s">
        <v>1188</v>
      </c>
    </row>
    <row r="452" spans="1:15" ht="31.5" x14ac:dyDescent="0.25">
      <c r="A452" s="31">
        <v>623</v>
      </c>
      <c r="B452" s="32" t="s">
        <v>2139</v>
      </c>
      <c r="C452" s="32" t="s">
        <v>2140</v>
      </c>
      <c r="D452" s="32" t="s">
        <v>72</v>
      </c>
      <c r="E452" s="32" t="s">
        <v>73</v>
      </c>
      <c r="F452" s="32" t="s">
        <v>74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1183</v>
      </c>
    </row>
    <row r="453" spans="1:15" ht="31.5" x14ac:dyDescent="0.25">
      <c r="A453" s="31">
        <v>624</v>
      </c>
      <c r="B453" s="32" t="s">
        <v>864</v>
      </c>
      <c r="C453" s="32" t="s">
        <v>865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77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1187</v>
      </c>
    </row>
    <row r="454" spans="1:15" ht="31.5" x14ac:dyDescent="0.25">
      <c r="A454" s="31">
        <v>625</v>
      </c>
      <c r="B454" s="32" t="s">
        <v>866</v>
      </c>
      <c r="C454" s="32" t="s">
        <v>867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77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1187</v>
      </c>
    </row>
    <row r="455" spans="1:15" ht="31.5" x14ac:dyDescent="0.25">
      <c r="A455" s="31">
        <v>626</v>
      </c>
      <c r="B455" s="32" t="s">
        <v>868</v>
      </c>
      <c r="C455" s="32" t="s">
        <v>869</v>
      </c>
      <c r="D455" s="32" t="s">
        <v>72</v>
      </c>
      <c r="E455" s="32" t="s">
        <v>73</v>
      </c>
      <c r="F455" s="32" t="s">
        <v>2039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74</v>
      </c>
      <c r="L455" s="32" t="s">
        <v>77</v>
      </c>
      <c r="M455" s="32" t="s">
        <v>77</v>
      </c>
      <c r="N455" s="32" t="s">
        <v>74</v>
      </c>
      <c r="O455" s="32" t="s">
        <v>1183</v>
      </c>
    </row>
    <row r="456" spans="1:15" ht="31.5" x14ac:dyDescent="0.25">
      <c r="A456" s="31">
        <v>627</v>
      </c>
      <c r="B456" s="32" t="s">
        <v>265</v>
      </c>
      <c r="C456" s="32" t="s">
        <v>49</v>
      </c>
      <c r="D456" s="32" t="s">
        <v>72</v>
      </c>
      <c r="E456" s="32" t="s">
        <v>73</v>
      </c>
      <c r="F456" s="32" t="s">
        <v>2039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1186</v>
      </c>
    </row>
    <row r="457" spans="1:15" ht="31.5" x14ac:dyDescent="0.25">
      <c r="A457" s="31">
        <v>628</v>
      </c>
      <c r="B457" s="32" t="s">
        <v>155</v>
      </c>
      <c r="C457" s="32" t="s">
        <v>156</v>
      </c>
      <c r="D457" s="32" t="s">
        <v>72</v>
      </c>
      <c r="E457" s="32" t="s">
        <v>73</v>
      </c>
      <c r="F457" s="32" t="s">
        <v>2041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1191</v>
      </c>
    </row>
    <row r="458" spans="1:15" ht="31.5" x14ac:dyDescent="0.25">
      <c r="A458" s="31">
        <v>629</v>
      </c>
      <c r="B458" s="32" t="s">
        <v>492</v>
      </c>
      <c r="C458" s="32" t="s">
        <v>1272</v>
      </c>
      <c r="D458" s="32" t="s">
        <v>72</v>
      </c>
      <c r="E458" s="32" t="s">
        <v>73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1183</v>
      </c>
    </row>
    <row r="459" spans="1:15" ht="31.5" x14ac:dyDescent="0.25">
      <c r="A459" s="31">
        <v>630</v>
      </c>
      <c r="B459" s="32" t="s">
        <v>186</v>
      </c>
      <c r="C459" s="32" t="s">
        <v>187</v>
      </c>
      <c r="D459" s="32" t="s">
        <v>72</v>
      </c>
      <c r="E459" s="32" t="s">
        <v>82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1194</v>
      </c>
    </row>
    <row r="460" spans="1:15" ht="31.5" x14ac:dyDescent="0.25">
      <c r="A460" s="31">
        <v>631</v>
      </c>
      <c r="B460" s="32" t="s">
        <v>687</v>
      </c>
      <c r="C460" s="32" t="s">
        <v>688</v>
      </c>
      <c r="D460" s="32" t="s">
        <v>72</v>
      </c>
      <c r="E460" s="32" t="s">
        <v>82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74</v>
      </c>
      <c r="O460" s="32" t="s">
        <v>1194</v>
      </c>
    </row>
    <row r="461" spans="1:15" s="73" customFormat="1" ht="15.75" x14ac:dyDescent="0.25">
      <c r="A461" s="78">
        <v>632</v>
      </c>
      <c r="B461" s="79" t="s">
        <v>531</v>
      </c>
      <c r="C461" s="79" t="s">
        <v>532</v>
      </c>
      <c r="D461" s="32" t="s">
        <v>72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1207</v>
      </c>
    </row>
    <row r="462" spans="1:15" ht="15.75" x14ac:dyDescent="0.25">
      <c r="A462" s="31">
        <v>633</v>
      </c>
      <c r="B462" s="32" t="s">
        <v>525</v>
      </c>
      <c r="C462" s="32" t="s">
        <v>526</v>
      </c>
      <c r="D462" s="32" t="s">
        <v>72</v>
      </c>
      <c r="E462" s="32" t="s">
        <v>105</v>
      </c>
      <c r="F462" s="32" t="s">
        <v>2041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77</v>
      </c>
      <c r="O462" s="32" t="s">
        <v>1206</v>
      </c>
    </row>
    <row r="463" spans="1:15" ht="31.5" x14ac:dyDescent="0.25">
      <c r="A463" s="31">
        <v>634</v>
      </c>
      <c r="B463" s="32" t="s">
        <v>549</v>
      </c>
      <c r="C463" s="32" t="s">
        <v>550</v>
      </c>
      <c r="D463" s="32" t="s">
        <v>130</v>
      </c>
      <c r="E463" s="32" t="s">
        <v>82</v>
      </c>
      <c r="F463" s="32" t="s">
        <v>2039</v>
      </c>
      <c r="G463" s="32" t="s">
        <v>77</v>
      </c>
      <c r="H463" s="32" t="s">
        <v>77</v>
      </c>
      <c r="I463" s="32" t="s">
        <v>77</v>
      </c>
      <c r="J463" s="32" t="s">
        <v>77</v>
      </c>
      <c r="K463" s="32" t="s">
        <v>74</v>
      </c>
      <c r="L463" s="32" t="s">
        <v>74</v>
      </c>
      <c r="M463" s="32" t="s">
        <v>74</v>
      </c>
      <c r="N463" s="32" t="s">
        <v>77</v>
      </c>
      <c r="O463" s="32" t="s">
        <v>1194</v>
      </c>
    </row>
    <row r="464" spans="1:15" ht="15.75" x14ac:dyDescent="0.25">
      <c r="A464" s="31">
        <v>635</v>
      </c>
      <c r="B464" s="32" t="s">
        <v>222</v>
      </c>
      <c r="C464" s="32" t="s">
        <v>223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74</v>
      </c>
      <c r="O464" s="32" t="s">
        <v>1207</v>
      </c>
    </row>
    <row r="465" spans="1:15" ht="15.75" x14ac:dyDescent="0.25">
      <c r="A465" s="31">
        <v>636</v>
      </c>
      <c r="B465" s="32" t="s">
        <v>182</v>
      </c>
      <c r="C465" s="32" t="s">
        <v>183</v>
      </c>
      <c r="D465" s="32" t="s">
        <v>72</v>
      </c>
      <c r="E465" s="32" t="s">
        <v>105</v>
      </c>
      <c r="F465" s="32" t="s">
        <v>2041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77</v>
      </c>
      <c r="O465" s="32" t="s">
        <v>1207</v>
      </c>
    </row>
    <row r="466" spans="1:15" ht="15.75" x14ac:dyDescent="0.25">
      <c r="A466" s="31">
        <v>637</v>
      </c>
      <c r="B466" s="32" t="s">
        <v>870</v>
      </c>
      <c r="C466" s="32" t="s">
        <v>871</v>
      </c>
      <c r="D466" s="32" t="s">
        <v>72</v>
      </c>
      <c r="E466" s="32" t="s">
        <v>105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1182</v>
      </c>
    </row>
    <row r="467" spans="1:15" ht="31.5" x14ac:dyDescent="0.25">
      <c r="A467" s="31">
        <v>638</v>
      </c>
      <c r="B467" s="32" t="s">
        <v>872</v>
      </c>
      <c r="C467" s="32" t="s">
        <v>873</v>
      </c>
      <c r="D467" s="32" t="s">
        <v>72</v>
      </c>
      <c r="E467" s="32" t="s">
        <v>105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1212</v>
      </c>
    </row>
    <row r="468" spans="1:15" ht="31.5" x14ac:dyDescent="0.25">
      <c r="A468" s="31">
        <v>639</v>
      </c>
      <c r="B468" s="32" t="s">
        <v>874</v>
      </c>
      <c r="C468" s="32" t="s">
        <v>875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1185</v>
      </c>
    </row>
    <row r="469" spans="1:15" ht="31.5" x14ac:dyDescent="0.25">
      <c r="A469" s="31">
        <v>640</v>
      </c>
      <c r="B469" s="32" t="s">
        <v>876</v>
      </c>
      <c r="C469" s="32" t="s">
        <v>877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74</v>
      </c>
      <c r="K469" s="32" t="s">
        <v>74</v>
      </c>
      <c r="L469" s="32" t="s">
        <v>74</v>
      </c>
      <c r="M469" s="32" t="s">
        <v>74</v>
      </c>
      <c r="N469" s="32" t="s">
        <v>74</v>
      </c>
      <c r="O469" s="32" t="s">
        <v>1185</v>
      </c>
    </row>
    <row r="470" spans="1:15" ht="31.5" x14ac:dyDescent="0.25">
      <c r="A470" s="31">
        <v>641</v>
      </c>
      <c r="B470" s="32" t="s">
        <v>306</v>
      </c>
      <c r="C470" s="32" t="s">
        <v>307</v>
      </c>
      <c r="D470" s="32" t="s">
        <v>72</v>
      </c>
      <c r="E470" s="32" t="s">
        <v>73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74</v>
      </c>
      <c r="M470" s="32" t="s">
        <v>74</v>
      </c>
      <c r="N470" s="32" t="s">
        <v>77</v>
      </c>
      <c r="O470" s="32" t="s">
        <v>1188</v>
      </c>
    </row>
    <row r="471" spans="1:15" ht="31.5" x14ac:dyDescent="0.25">
      <c r="A471" s="31">
        <v>642</v>
      </c>
      <c r="B471" s="32" t="s">
        <v>495</v>
      </c>
      <c r="C471" s="32" t="s">
        <v>496</v>
      </c>
      <c r="D471" s="32" t="s">
        <v>72</v>
      </c>
      <c r="E471" s="32" t="s">
        <v>73</v>
      </c>
      <c r="F471" s="32" t="s">
        <v>2039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1189</v>
      </c>
    </row>
    <row r="472" spans="1:15" ht="15.75" x14ac:dyDescent="0.25">
      <c r="A472" s="31">
        <v>643</v>
      </c>
      <c r="B472" s="32" t="s">
        <v>202</v>
      </c>
      <c r="C472" s="32" t="s">
        <v>203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74</v>
      </c>
      <c r="I472" s="32" t="s">
        <v>77</v>
      </c>
      <c r="J472" s="32" t="s">
        <v>74</v>
      </c>
      <c r="K472" s="32" t="s">
        <v>74</v>
      </c>
      <c r="L472" s="32" t="s">
        <v>77</v>
      </c>
      <c r="M472" s="32" t="s">
        <v>74</v>
      </c>
      <c r="N472" s="32" t="s">
        <v>74</v>
      </c>
      <c r="O472" s="32" t="s">
        <v>1206</v>
      </c>
    </row>
    <row r="473" spans="1:15" ht="15.75" x14ac:dyDescent="0.25">
      <c r="A473" s="31">
        <v>644</v>
      </c>
      <c r="B473" s="32" t="s">
        <v>220</v>
      </c>
      <c r="C473" s="32" t="s">
        <v>221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1206</v>
      </c>
    </row>
    <row r="474" spans="1:15" ht="15.75" x14ac:dyDescent="0.25">
      <c r="A474" s="31">
        <v>645</v>
      </c>
      <c r="B474" s="32" t="s">
        <v>617</v>
      </c>
      <c r="C474" s="32" t="s">
        <v>618</v>
      </c>
      <c r="D474" s="32" t="s">
        <v>72</v>
      </c>
      <c r="E474" s="32" t="s">
        <v>105</v>
      </c>
      <c r="F474" s="32" t="s">
        <v>2039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74</v>
      </c>
      <c r="L474" s="32" t="s">
        <v>77</v>
      </c>
      <c r="M474" s="32" t="s">
        <v>74</v>
      </c>
      <c r="N474" s="32" t="s">
        <v>77</v>
      </c>
      <c r="O474" s="32" t="s">
        <v>1210</v>
      </c>
    </row>
    <row r="475" spans="1:15" ht="15.75" x14ac:dyDescent="0.25">
      <c r="A475" s="31">
        <v>647</v>
      </c>
      <c r="B475" s="32" t="s">
        <v>515</v>
      </c>
      <c r="C475" s="32" t="s">
        <v>516</v>
      </c>
      <c r="D475" s="32" t="s">
        <v>72</v>
      </c>
      <c r="E475" s="32" t="s">
        <v>105</v>
      </c>
      <c r="F475" s="32" t="s">
        <v>2039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1206</v>
      </c>
    </row>
    <row r="476" spans="1:15" ht="31.5" x14ac:dyDescent="0.25">
      <c r="A476" s="31">
        <v>648</v>
      </c>
      <c r="B476" s="32" t="s">
        <v>330</v>
      </c>
      <c r="C476" s="32" t="s">
        <v>331</v>
      </c>
      <c r="D476" s="32" t="s">
        <v>72</v>
      </c>
      <c r="E476" s="32" t="s">
        <v>73</v>
      </c>
      <c r="F476" s="32" t="s">
        <v>2039</v>
      </c>
      <c r="G476" s="32" t="s">
        <v>77</v>
      </c>
      <c r="H476" s="32" t="s">
        <v>74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1186</v>
      </c>
    </row>
    <row r="477" spans="1:15" ht="31.5" x14ac:dyDescent="0.25">
      <c r="A477" s="31">
        <v>649</v>
      </c>
      <c r="B477" s="32" t="s">
        <v>878</v>
      </c>
      <c r="C477" s="32" t="s">
        <v>879</v>
      </c>
      <c r="D477" s="32" t="s">
        <v>72</v>
      </c>
      <c r="E477" s="32" t="s">
        <v>105</v>
      </c>
      <c r="F477" s="32" t="s">
        <v>2041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1212</v>
      </c>
    </row>
    <row r="478" spans="1:15" ht="15.75" x14ac:dyDescent="0.25">
      <c r="A478" s="31">
        <v>650</v>
      </c>
      <c r="B478" s="32" t="s">
        <v>2088</v>
      </c>
      <c r="C478" s="32" t="s">
        <v>2089</v>
      </c>
      <c r="D478" s="32" t="s">
        <v>2027</v>
      </c>
      <c r="E478" s="32" t="s">
        <v>105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74</v>
      </c>
      <c r="L478" s="32" t="s">
        <v>74</v>
      </c>
      <c r="M478" s="32" t="s">
        <v>74</v>
      </c>
      <c r="N478" s="32" t="s">
        <v>74</v>
      </c>
      <c r="O478" s="32" t="s">
        <v>2027</v>
      </c>
    </row>
    <row r="479" spans="1:15" ht="15.75" x14ac:dyDescent="0.25">
      <c r="A479" s="31">
        <v>651</v>
      </c>
      <c r="B479" s="32" t="s">
        <v>1970</v>
      </c>
      <c r="C479" s="32" t="s">
        <v>2090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2027</v>
      </c>
      <c r="L479" s="32" t="s">
        <v>2027</v>
      </c>
      <c r="M479" s="32" t="s">
        <v>2027</v>
      </c>
      <c r="N479" s="32" t="s">
        <v>2027</v>
      </c>
      <c r="O479" s="32" t="s">
        <v>2027</v>
      </c>
    </row>
    <row r="480" spans="1:15" ht="15.75" x14ac:dyDescent="0.25">
      <c r="A480" s="31">
        <v>653</v>
      </c>
      <c r="B480" s="32" t="s">
        <v>1963</v>
      </c>
      <c r="C480" s="32" t="s">
        <v>2091</v>
      </c>
      <c r="D480" s="32" t="s">
        <v>2027</v>
      </c>
      <c r="E480" s="32" t="s">
        <v>2027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2027</v>
      </c>
    </row>
    <row r="481" spans="1:15" ht="15.75" x14ac:dyDescent="0.25">
      <c r="A481" s="31">
        <v>654</v>
      </c>
      <c r="B481" s="32" t="s">
        <v>1968</v>
      </c>
      <c r="C481" s="32" t="s">
        <v>2092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2027</v>
      </c>
    </row>
    <row r="482" spans="1:15" ht="15.75" x14ac:dyDescent="0.25">
      <c r="A482" s="31">
        <v>655</v>
      </c>
      <c r="B482" s="32" t="s">
        <v>1992</v>
      </c>
      <c r="C482" s="32" t="s">
        <v>1993</v>
      </c>
      <c r="D482" s="32" t="s">
        <v>72</v>
      </c>
      <c r="E482" s="32" t="s">
        <v>90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74</v>
      </c>
      <c r="M482" s="32" t="s">
        <v>74</v>
      </c>
      <c r="N482" s="32" t="s">
        <v>74</v>
      </c>
      <c r="O482" s="32" t="s">
        <v>2027</v>
      </c>
    </row>
    <row r="483" spans="1:15" ht="15.75" x14ac:dyDescent="0.25">
      <c r="A483" s="31">
        <v>658</v>
      </c>
      <c r="B483" s="32" t="s">
        <v>1969</v>
      </c>
      <c r="C483" s="32" t="s">
        <v>2093</v>
      </c>
      <c r="D483" s="32" t="s">
        <v>2027</v>
      </c>
      <c r="E483" s="32" t="s">
        <v>2027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1188</v>
      </c>
    </row>
    <row r="484" spans="1:15" ht="15.75" x14ac:dyDescent="0.25">
      <c r="A484" s="31">
        <v>659</v>
      </c>
      <c r="B484" s="32" t="s">
        <v>2454</v>
      </c>
      <c r="C484" s="29"/>
      <c r="D484" s="29"/>
      <c r="E484" s="29"/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/>
    </row>
    <row r="485" spans="1:15" ht="15.75" x14ac:dyDescent="0.25">
      <c r="A485" s="31">
        <v>660</v>
      </c>
      <c r="B485" s="32" t="s">
        <v>2227</v>
      </c>
      <c r="C485" s="29"/>
      <c r="D485" s="29"/>
      <c r="E485" s="29"/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31.5" x14ac:dyDescent="0.25">
      <c r="A486" s="31">
        <v>661</v>
      </c>
      <c r="B486" s="32" t="s">
        <v>2251</v>
      </c>
      <c r="C486" s="29" t="s">
        <v>2250</v>
      </c>
      <c r="D486" s="29" t="s">
        <v>72</v>
      </c>
      <c r="E486" s="29" t="s">
        <v>82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2252</v>
      </c>
    </row>
    <row r="487" spans="1:15" ht="15.75" x14ac:dyDescent="0.25">
      <c r="A487" s="31">
        <v>662</v>
      </c>
      <c r="B487" s="32" t="s">
        <v>2412</v>
      </c>
      <c r="C487" s="29" t="s">
        <v>2398</v>
      </c>
      <c r="D487" s="29" t="s">
        <v>72</v>
      </c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664</v>
      </c>
      <c r="B488" s="32" t="s">
        <v>2300</v>
      </c>
      <c r="C488" s="29" t="s">
        <v>2299</v>
      </c>
      <c r="D488" s="29" t="s">
        <v>72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 t="s">
        <v>2301</v>
      </c>
    </row>
    <row r="489" spans="1:15" ht="15.75" x14ac:dyDescent="0.25">
      <c r="A489" s="31">
        <v>665</v>
      </c>
      <c r="B489" s="32" t="s">
        <v>2306</v>
      </c>
      <c r="C489" s="29" t="str">
        <f>VLOOKUP(A489,'LISTADO ATM'!$A$2:$B$823,2,0)</f>
        <v>ATM Huacal (Santiago)</v>
      </c>
      <c r="D489" s="29"/>
      <c r="E489" s="29" t="s">
        <v>1278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666</v>
      </c>
      <c r="B490" s="32" t="s">
        <v>2297</v>
      </c>
      <c r="C490" s="29" t="s">
        <v>2296</v>
      </c>
      <c r="D490" s="29" t="s">
        <v>87</v>
      </c>
      <c r="E490" s="29" t="s">
        <v>105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667</v>
      </c>
      <c r="B491" s="32" t="s">
        <v>2302</v>
      </c>
      <c r="C491" s="29" t="s">
        <v>2298</v>
      </c>
      <c r="D491" s="29" t="s">
        <v>72</v>
      </c>
      <c r="E491" s="29" t="s">
        <v>105</v>
      </c>
      <c r="F491" s="32" t="s">
        <v>1303</v>
      </c>
      <c r="G491" s="32" t="s">
        <v>1303</v>
      </c>
      <c r="H491" s="32" t="s">
        <v>1303</v>
      </c>
      <c r="I491" s="32" t="s">
        <v>1303</v>
      </c>
      <c r="J491" s="32" t="s">
        <v>1303</v>
      </c>
      <c r="K491" s="32" t="s">
        <v>1303</v>
      </c>
      <c r="L491" s="32" t="s">
        <v>1303</v>
      </c>
      <c r="M491" s="32" t="s">
        <v>1303</v>
      </c>
      <c r="N491" s="32"/>
      <c r="O491" s="32"/>
    </row>
    <row r="492" spans="1:15" ht="15.75" x14ac:dyDescent="0.25">
      <c r="A492" s="31">
        <v>668</v>
      </c>
      <c r="B492" s="32" t="s">
        <v>2304</v>
      </c>
      <c r="C492" s="29" t="s">
        <v>2303</v>
      </c>
      <c r="D492" s="29" t="s">
        <v>72</v>
      </c>
      <c r="E492" s="29" t="s">
        <v>1278</v>
      </c>
      <c r="F492" s="32" t="s">
        <v>1303</v>
      </c>
      <c r="G492" s="32" t="s">
        <v>1303</v>
      </c>
      <c r="H492" s="32" t="s">
        <v>1303</v>
      </c>
      <c r="I492" s="32" t="s">
        <v>1303</v>
      </c>
      <c r="J492" s="32" t="s">
        <v>1303</v>
      </c>
      <c r="K492" s="32" t="s">
        <v>1303</v>
      </c>
      <c r="L492" s="32" t="s">
        <v>1303</v>
      </c>
      <c r="M492" s="32" t="s">
        <v>1303</v>
      </c>
      <c r="N492" s="32"/>
      <c r="O492" s="32"/>
    </row>
    <row r="493" spans="1:15" ht="15.75" x14ac:dyDescent="0.25">
      <c r="A493" s="31">
        <v>669</v>
      </c>
      <c r="B493" s="32" t="s">
        <v>2417</v>
      </c>
      <c r="C493" s="32" t="s">
        <v>1983</v>
      </c>
      <c r="D493" s="32" t="s">
        <v>72</v>
      </c>
      <c r="E493" s="32" t="s">
        <v>82</v>
      </c>
      <c r="F493" s="32" t="s">
        <v>2041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15.75" x14ac:dyDescent="0.25">
      <c r="A494" s="31">
        <v>670</v>
      </c>
      <c r="B494" s="32" t="s">
        <v>1979</v>
      </c>
      <c r="C494" s="32" t="s">
        <v>2094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74</v>
      </c>
      <c r="L494" s="32" t="s">
        <v>77</v>
      </c>
      <c r="M494" s="32" t="s">
        <v>74</v>
      </c>
      <c r="N494" s="32" t="s">
        <v>77</v>
      </c>
      <c r="O494" s="32" t="s">
        <v>2027</v>
      </c>
    </row>
    <row r="495" spans="1:15" ht="15.75" x14ac:dyDescent="0.25">
      <c r="A495" s="31">
        <v>671</v>
      </c>
      <c r="B495" s="32" t="s">
        <v>1980</v>
      </c>
      <c r="C495" s="32" t="s">
        <v>2095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2027</v>
      </c>
    </row>
    <row r="496" spans="1:15" ht="31.5" x14ac:dyDescent="0.25">
      <c r="A496" s="31">
        <v>672</v>
      </c>
      <c r="B496" s="32" t="s">
        <v>1985</v>
      </c>
      <c r="C496" s="32" t="s">
        <v>1971</v>
      </c>
      <c r="D496" s="32" t="s">
        <v>72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74</v>
      </c>
      <c r="K496" s="32" t="s">
        <v>74</v>
      </c>
      <c r="L496" s="32" t="s">
        <v>74</v>
      </c>
      <c r="M496" s="32" t="s">
        <v>74</v>
      </c>
      <c r="N496" s="32" t="s">
        <v>74</v>
      </c>
      <c r="O496" s="32" t="s">
        <v>2027</v>
      </c>
    </row>
    <row r="497" spans="1:15" ht="15.75" x14ac:dyDescent="0.25">
      <c r="A497" s="31">
        <v>673</v>
      </c>
      <c r="B497" s="32" t="s">
        <v>2096</v>
      </c>
      <c r="C497" s="32" t="s">
        <v>2097</v>
      </c>
      <c r="D497" s="32" t="s">
        <v>2027</v>
      </c>
      <c r="E497" s="32" t="s">
        <v>2027</v>
      </c>
      <c r="F497" s="32" t="s">
        <v>2039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2027</v>
      </c>
    </row>
    <row r="498" spans="1:15" ht="31.5" x14ac:dyDescent="0.25">
      <c r="A498" s="31">
        <v>676</v>
      </c>
      <c r="B498" s="32" t="s">
        <v>2098</v>
      </c>
      <c r="C498" s="32" t="s">
        <v>1977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2027</v>
      </c>
    </row>
    <row r="499" spans="1:15" ht="15.75" x14ac:dyDescent="0.25">
      <c r="A499" s="31">
        <v>677</v>
      </c>
      <c r="B499" s="32" t="s">
        <v>1981</v>
      </c>
      <c r="C499" s="32" t="s">
        <v>2099</v>
      </c>
      <c r="D499" s="32" t="s">
        <v>2027</v>
      </c>
      <c r="E499" s="32" t="s">
        <v>2027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74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2027</v>
      </c>
    </row>
    <row r="500" spans="1:15" ht="31.5" x14ac:dyDescent="0.25">
      <c r="A500" s="31">
        <v>678</v>
      </c>
      <c r="B500" s="32" t="s">
        <v>1986</v>
      </c>
      <c r="C500" s="32" t="s">
        <v>1987</v>
      </c>
      <c r="D500" s="32" t="s">
        <v>72</v>
      </c>
      <c r="E500" s="32" t="s">
        <v>73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74</v>
      </c>
      <c r="K500" s="32" t="s">
        <v>74</v>
      </c>
      <c r="L500" s="32" t="s">
        <v>74</v>
      </c>
      <c r="M500" s="32" t="s">
        <v>74</v>
      </c>
      <c r="N500" s="32" t="s">
        <v>74</v>
      </c>
      <c r="O500" s="32" t="s">
        <v>2027</v>
      </c>
    </row>
    <row r="501" spans="1:15" ht="15.75" x14ac:dyDescent="0.25">
      <c r="A501" s="31">
        <v>679</v>
      </c>
      <c r="B501" s="32" t="s">
        <v>2100</v>
      </c>
      <c r="C501" s="32" t="s">
        <v>2101</v>
      </c>
      <c r="D501" s="32" t="s">
        <v>2027</v>
      </c>
      <c r="E501" s="32" t="s">
        <v>2027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680</v>
      </c>
      <c r="B502" s="32" t="s">
        <v>2102</v>
      </c>
      <c r="C502" s="32" t="s">
        <v>2103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681</v>
      </c>
      <c r="B503" s="32" t="s">
        <v>2104</v>
      </c>
      <c r="C503" s="32" t="s">
        <v>2105</v>
      </c>
      <c r="D503" s="32" t="s">
        <v>72</v>
      </c>
      <c r="E503" s="32" t="s">
        <v>82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2027</v>
      </c>
    </row>
    <row r="504" spans="1:15" ht="15.75" x14ac:dyDescent="0.25">
      <c r="A504" s="31">
        <v>682</v>
      </c>
      <c r="B504" s="32" t="s">
        <v>2106</v>
      </c>
      <c r="C504" s="32" t="s">
        <v>2107</v>
      </c>
      <c r="D504" s="32" t="s">
        <v>72</v>
      </c>
      <c r="E504" s="32" t="s">
        <v>82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15.75" x14ac:dyDescent="0.25">
      <c r="A505" s="31">
        <v>683</v>
      </c>
      <c r="B505" s="32" t="s">
        <v>1990</v>
      </c>
      <c r="C505" s="32" t="s">
        <v>2108</v>
      </c>
      <c r="D505" s="32" t="s">
        <v>2027</v>
      </c>
      <c r="E505" s="32" t="s">
        <v>105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74</v>
      </c>
      <c r="M505" s="32" t="s">
        <v>74</v>
      </c>
      <c r="N505" s="32" t="s">
        <v>74</v>
      </c>
      <c r="O505" s="32" t="s">
        <v>1211</v>
      </c>
    </row>
    <row r="506" spans="1:15" ht="31.5" x14ac:dyDescent="0.25">
      <c r="A506" s="31">
        <v>684</v>
      </c>
      <c r="B506" s="32" t="s">
        <v>2109</v>
      </c>
      <c r="C506" s="32" t="s">
        <v>2110</v>
      </c>
      <c r="D506" s="32" t="s">
        <v>72</v>
      </c>
      <c r="E506" s="32" t="s">
        <v>73</v>
      </c>
      <c r="F506" s="32" t="s">
        <v>2039</v>
      </c>
      <c r="G506" s="32" t="s">
        <v>2039</v>
      </c>
      <c r="H506" s="32" t="s">
        <v>2039</v>
      </c>
      <c r="I506" s="32" t="s">
        <v>2027</v>
      </c>
      <c r="J506" s="32" t="s">
        <v>2039</v>
      </c>
      <c r="K506" s="32" t="s">
        <v>2027</v>
      </c>
      <c r="L506" s="32" t="s">
        <v>2027</v>
      </c>
      <c r="M506" s="32" t="s">
        <v>2027</v>
      </c>
      <c r="N506" s="32" t="s">
        <v>2027</v>
      </c>
      <c r="O506" s="32" t="s">
        <v>2027</v>
      </c>
    </row>
    <row r="507" spans="1:15" ht="31.5" x14ac:dyDescent="0.25">
      <c r="A507" s="31">
        <v>685</v>
      </c>
      <c r="B507" s="32" t="s">
        <v>2111</v>
      </c>
      <c r="C507" s="32" t="s">
        <v>2112</v>
      </c>
      <c r="D507" s="32" t="s">
        <v>72</v>
      </c>
      <c r="E507" s="32" t="s">
        <v>73</v>
      </c>
      <c r="F507" s="32" t="s">
        <v>2039</v>
      </c>
      <c r="G507" s="32" t="s">
        <v>2039</v>
      </c>
      <c r="H507" s="32" t="s">
        <v>2041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686</v>
      </c>
      <c r="B508" s="32" t="s">
        <v>2113</v>
      </c>
      <c r="C508" s="32" t="s">
        <v>2114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77</v>
      </c>
      <c r="L508" s="32" t="s">
        <v>77</v>
      </c>
      <c r="M508" s="32" t="s">
        <v>77</v>
      </c>
      <c r="N508" s="32" t="s">
        <v>77</v>
      </c>
      <c r="O508" s="32" t="s">
        <v>2027</v>
      </c>
    </row>
    <row r="509" spans="1:15" ht="15.75" x14ac:dyDescent="0.25">
      <c r="A509" s="31">
        <v>687</v>
      </c>
      <c r="B509" s="32" t="s">
        <v>2115</v>
      </c>
      <c r="C509" s="32" t="s">
        <v>2116</v>
      </c>
      <c r="D509" s="32" t="s">
        <v>72</v>
      </c>
      <c r="E509" s="32" t="s">
        <v>105</v>
      </c>
      <c r="F509" s="32" t="s">
        <v>2041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688</v>
      </c>
      <c r="B510" s="32" t="s">
        <v>2020</v>
      </c>
      <c r="C510" s="32" t="s">
        <v>2117</v>
      </c>
      <c r="D510" s="32" t="s">
        <v>2027</v>
      </c>
      <c r="E510" s="32" t="s">
        <v>2027</v>
      </c>
      <c r="F510" s="32" t="s">
        <v>2039</v>
      </c>
      <c r="G510" s="32" t="s">
        <v>77</v>
      </c>
      <c r="H510" s="32" t="s">
        <v>77</v>
      </c>
      <c r="I510" s="32" t="s">
        <v>77</v>
      </c>
      <c r="J510" s="32" t="s">
        <v>77</v>
      </c>
      <c r="K510" s="32" t="s">
        <v>74</v>
      </c>
      <c r="L510" s="32" t="s">
        <v>77</v>
      </c>
      <c r="M510" s="32" t="s">
        <v>74</v>
      </c>
      <c r="N510" s="32" t="s">
        <v>77</v>
      </c>
      <c r="O510" s="32" t="s">
        <v>1189</v>
      </c>
    </row>
    <row r="511" spans="1:15" ht="15.75" x14ac:dyDescent="0.25">
      <c r="A511" s="31">
        <v>689</v>
      </c>
      <c r="B511" s="32" t="s">
        <v>2118</v>
      </c>
      <c r="C511" s="32" t="s">
        <v>2119</v>
      </c>
      <c r="D511" s="32" t="s">
        <v>72</v>
      </c>
      <c r="E511" s="32" t="s">
        <v>105</v>
      </c>
      <c r="F511" s="32" t="s">
        <v>2039</v>
      </c>
      <c r="G511" s="32" t="s">
        <v>2039</v>
      </c>
      <c r="H511" s="32" t="s">
        <v>2039</v>
      </c>
      <c r="I511" s="32" t="s">
        <v>2027</v>
      </c>
      <c r="J511" s="32" t="s">
        <v>2039</v>
      </c>
      <c r="K511" s="32" t="s">
        <v>2027</v>
      </c>
      <c r="L511" s="32" t="s">
        <v>2027</v>
      </c>
      <c r="M511" s="32" t="s">
        <v>2027</v>
      </c>
      <c r="N511" s="32" t="s">
        <v>2027</v>
      </c>
      <c r="O511" s="32" t="s">
        <v>2027</v>
      </c>
    </row>
    <row r="512" spans="1:15" ht="15.75" x14ac:dyDescent="0.25">
      <c r="A512" s="31">
        <v>690</v>
      </c>
      <c r="B512" s="32" t="s">
        <v>1994</v>
      </c>
      <c r="C512" s="32" t="s">
        <v>1995</v>
      </c>
      <c r="D512" s="32" t="s">
        <v>72</v>
      </c>
      <c r="E512" s="32" t="s">
        <v>105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74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2027</v>
      </c>
    </row>
    <row r="513" spans="1:15" ht="15.75" x14ac:dyDescent="0.25">
      <c r="A513" s="31">
        <v>691</v>
      </c>
      <c r="B513" s="32" t="s">
        <v>2120</v>
      </c>
      <c r="C513" s="32" t="s">
        <v>2000</v>
      </c>
      <c r="D513" s="32" t="s">
        <v>2027</v>
      </c>
      <c r="E513" s="32" t="s">
        <v>2027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74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2027</v>
      </c>
    </row>
    <row r="514" spans="1:15" ht="15.75" x14ac:dyDescent="0.25">
      <c r="A514" s="31">
        <v>693</v>
      </c>
      <c r="B514" s="32" t="s">
        <v>2121</v>
      </c>
      <c r="C514" s="32" t="s">
        <v>2122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1192</v>
      </c>
    </row>
    <row r="515" spans="1:15" ht="31.5" x14ac:dyDescent="0.25">
      <c r="A515" s="31">
        <v>694</v>
      </c>
      <c r="B515" s="32" t="s">
        <v>2123</v>
      </c>
      <c r="C515" s="32" t="s">
        <v>2002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15.75" x14ac:dyDescent="0.25">
      <c r="A516" s="31">
        <v>695</v>
      </c>
      <c r="B516" s="32" t="s">
        <v>2023</v>
      </c>
      <c r="C516" s="32" t="s">
        <v>2124</v>
      </c>
      <c r="D516" s="32" t="s">
        <v>2027</v>
      </c>
      <c r="E516" s="32" t="s">
        <v>2027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2027</v>
      </c>
    </row>
    <row r="517" spans="1:15" ht="31.5" x14ac:dyDescent="0.25">
      <c r="A517" s="31">
        <v>696</v>
      </c>
      <c r="B517" s="32" t="s">
        <v>2024</v>
      </c>
      <c r="C517" s="32" t="s">
        <v>2014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77</v>
      </c>
      <c r="N517" s="32" t="s">
        <v>77</v>
      </c>
      <c r="O517" s="32" t="s">
        <v>2027</v>
      </c>
    </row>
    <row r="518" spans="1:15" ht="31.5" x14ac:dyDescent="0.25">
      <c r="A518" s="31">
        <v>697</v>
      </c>
      <c r="B518" s="32" t="s">
        <v>2125</v>
      </c>
      <c r="C518" s="32" t="s">
        <v>2006</v>
      </c>
      <c r="D518" s="32" t="s">
        <v>1301</v>
      </c>
      <c r="E518" s="32" t="s">
        <v>73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2027</v>
      </c>
    </row>
    <row r="519" spans="1:15" ht="31.5" x14ac:dyDescent="0.25">
      <c r="A519" s="31">
        <v>698</v>
      </c>
      <c r="B519" s="32" t="s">
        <v>2126</v>
      </c>
      <c r="C519" s="32" t="s">
        <v>2127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1303</v>
      </c>
      <c r="N519" s="32" t="s">
        <v>1303</v>
      </c>
      <c r="O519" s="32" t="s">
        <v>2027</v>
      </c>
    </row>
    <row r="520" spans="1:15" ht="15.75" x14ac:dyDescent="0.25">
      <c r="A520" s="31">
        <v>699</v>
      </c>
      <c r="B520" s="32" t="s">
        <v>2128</v>
      </c>
      <c r="C520" s="32" t="s">
        <v>2129</v>
      </c>
      <c r="D520" s="32" t="s">
        <v>72</v>
      </c>
      <c r="E520" s="32" t="s">
        <v>90</v>
      </c>
      <c r="F520" s="32" t="s">
        <v>2039</v>
      </c>
      <c r="G520" s="32" t="s">
        <v>2039</v>
      </c>
      <c r="H520" s="32" t="s">
        <v>2041</v>
      </c>
      <c r="I520" s="32" t="s">
        <v>2027</v>
      </c>
      <c r="J520" s="32" t="s">
        <v>2039</v>
      </c>
      <c r="K520" s="32" t="s">
        <v>2027</v>
      </c>
      <c r="L520" s="32" t="s">
        <v>2027</v>
      </c>
      <c r="M520" s="32" t="s">
        <v>2027</v>
      </c>
      <c r="N520" s="32" t="s">
        <v>2027</v>
      </c>
      <c r="O520" s="32" t="s">
        <v>2027</v>
      </c>
    </row>
    <row r="521" spans="1:15" ht="15.75" x14ac:dyDescent="0.25">
      <c r="A521" s="31">
        <v>701</v>
      </c>
      <c r="B521" s="32" t="s">
        <v>2130</v>
      </c>
      <c r="C521" s="32" t="s">
        <v>2131</v>
      </c>
      <c r="D521" s="32" t="s">
        <v>2027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74</v>
      </c>
      <c r="M521" s="32" t="s">
        <v>74</v>
      </c>
      <c r="N521" s="32" t="s">
        <v>74</v>
      </c>
      <c r="O521" s="32" t="s">
        <v>2027</v>
      </c>
    </row>
    <row r="522" spans="1:15" ht="15.75" x14ac:dyDescent="0.25">
      <c r="A522" s="31">
        <v>703</v>
      </c>
      <c r="B522" s="32" t="s">
        <v>880</v>
      </c>
      <c r="C522" s="32" t="s">
        <v>881</v>
      </c>
      <c r="D522" s="32" t="s">
        <v>72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1182</v>
      </c>
    </row>
    <row r="523" spans="1:15" ht="15.75" x14ac:dyDescent="0.25">
      <c r="A523" s="31">
        <v>705</v>
      </c>
      <c r="B523" s="32" t="s">
        <v>884</v>
      </c>
      <c r="C523" s="32" t="s">
        <v>25</v>
      </c>
      <c r="D523" s="32" t="s">
        <v>72</v>
      </c>
      <c r="E523" s="32" t="s">
        <v>105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74</v>
      </c>
      <c r="O523" s="32" t="s">
        <v>1207</v>
      </c>
    </row>
    <row r="524" spans="1:15" ht="31.5" x14ac:dyDescent="0.25">
      <c r="A524" s="31">
        <v>706</v>
      </c>
      <c r="B524" s="32" t="s">
        <v>885</v>
      </c>
      <c r="C524" s="32" t="s">
        <v>886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74</v>
      </c>
      <c r="O524" s="32" t="s">
        <v>1192</v>
      </c>
    </row>
    <row r="525" spans="1:15" ht="31.5" x14ac:dyDescent="0.25">
      <c r="A525" s="31">
        <v>707</v>
      </c>
      <c r="B525" s="32" t="s">
        <v>887</v>
      </c>
      <c r="C525" s="32" t="s">
        <v>26</v>
      </c>
      <c r="D525" s="32" t="s">
        <v>72</v>
      </c>
      <c r="E525" s="32" t="s">
        <v>73</v>
      </c>
      <c r="F525" s="32" t="s">
        <v>2039</v>
      </c>
      <c r="G525" s="32" t="s">
        <v>74</v>
      </c>
      <c r="H525" s="32" t="s">
        <v>74</v>
      </c>
      <c r="I525" s="32" t="s">
        <v>74</v>
      </c>
      <c r="J525" s="32" t="s">
        <v>74</v>
      </c>
      <c r="K525" s="32" t="s">
        <v>74</v>
      </c>
      <c r="L525" s="32" t="s">
        <v>74</v>
      </c>
      <c r="M525" s="32" t="s">
        <v>74</v>
      </c>
      <c r="N525" s="32" t="s">
        <v>74</v>
      </c>
      <c r="O525" s="32" t="s">
        <v>1183</v>
      </c>
    </row>
    <row r="526" spans="1:15" ht="31.5" x14ac:dyDescent="0.25">
      <c r="A526" s="31">
        <v>708</v>
      </c>
      <c r="B526" s="32" t="s">
        <v>793</v>
      </c>
      <c r="C526" s="32" t="s">
        <v>43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1185</v>
      </c>
    </row>
    <row r="527" spans="1:15" ht="31.5" x14ac:dyDescent="0.25">
      <c r="A527" s="31">
        <v>709</v>
      </c>
      <c r="B527" s="32" t="s">
        <v>422</v>
      </c>
      <c r="C527" s="32" t="s">
        <v>27</v>
      </c>
      <c r="D527" s="32" t="s">
        <v>72</v>
      </c>
      <c r="E527" s="32" t="s">
        <v>73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1187</v>
      </c>
    </row>
    <row r="528" spans="1:15" ht="31.5" x14ac:dyDescent="0.25">
      <c r="A528" s="31">
        <v>710</v>
      </c>
      <c r="B528" s="32" t="s">
        <v>794</v>
      </c>
      <c r="C528" s="32" t="s">
        <v>795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1185</v>
      </c>
    </row>
    <row r="529" spans="1:15" ht="15.75" x14ac:dyDescent="0.25">
      <c r="A529" s="31">
        <v>712</v>
      </c>
      <c r="B529" s="32" t="s">
        <v>204</v>
      </c>
      <c r="C529" s="32" t="s">
        <v>205</v>
      </c>
      <c r="D529" s="32" t="s">
        <v>72</v>
      </c>
      <c r="E529" s="32" t="s">
        <v>105</v>
      </c>
      <c r="F529" s="32" t="s">
        <v>2041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1206</v>
      </c>
    </row>
    <row r="530" spans="1:15" ht="31.5" x14ac:dyDescent="0.25">
      <c r="A530" s="31">
        <v>713</v>
      </c>
      <c r="B530" s="32" t="s">
        <v>408</v>
      </c>
      <c r="C530" s="32" t="s">
        <v>409</v>
      </c>
      <c r="D530" s="32" t="s">
        <v>72</v>
      </c>
      <c r="E530" s="32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74</v>
      </c>
      <c r="O530" s="32" t="s">
        <v>1190</v>
      </c>
    </row>
    <row r="531" spans="1:15" ht="31.5" x14ac:dyDescent="0.25">
      <c r="A531" s="31">
        <v>714</v>
      </c>
      <c r="B531" s="32" t="s">
        <v>290</v>
      </c>
      <c r="C531" s="32" t="s">
        <v>291</v>
      </c>
      <c r="D531" s="32" t="s">
        <v>72</v>
      </c>
      <c r="E531" s="32" t="s">
        <v>73</v>
      </c>
      <c r="F531" s="32" t="s">
        <v>2039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77</v>
      </c>
      <c r="L531" s="32" t="s">
        <v>77</v>
      </c>
      <c r="M531" s="32" t="s">
        <v>77</v>
      </c>
      <c r="N531" s="32" t="s">
        <v>77</v>
      </c>
      <c r="O531" s="32" t="s">
        <v>1189</v>
      </c>
    </row>
    <row r="532" spans="1:15" ht="15.75" x14ac:dyDescent="0.25">
      <c r="A532" s="31">
        <v>715</v>
      </c>
      <c r="B532" s="32" t="s">
        <v>1166</v>
      </c>
      <c r="C532" s="29" t="s">
        <v>1167</v>
      </c>
      <c r="D532" s="29" t="s">
        <v>72</v>
      </c>
      <c r="E532" s="29" t="s">
        <v>73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1187</v>
      </c>
    </row>
    <row r="533" spans="1:15" ht="15.75" x14ac:dyDescent="0.25">
      <c r="A533" s="31">
        <v>716</v>
      </c>
      <c r="B533" s="32" t="s">
        <v>621</v>
      </c>
      <c r="C533" s="32" t="s">
        <v>622</v>
      </c>
      <c r="D533" s="32" t="s">
        <v>72</v>
      </c>
      <c r="E533" s="32" t="s">
        <v>105</v>
      </c>
      <c r="F533" s="32" t="s">
        <v>2041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77</v>
      </c>
      <c r="M533" s="32" t="s">
        <v>74</v>
      </c>
      <c r="N533" s="32" t="s">
        <v>77</v>
      </c>
      <c r="O533" s="32" t="s">
        <v>1206</v>
      </c>
    </row>
    <row r="534" spans="1:15" ht="31.5" x14ac:dyDescent="0.25">
      <c r="A534" s="31">
        <v>717</v>
      </c>
      <c r="B534" s="32" t="s">
        <v>488</v>
      </c>
      <c r="C534" s="32" t="s">
        <v>489</v>
      </c>
      <c r="D534" s="32" t="s">
        <v>72</v>
      </c>
      <c r="E534" s="32" t="s">
        <v>73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74</v>
      </c>
      <c r="L534" s="32" t="s">
        <v>77</v>
      </c>
      <c r="M534" s="32" t="s">
        <v>74</v>
      </c>
      <c r="N534" s="32" t="s">
        <v>77</v>
      </c>
      <c r="O534" s="32" t="s">
        <v>1189</v>
      </c>
    </row>
    <row r="535" spans="1:15" ht="31.5" x14ac:dyDescent="0.25">
      <c r="A535" s="31">
        <v>718</v>
      </c>
      <c r="B535" s="32" t="s">
        <v>505</v>
      </c>
      <c r="C535" s="32" t="s">
        <v>506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74</v>
      </c>
      <c r="O535" s="32" t="s">
        <v>1183</v>
      </c>
    </row>
    <row r="536" spans="1:15" ht="31.5" x14ac:dyDescent="0.25">
      <c r="A536" s="31">
        <v>719</v>
      </c>
      <c r="B536" s="32" t="s">
        <v>691</v>
      </c>
      <c r="C536" s="32" t="s">
        <v>692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15.75" x14ac:dyDescent="0.25">
      <c r="A537" s="31">
        <v>720</v>
      </c>
      <c r="B537" s="32" t="s">
        <v>212</v>
      </c>
      <c r="C537" s="32" t="s">
        <v>213</v>
      </c>
      <c r="D537" s="32" t="s">
        <v>72</v>
      </c>
      <c r="E537" s="32" t="s">
        <v>105</v>
      </c>
      <c r="F537" s="32" t="s">
        <v>2039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1206</v>
      </c>
    </row>
    <row r="538" spans="1:15" ht="31.5" x14ac:dyDescent="0.25">
      <c r="A538" s="31">
        <v>721</v>
      </c>
      <c r="B538" s="32" t="s">
        <v>454</v>
      </c>
      <c r="C538" s="32" t="s">
        <v>455</v>
      </c>
      <c r="D538" s="32" t="s">
        <v>72</v>
      </c>
      <c r="E538" s="32" t="s">
        <v>73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1192</v>
      </c>
    </row>
    <row r="539" spans="1:15" ht="31.5" x14ac:dyDescent="0.25">
      <c r="A539" s="31">
        <v>722</v>
      </c>
      <c r="B539" s="32" t="s">
        <v>647</v>
      </c>
      <c r="C539" s="32" t="s">
        <v>648</v>
      </c>
      <c r="D539" s="32" t="s">
        <v>72</v>
      </c>
      <c r="E539" s="32" t="s">
        <v>73</v>
      </c>
      <c r="F539" s="32" t="s">
        <v>2041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1192</v>
      </c>
    </row>
    <row r="540" spans="1:15" ht="15.75" x14ac:dyDescent="0.25">
      <c r="A540" s="31">
        <v>723</v>
      </c>
      <c r="B540" s="32" t="s">
        <v>2307</v>
      </c>
      <c r="C540" s="29" t="str">
        <f>VLOOKUP(A540,'LISTADO ATM'!$A$2:$B$823,2,0)</f>
        <v xml:space="preserve">ATM Farmacia COOPINFA </v>
      </c>
      <c r="D540" s="29"/>
      <c r="E540" s="29" t="s">
        <v>1278</v>
      </c>
      <c r="F540" s="32" t="s">
        <v>1303</v>
      </c>
      <c r="G540" s="32" t="s">
        <v>1303</v>
      </c>
      <c r="H540" s="32" t="s">
        <v>1303</v>
      </c>
      <c r="I540" s="32" t="s">
        <v>1303</v>
      </c>
      <c r="J540" s="32" t="s">
        <v>1303</v>
      </c>
      <c r="K540" s="32" t="s">
        <v>1303</v>
      </c>
      <c r="L540" s="32" t="s">
        <v>1303</v>
      </c>
      <c r="M540" s="32" t="s">
        <v>1303</v>
      </c>
      <c r="N540" s="32"/>
      <c r="O540" s="32"/>
    </row>
    <row r="541" spans="1:15" ht="15.75" x14ac:dyDescent="0.25">
      <c r="A541" s="31">
        <v>724</v>
      </c>
      <c r="B541" s="32" t="s">
        <v>1172</v>
      </c>
      <c r="C541" s="29" t="s">
        <v>1173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725</v>
      </c>
      <c r="B542" s="32" t="s">
        <v>1174</v>
      </c>
      <c r="C542" s="29" t="s">
        <v>1175</v>
      </c>
      <c r="D542" s="29" t="s">
        <v>72</v>
      </c>
      <c r="E542" s="29" t="s">
        <v>73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74</v>
      </c>
      <c r="L542" s="32" t="s">
        <v>74</v>
      </c>
      <c r="M542" s="32" t="s">
        <v>74</v>
      </c>
      <c r="N542" s="32" t="s">
        <v>74</v>
      </c>
      <c r="O542" s="32" t="s">
        <v>1187</v>
      </c>
    </row>
    <row r="543" spans="1:15" ht="15.75" x14ac:dyDescent="0.25">
      <c r="A543" s="31">
        <v>726</v>
      </c>
      <c r="B543" s="32" t="s">
        <v>1176</v>
      </c>
      <c r="C543" s="29" t="s">
        <v>1177</v>
      </c>
      <c r="D543" s="29" t="s">
        <v>72</v>
      </c>
      <c r="E543" s="29" t="s">
        <v>73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1187</v>
      </c>
    </row>
    <row r="544" spans="1:15" ht="15.75" x14ac:dyDescent="0.25">
      <c r="A544" s="31">
        <v>727</v>
      </c>
      <c r="B544" s="32" t="s">
        <v>572</v>
      </c>
      <c r="C544" s="32" t="s">
        <v>573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1206</v>
      </c>
    </row>
    <row r="545" spans="1:15" ht="15.75" x14ac:dyDescent="0.25">
      <c r="A545" s="31">
        <v>728</v>
      </c>
      <c r="B545" s="32" t="s">
        <v>103</v>
      </c>
      <c r="C545" s="32" t="s">
        <v>104</v>
      </c>
      <c r="D545" s="32" t="s">
        <v>72</v>
      </c>
      <c r="E545" s="32" t="s">
        <v>105</v>
      </c>
      <c r="F545" s="32" t="s">
        <v>2041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1211</v>
      </c>
    </row>
    <row r="546" spans="1:15" ht="15.75" x14ac:dyDescent="0.25">
      <c r="A546" s="31">
        <v>729</v>
      </c>
      <c r="B546" s="32" t="s">
        <v>110</v>
      </c>
      <c r="C546" s="32" t="s">
        <v>111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1211</v>
      </c>
    </row>
    <row r="547" spans="1:15" ht="15.75" x14ac:dyDescent="0.25">
      <c r="A547" s="31">
        <v>730</v>
      </c>
      <c r="B547" s="32" t="s">
        <v>147</v>
      </c>
      <c r="C547" s="32" t="s">
        <v>148</v>
      </c>
      <c r="D547" s="32" t="s">
        <v>72</v>
      </c>
      <c r="E547" s="32" t="s">
        <v>90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74</v>
      </c>
      <c r="M547" s="32" t="s">
        <v>74</v>
      </c>
      <c r="N547" s="32" t="s">
        <v>77</v>
      </c>
      <c r="O547" s="32" t="s">
        <v>1184</v>
      </c>
    </row>
    <row r="548" spans="1:15" ht="15.75" x14ac:dyDescent="0.25">
      <c r="A548" s="31">
        <v>731</v>
      </c>
      <c r="B548" s="32" t="s">
        <v>599</v>
      </c>
      <c r="C548" s="32" t="s">
        <v>600</v>
      </c>
      <c r="D548" s="32" t="s">
        <v>72</v>
      </c>
      <c r="E548" s="32" t="s">
        <v>105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1182</v>
      </c>
    </row>
    <row r="549" spans="1:15" ht="15.75" x14ac:dyDescent="0.25">
      <c r="A549" s="31">
        <v>732</v>
      </c>
      <c r="B549" s="32" t="s">
        <v>218</v>
      </c>
      <c r="C549" s="32" t="s">
        <v>219</v>
      </c>
      <c r="D549" s="32" t="s">
        <v>72</v>
      </c>
      <c r="E549" s="32" t="s">
        <v>105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1207</v>
      </c>
    </row>
    <row r="550" spans="1:15" ht="15.75" x14ac:dyDescent="0.25">
      <c r="A550" s="31">
        <v>733</v>
      </c>
      <c r="B550" s="32" t="s">
        <v>762</v>
      </c>
      <c r="C550" s="32" t="s">
        <v>763</v>
      </c>
      <c r="D550" s="32" t="s">
        <v>72</v>
      </c>
      <c r="E550" s="32" t="s">
        <v>90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1184</v>
      </c>
    </row>
    <row r="551" spans="1:15" ht="31.5" x14ac:dyDescent="0.25">
      <c r="A551" s="31">
        <v>734</v>
      </c>
      <c r="B551" s="32" t="s">
        <v>310</v>
      </c>
      <c r="C551" s="32" t="s">
        <v>311</v>
      </c>
      <c r="D551" s="32" t="s">
        <v>72</v>
      </c>
      <c r="E551" s="32" t="s">
        <v>73</v>
      </c>
      <c r="F551" s="32" t="s">
        <v>2041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1188</v>
      </c>
    </row>
    <row r="552" spans="1:15" ht="31.5" x14ac:dyDescent="0.25">
      <c r="A552" s="31">
        <v>735</v>
      </c>
      <c r="B552" s="32" t="s">
        <v>312</v>
      </c>
      <c r="C552" s="32" t="s">
        <v>313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1188</v>
      </c>
    </row>
    <row r="553" spans="1:15" ht="15.75" x14ac:dyDescent="0.25">
      <c r="A553" s="31">
        <v>736</v>
      </c>
      <c r="B553" s="32" t="s">
        <v>126</v>
      </c>
      <c r="C553" s="32" t="s">
        <v>127</v>
      </c>
      <c r="D553" s="32" t="s">
        <v>72</v>
      </c>
      <c r="E553" s="32" t="s">
        <v>105</v>
      </c>
      <c r="F553" s="32" t="s">
        <v>2041</v>
      </c>
      <c r="G553" s="32" t="s">
        <v>77</v>
      </c>
      <c r="H553" s="32" t="s">
        <v>77</v>
      </c>
      <c r="I553" s="32" t="s">
        <v>77</v>
      </c>
      <c r="J553" s="32" t="s">
        <v>77</v>
      </c>
      <c r="K553" s="32" t="s">
        <v>74</v>
      </c>
      <c r="L553" s="32" t="s">
        <v>77</v>
      </c>
      <c r="M553" s="32" t="s">
        <v>74</v>
      </c>
      <c r="N553" s="32" t="s">
        <v>77</v>
      </c>
      <c r="O553" s="32" t="s">
        <v>1208</v>
      </c>
    </row>
    <row r="554" spans="1:15" ht="15.75" x14ac:dyDescent="0.25">
      <c r="A554" s="31">
        <v>737</v>
      </c>
      <c r="B554" s="32" t="s">
        <v>562</v>
      </c>
      <c r="C554" s="32" t="s">
        <v>563</v>
      </c>
      <c r="D554" s="32" t="s">
        <v>72</v>
      </c>
      <c r="E554" s="32" t="s">
        <v>105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77</v>
      </c>
      <c r="O554" s="32" t="s">
        <v>1208</v>
      </c>
    </row>
    <row r="555" spans="1:15" ht="31.5" x14ac:dyDescent="0.25">
      <c r="A555" s="31">
        <v>738</v>
      </c>
      <c r="B555" s="32" t="s">
        <v>499</v>
      </c>
      <c r="C555" s="32" t="s">
        <v>500</v>
      </c>
      <c r="D555" s="32" t="s">
        <v>72</v>
      </c>
      <c r="E555" s="32" t="s">
        <v>73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1189</v>
      </c>
    </row>
    <row r="556" spans="1:15" ht="31.5" x14ac:dyDescent="0.25">
      <c r="A556" s="31">
        <v>739</v>
      </c>
      <c r="B556" s="32" t="s">
        <v>543</v>
      </c>
      <c r="C556" s="32" t="s">
        <v>544</v>
      </c>
      <c r="D556" s="32" t="s">
        <v>72</v>
      </c>
      <c r="E556" s="32" t="s">
        <v>73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1189</v>
      </c>
    </row>
    <row r="557" spans="1:15" ht="15.75" x14ac:dyDescent="0.25">
      <c r="A557" s="31">
        <v>740</v>
      </c>
      <c r="B557" s="32" t="s">
        <v>180</v>
      </c>
      <c r="C557" s="32" t="s">
        <v>181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1207</v>
      </c>
    </row>
    <row r="558" spans="1:15" ht="31.5" x14ac:dyDescent="0.25">
      <c r="A558" s="31">
        <v>741</v>
      </c>
      <c r="B558" s="32" t="s">
        <v>742</v>
      </c>
      <c r="C558" s="32" t="s">
        <v>743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74</v>
      </c>
      <c r="O558" s="32" t="s">
        <v>1212</v>
      </c>
    </row>
    <row r="559" spans="1:15" ht="15.75" x14ac:dyDescent="0.25">
      <c r="A559" s="31">
        <v>742</v>
      </c>
      <c r="B559" s="32" t="s">
        <v>1162</v>
      </c>
      <c r="C559" s="29" t="s">
        <v>1163</v>
      </c>
      <c r="D559" s="29" t="s">
        <v>72</v>
      </c>
      <c r="E559" s="29" t="s">
        <v>82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1193</v>
      </c>
    </row>
    <row r="560" spans="1:15" ht="31.5" x14ac:dyDescent="0.25">
      <c r="A560" s="31">
        <v>743</v>
      </c>
      <c r="B560" s="32" t="s">
        <v>574</v>
      </c>
      <c r="C560" s="32" t="s">
        <v>575</v>
      </c>
      <c r="D560" s="32" t="s">
        <v>72</v>
      </c>
      <c r="E560" s="32" t="s">
        <v>73</v>
      </c>
      <c r="F560" s="32" t="s">
        <v>2041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77</v>
      </c>
      <c r="M560" s="32" t="s">
        <v>74</v>
      </c>
      <c r="N560" s="32" t="s">
        <v>74</v>
      </c>
      <c r="O560" s="32" t="s">
        <v>1191</v>
      </c>
    </row>
    <row r="561" spans="1:15" ht="31.5" x14ac:dyDescent="0.25">
      <c r="A561" s="31">
        <v>744</v>
      </c>
      <c r="B561" s="32" t="s">
        <v>576</v>
      </c>
      <c r="C561" s="32" t="s">
        <v>577</v>
      </c>
      <c r="D561" s="32" t="s">
        <v>72</v>
      </c>
      <c r="E561" s="32" t="s">
        <v>73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77</v>
      </c>
      <c r="L561" s="32" t="s">
        <v>77</v>
      </c>
      <c r="M561" s="32" t="s">
        <v>77</v>
      </c>
      <c r="N561" s="32" t="s">
        <v>74</v>
      </c>
      <c r="O561" s="32" t="s">
        <v>1190</v>
      </c>
    </row>
    <row r="562" spans="1:15" ht="31.5" x14ac:dyDescent="0.25">
      <c r="A562" s="31">
        <v>745</v>
      </c>
      <c r="B562" s="32" t="s">
        <v>438</v>
      </c>
      <c r="C562" s="32" t="s">
        <v>439</v>
      </c>
      <c r="D562" s="32" t="s">
        <v>72</v>
      </c>
      <c r="E562" s="32" t="s">
        <v>73</v>
      </c>
      <c r="F562" s="32" t="s">
        <v>2039</v>
      </c>
      <c r="G562" s="32" t="s">
        <v>74</v>
      </c>
      <c r="H562" s="32" t="s">
        <v>74</v>
      </c>
      <c r="I562" s="32" t="s">
        <v>74</v>
      </c>
      <c r="J562" s="32" t="s">
        <v>74</v>
      </c>
      <c r="K562" s="32" t="s">
        <v>74</v>
      </c>
      <c r="L562" s="32" t="s">
        <v>74</v>
      </c>
      <c r="M562" s="32" t="s">
        <v>74</v>
      </c>
      <c r="N562" s="32" t="s">
        <v>74</v>
      </c>
      <c r="O562" s="32" t="s">
        <v>1185</v>
      </c>
    </row>
    <row r="563" spans="1:15" ht="15.75" x14ac:dyDescent="0.25">
      <c r="A563" s="31">
        <v>746</v>
      </c>
      <c r="B563" s="32" t="s">
        <v>255</v>
      </c>
      <c r="C563" s="32" t="s">
        <v>256</v>
      </c>
      <c r="D563" s="32" t="s">
        <v>72</v>
      </c>
      <c r="E563" s="32" t="s">
        <v>105</v>
      </c>
      <c r="F563" s="32" t="s">
        <v>2041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1210</v>
      </c>
    </row>
    <row r="564" spans="1:15" ht="15.75" x14ac:dyDescent="0.25">
      <c r="A564" s="31">
        <v>747</v>
      </c>
      <c r="B564" s="32" t="s">
        <v>342</v>
      </c>
      <c r="C564" s="32" t="s">
        <v>343</v>
      </c>
      <c r="D564" s="32" t="s">
        <v>72</v>
      </c>
      <c r="E564" s="32" t="s">
        <v>105</v>
      </c>
      <c r="F564" s="32" t="s">
        <v>2041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1206</v>
      </c>
    </row>
    <row r="565" spans="1:15" ht="31.5" x14ac:dyDescent="0.25">
      <c r="A565" s="31">
        <v>748</v>
      </c>
      <c r="B565" s="32" t="s">
        <v>247</v>
      </c>
      <c r="C565" s="32" t="s">
        <v>248</v>
      </c>
      <c r="D565" s="32" t="s">
        <v>72</v>
      </c>
      <c r="E565" s="32" t="s">
        <v>105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74</v>
      </c>
      <c r="O565" s="32" t="s">
        <v>1207</v>
      </c>
    </row>
    <row r="566" spans="1:15" ht="15.75" x14ac:dyDescent="0.25">
      <c r="A566" s="31">
        <v>749</v>
      </c>
      <c r="B566" s="32" t="s">
        <v>509</v>
      </c>
      <c r="C566" s="32" t="s">
        <v>510</v>
      </c>
      <c r="D566" s="32" t="s">
        <v>72</v>
      </c>
      <c r="E566" s="32" t="s">
        <v>105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1207</v>
      </c>
    </row>
    <row r="567" spans="1:15" ht="15.75" x14ac:dyDescent="0.25">
      <c r="A567" s="31">
        <v>750</v>
      </c>
      <c r="B567" s="32" t="s">
        <v>535</v>
      </c>
      <c r="C567" s="32" t="s">
        <v>536</v>
      </c>
      <c r="D567" s="32" t="s">
        <v>72</v>
      </c>
      <c r="E567" s="32" t="s">
        <v>90</v>
      </c>
      <c r="F567" s="32" t="s">
        <v>2041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1184</v>
      </c>
    </row>
    <row r="568" spans="1:15" ht="15.75" x14ac:dyDescent="0.25">
      <c r="A568" s="31">
        <v>751</v>
      </c>
      <c r="B568" s="32" t="s">
        <v>2214</v>
      </c>
      <c r="C568" s="29" t="s">
        <v>2198</v>
      </c>
      <c r="D568" s="29"/>
      <c r="E568" s="29" t="s">
        <v>90</v>
      </c>
      <c r="F568" s="32" t="s">
        <v>1303</v>
      </c>
      <c r="G568" s="32" t="s">
        <v>1303</v>
      </c>
      <c r="H568" s="32" t="s">
        <v>1303</v>
      </c>
      <c r="I568" s="32" t="s">
        <v>1303</v>
      </c>
      <c r="J568" s="32" t="s">
        <v>1303</v>
      </c>
      <c r="K568" s="32" t="s">
        <v>1303</v>
      </c>
      <c r="L568" s="32" t="s">
        <v>1303</v>
      </c>
      <c r="M568" s="32" t="s">
        <v>1303</v>
      </c>
      <c r="N568" s="32"/>
      <c r="O568" s="32"/>
    </row>
    <row r="569" spans="1:15" ht="15.75" x14ac:dyDescent="0.25">
      <c r="A569" s="31">
        <v>752</v>
      </c>
      <c r="B569" s="32" t="s">
        <v>560</v>
      </c>
      <c r="C569" s="32" t="s">
        <v>561</v>
      </c>
      <c r="D569" s="32" t="s">
        <v>72</v>
      </c>
      <c r="E569" s="32" t="s">
        <v>105</v>
      </c>
      <c r="F569" s="32" t="s">
        <v>2041</v>
      </c>
      <c r="G569" s="32" t="s">
        <v>77</v>
      </c>
      <c r="H569" s="32" t="s">
        <v>77</v>
      </c>
      <c r="I569" s="32" t="s">
        <v>77</v>
      </c>
      <c r="J569" s="32" t="s">
        <v>77</v>
      </c>
      <c r="K569" s="32" t="s">
        <v>74</v>
      </c>
      <c r="L569" s="32" t="s">
        <v>77</v>
      </c>
      <c r="M569" s="32" t="s">
        <v>74</v>
      </c>
      <c r="N569" s="32" t="s">
        <v>77</v>
      </c>
      <c r="O569" s="32" t="s">
        <v>1211</v>
      </c>
    </row>
    <row r="570" spans="1:15" ht="31.5" x14ac:dyDescent="0.25">
      <c r="A570" s="31">
        <v>753</v>
      </c>
      <c r="B570" s="32" t="s">
        <v>890</v>
      </c>
      <c r="C570" s="32" t="s">
        <v>44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1187</v>
      </c>
    </row>
    <row r="571" spans="1:15" ht="15.75" x14ac:dyDescent="0.25">
      <c r="A571" s="31">
        <v>754</v>
      </c>
      <c r="B571" s="32" t="s">
        <v>891</v>
      </c>
      <c r="C571" s="32" t="s">
        <v>892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1207</v>
      </c>
    </row>
    <row r="572" spans="1:15" ht="31.5" x14ac:dyDescent="0.25">
      <c r="A572" s="31">
        <v>755</v>
      </c>
      <c r="B572" s="32" t="s">
        <v>893</v>
      </c>
      <c r="C572" s="32" t="s">
        <v>894</v>
      </c>
      <c r="D572" s="32" t="s">
        <v>72</v>
      </c>
      <c r="E572" s="32" t="s">
        <v>73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1192</v>
      </c>
    </row>
    <row r="573" spans="1:15" ht="15.75" x14ac:dyDescent="0.25">
      <c r="A573" s="31">
        <v>756</v>
      </c>
      <c r="B573" s="32" t="s">
        <v>895</v>
      </c>
      <c r="C573" s="32" t="s">
        <v>896</v>
      </c>
      <c r="D573" s="32" t="s">
        <v>72</v>
      </c>
      <c r="E573" s="32" t="s">
        <v>105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1182</v>
      </c>
    </row>
    <row r="574" spans="1:15" ht="15.75" x14ac:dyDescent="0.25">
      <c r="A574" s="31">
        <v>757</v>
      </c>
      <c r="B574" s="32" t="s">
        <v>897</v>
      </c>
      <c r="C574" s="32" t="s">
        <v>898</v>
      </c>
      <c r="D574" s="32" t="s">
        <v>72</v>
      </c>
      <c r="E574" s="32" t="s">
        <v>105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74</v>
      </c>
      <c r="O574" s="32" t="s">
        <v>1206</v>
      </c>
    </row>
    <row r="575" spans="1:15" ht="15.75" x14ac:dyDescent="0.25">
      <c r="A575" s="31">
        <v>758</v>
      </c>
      <c r="B575" s="32" t="s">
        <v>2416</v>
      </c>
      <c r="C575" s="29" t="s">
        <v>2415</v>
      </c>
      <c r="D575" s="29"/>
      <c r="E575" s="29" t="s">
        <v>1278</v>
      </c>
      <c r="F575" s="32" t="s">
        <v>1303</v>
      </c>
      <c r="G575" s="32" t="s">
        <v>1303</v>
      </c>
      <c r="H575" s="32" t="s">
        <v>1303</v>
      </c>
      <c r="I575" s="32" t="s">
        <v>1303</v>
      </c>
      <c r="J575" s="32" t="s">
        <v>1303</v>
      </c>
      <c r="K575" s="32" t="s">
        <v>1303</v>
      </c>
      <c r="L575" s="32" t="s">
        <v>1303</v>
      </c>
      <c r="M575" s="32" t="s">
        <v>1303</v>
      </c>
      <c r="N575" s="32"/>
      <c r="O575" s="32"/>
    </row>
    <row r="576" spans="1:15" ht="31.5" x14ac:dyDescent="0.25">
      <c r="A576" s="31">
        <v>759</v>
      </c>
      <c r="B576" s="32" t="s">
        <v>899</v>
      </c>
      <c r="C576" s="32" t="s">
        <v>900</v>
      </c>
      <c r="D576" s="32" t="s">
        <v>72</v>
      </c>
      <c r="E576" s="32" t="s">
        <v>73</v>
      </c>
      <c r="F576" s="32" t="s">
        <v>2041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74</v>
      </c>
      <c r="L576" s="32" t="s">
        <v>77</v>
      </c>
      <c r="M576" s="32" t="s">
        <v>74</v>
      </c>
      <c r="N576" s="32" t="s">
        <v>77</v>
      </c>
      <c r="O576" s="32" t="s">
        <v>1185</v>
      </c>
    </row>
    <row r="577" spans="1:15" ht="15.75" x14ac:dyDescent="0.25">
      <c r="A577" s="31">
        <v>760</v>
      </c>
      <c r="B577" s="32" t="s">
        <v>901</v>
      </c>
      <c r="C577" s="32" t="s">
        <v>902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77</v>
      </c>
      <c r="N577" s="32" t="s">
        <v>77</v>
      </c>
      <c r="O577" s="32" t="s">
        <v>1182</v>
      </c>
    </row>
    <row r="578" spans="1:15" ht="31.5" x14ac:dyDescent="0.25">
      <c r="A578" s="31">
        <v>761</v>
      </c>
      <c r="B578" s="32" t="s">
        <v>903</v>
      </c>
      <c r="C578" s="32" t="s">
        <v>28</v>
      </c>
      <c r="D578" s="32" t="s">
        <v>72</v>
      </c>
      <c r="E578" s="32" t="s">
        <v>73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1187</v>
      </c>
    </row>
    <row r="579" spans="1:15" ht="15.75" x14ac:dyDescent="0.25">
      <c r="A579" s="31">
        <v>763</v>
      </c>
      <c r="B579" s="32" t="s">
        <v>724</v>
      </c>
      <c r="C579" s="32" t="s">
        <v>725</v>
      </c>
      <c r="D579" s="32" t="s">
        <v>72</v>
      </c>
      <c r="E579" s="32" t="s">
        <v>105</v>
      </c>
      <c r="F579" s="32" t="s">
        <v>2039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74</v>
      </c>
      <c r="L579" s="32" t="s">
        <v>77</v>
      </c>
      <c r="M579" s="32" t="s">
        <v>74</v>
      </c>
      <c r="N579" s="32" t="s">
        <v>77</v>
      </c>
      <c r="O579" s="32" t="s">
        <v>1208</v>
      </c>
    </row>
    <row r="580" spans="1:15" ht="15.75" x14ac:dyDescent="0.25">
      <c r="A580" s="31">
        <v>764</v>
      </c>
      <c r="B580" s="32" t="s">
        <v>734</v>
      </c>
      <c r="C580" s="32" t="s">
        <v>735</v>
      </c>
      <c r="D580" s="32" t="s">
        <v>72</v>
      </c>
      <c r="E580" s="32" t="s">
        <v>90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1182</v>
      </c>
    </row>
    <row r="581" spans="1:15" ht="15.75" x14ac:dyDescent="0.25">
      <c r="A581" s="31">
        <v>765</v>
      </c>
      <c r="B581" s="32" t="s">
        <v>332</v>
      </c>
      <c r="C581" s="32" t="s">
        <v>333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77</v>
      </c>
      <c r="I581" s="32" t="s">
        <v>77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1182</v>
      </c>
    </row>
    <row r="582" spans="1:15" ht="15.75" x14ac:dyDescent="0.25">
      <c r="A582" s="31">
        <v>766</v>
      </c>
      <c r="B582" s="32" t="s">
        <v>726</v>
      </c>
      <c r="C582" s="32" t="s">
        <v>45</v>
      </c>
      <c r="D582" s="32" t="s">
        <v>72</v>
      </c>
      <c r="E582" s="32" t="s">
        <v>90</v>
      </c>
      <c r="F582" s="32" t="s">
        <v>2041</v>
      </c>
      <c r="G582" s="32" t="s">
        <v>77</v>
      </c>
      <c r="H582" s="32" t="s">
        <v>77</v>
      </c>
      <c r="I582" s="32" t="s">
        <v>77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1182</v>
      </c>
    </row>
    <row r="583" spans="1:15" ht="15.75" x14ac:dyDescent="0.25">
      <c r="A583" s="31">
        <v>767</v>
      </c>
      <c r="B583" s="32" t="s">
        <v>114</v>
      </c>
      <c r="C583" s="32" t="s">
        <v>115</v>
      </c>
      <c r="D583" s="32" t="s">
        <v>72</v>
      </c>
      <c r="E583" s="32" t="s">
        <v>90</v>
      </c>
      <c r="F583" s="32" t="s">
        <v>2039</v>
      </c>
      <c r="G583" s="32" t="s">
        <v>77</v>
      </c>
      <c r="H583" s="32" t="s">
        <v>74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74</v>
      </c>
      <c r="N583" s="32" t="s">
        <v>74</v>
      </c>
      <c r="O583" s="32" t="s">
        <v>1182</v>
      </c>
    </row>
    <row r="584" spans="1:15" ht="15.75" x14ac:dyDescent="0.25">
      <c r="A584" s="31">
        <v>769</v>
      </c>
      <c r="B584" s="32" t="s">
        <v>2208</v>
      </c>
      <c r="C584" s="29" t="s">
        <v>2199</v>
      </c>
      <c r="D584" s="29" t="s">
        <v>72</v>
      </c>
      <c r="E584" s="29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74</v>
      </c>
      <c r="L584" s="32" t="s">
        <v>74</v>
      </c>
      <c r="M584" s="32" t="s">
        <v>74</v>
      </c>
      <c r="N584" s="32" t="s">
        <v>77</v>
      </c>
      <c r="O584" s="32"/>
    </row>
    <row r="585" spans="1:15" ht="15.75" x14ac:dyDescent="0.25">
      <c r="A585" s="31">
        <v>770</v>
      </c>
      <c r="B585" s="32" t="s">
        <v>906</v>
      </c>
      <c r="C585" s="32" t="s">
        <v>53</v>
      </c>
      <c r="D585" s="32" t="s">
        <v>72</v>
      </c>
      <c r="E585" s="32" t="s">
        <v>105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77</v>
      </c>
      <c r="O585" s="32" t="s">
        <v>1210</v>
      </c>
    </row>
    <row r="586" spans="1:15" ht="15.75" x14ac:dyDescent="0.25">
      <c r="A586" s="31">
        <v>771</v>
      </c>
      <c r="B586" s="32" t="s">
        <v>907</v>
      </c>
      <c r="C586" s="32" t="s">
        <v>908</v>
      </c>
      <c r="D586" s="32" t="s">
        <v>72</v>
      </c>
      <c r="E586" s="32" t="s">
        <v>105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74</v>
      </c>
      <c r="N586" s="32" t="s">
        <v>74</v>
      </c>
      <c r="O586" s="32" t="s">
        <v>1182</v>
      </c>
    </row>
    <row r="587" spans="1:15" ht="15.75" x14ac:dyDescent="0.25">
      <c r="A587" s="31">
        <v>772</v>
      </c>
      <c r="B587" s="32" t="s">
        <v>362</v>
      </c>
      <c r="C587" s="32" t="s">
        <v>1265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773</v>
      </c>
      <c r="B588" s="32" t="s">
        <v>426</v>
      </c>
      <c r="C588" s="32" t="s">
        <v>427</v>
      </c>
      <c r="D588" s="32" t="s">
        <v>87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1193</v>
      </c>
    </row>
    <row r="589" spans="1:15" ht="15.75" x14ac:dyDescent="0.25">
      <c r="A589" s="31">
        <v>774</v>
      </c>
      <c r="B589" s="32" t="s">
        <v>118</v>
      </c>
      <c r="C589" s="32" t="s">
        <v>119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77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775</v>
      </c>
      <c r="B590" s="32" t="s">
        <v>732</v>
      </c>
      <c r="C590" s="32" t="s">
        <v>733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776</v>
      </c>
      <c r="B591" s="32" t="s">
        <v>80</v>
      </c>
      <c r="C591" s="32" t="s">
        <v>81</v>
      </c>
      <c r="D591" s="32" t="s">
        <v>72</v>
      </c>
      <c r="E591" s="32" t="s">
        <v>82</v>
      </c>
      <c r="F591" s="32" t="s">
        <v>2041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777</v>
      </c>
      <c r="B592" s="32" t="s">
        <v>336</v>
      </c>
      <c r="C592" s="32" t="s">
        <v>337</v>
      </c>
      <c r="D592" s="32" t="s">
        <v>72</v>
      </c>
      <c r="E592" s="32" t="s">
        <v>82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1182</v>
      </c>
    </row>
    <row r="593" spans="1:15" ht="15.75" x14ac:dyDescent="0.25">
      <c r="A593" s="31">
        <v>778</v>
      </c>
      <c r="B593" s="32" t="s">
        <v>346</v>
      </c>
      <c r="C593" s="32" t="s">
        <v>347</v>
      </c>
      <c r="D593" s="32" t="s">
        <v>72</v>
      </c>
      <c r="E593" s="32" t="s">
        <v>105</v>
      </c>
      <c r="F593" s="32" t="s">
        <v>2039</v>
      </c>
      <c r="G593" s="32" t="s">
        <v>77</v>
      </c>
      <c r="H593" s="32" t="s">
        <v>77</v>
      </c>
      <c r="I593" s="32" t="s">
        <v>77</v>
      </c>
      <c r="J593" s="32" t="s">
        <v>77</v>
      </c>
      <c r="K593" s="32" t="s">
        <v>74</v>
      </c>
      <c r="L593" s="32" t="s">
        <v>77</v>
      </c>
      <c r="M593" s="32" t="s">
        <v>74</v>
      </c>
      <c r="N593" s="32" t="s">
        <v>77</v>
      </c>
      <c r="O593" s="32" t="s">
        <v>1182</v>
      </c>
    </row>
    <row r="594" spans="1:15" ht="15.75" x14ac:dyDescent="0.25">
      <c r="A594" s="31">
        <v>779</v>
      </c>
      <c r="B594" s="32" t="s">
        <v>350</v>
      </c>
      <c r="C594" s="32" t="s">
        <v>351</v>
      </c>
      <c r="D594" s="32" t="s">
        <v>72</v>
      </c>
      <c r="E594" s="32" t="s">
        <v>105</v>
      </c>
      <c r="F594" s="32" t="s">
        <v>2039</v>
      </c>
      <c r="G594" s="32" t="s">
        <v>77</v>
      </c>
      <c r="H594" s="32" t="s">
        <v>77</v>
      </c>
      <c r="I594" s="32" t="s">
        <v>77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1182</v>
      </c>
    </row>
    <row r="595" spans="1:15" ht="15.75" x14ac:dyDescent="0.25">
      <c r="A595" s="29">
        <v>780</v>
      </c>
      <c r="B595" s="29" t="s">
        <v>88</v>
      </c>
      <c r="C595" s="29" t="s">
        <v>89</v>
      </c>
      <c r="D595" s="32" t="s">
        <v>72</v>
      </c>
      <c r="E595" s="32" t="s">
        <v>90</v>
      </c>
      <c r="F595" s="29" t="s">
        <v>2041</v>
      </c>
      <c r="G595" s="29" t="s">
        <v>77</v>
      </c>
      <c r="H595" s="29" t="s">
        <v>77</v>
      </c>
      <c r="I595" s="29" t="s">
        <v>74</v>
      </c>
      <c r="J595" s="29" t="s">
        <v>77</v>
      </c>
      <c r="K595" s="29" t="s">
        <v>74</v>
      </c>
      <c r="L595" s="29" t="s">
        <v>77</v>
      </c>
      <c r="M595" s="29" t="s">
        <v>74</v>
      </c>
      <c r="N595" s="29" t="s">
        <v>77</v>
      </c>
      <c r="O595" s="29" t="s">
        <v>1184</v>
      </c>
    </row>
    <row r="596" spans="1:15" ht="31.5" x14ac:dyDescent="0.25">
      <c r="A596" s="31">
        <v>781</v>
      </c>
      <c r="B596" s="32" t="s">
        <v>322</v>
      </c>
      <c r="C596" s="32" t="s">
        <v>323</v>
      </c>
      <c r="D596" s="32" t="s">
        <v>130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15.75" x14ac:dyDescent="0.25">
      <c r="A597" s="31">
        <v>782</v>
      </c>
      <c r="B597" s="32" t="s">
        <v>340</v>
      </c>
      <c r="C597" s="32" t="s">
        <v>341</v>
      </c>
      <c r="D597" s="32" t="s">
        <v>72</v>
      </c>
      <c r="E597" s="32" t="s">
        <v>105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1182</v>
      </c>
    </row>
    <row r="598" spans="1:15" ht="15.75" x14ac:dyDescent="0.25">
      <c r="A598" s="31">
        <v>783</v>
      </c>
      <c r="B598" s="32" t="s">
        <v>593</v>
      </c>
      <c r="C598" s="32" t="s">
        <v>594</v>
      </c>
      <c r="D598" s="32" t="s">
        <v>72</v>
      </c>
      <c r="E598" s="32" t="s">
        <v>90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1184</v>
      </c>
    </row>
    <row r="599" spans="1:15" ht="31.5" x14ac:dyDescent="0.25">
      <c r="A599" s="31">
        <v>784</v>
      </c>
      <c r="B599" s="32" t="s">
        <v>904</v>
      </c>
      <c r="C599" s="32" t="s">
        <v>905</v>
      </c>
      <c r="D599" s="32" t="s">
        <v>72</v>
      </c>
      <c r="E599" s="32" t="s">
        <v>73</v>
      </c>
      <c r="F599" s="32" t="s">
        <v>2039</v>
      </c>
      <c r="G599" s="32" t="s">
        <v>77</v>
      </c>
      <c r="H599" s="32" t="s">
        <v>77</v>
      </c>
      <c r="I599" s="32" t="s">
        <v>74</v>
      </c>
      <c r="J599" s="32" t="s">
        <v>74</v>
      </c>
      <c r="K599" s="32" t="s">
        <v>74</v>
      </c>
      <c r="L599" s="32" t="s">
        <v>74</v>
      </c>
      <c r="M599" s="32" t="s">
        <v>74</v>
      </c>
      <c r="N599" s="32" t="s">
        <v>74</v>
      </c>
      <c r="O599" s="32" t="s">
        <v>1188</v>
      </c>
    </row>
    <row r="600" spans="1:15" ht="31.5" x14ac:dyDescent="0.25">
      <c r="A600" s="31">
        <v>785</v>
      </c>
      <c r="B600" s="32" t="s">
        <v>909</v>
      </c>
      <c r="C600" s="32" t="s">
        <v>910</v>
      </c>
      <c r="D600" s="32" t="s">
        <v>72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74</v>
      </c>
      <c r="O600" s="32" t="s">
        <v>1187</v>
      </c>
    </row>
    <row r="601" spans="1:15" ht="31.5" x14ac:dyDescent="0.25">
      <c r="A601" s="31">
        <v>786</v>
      </c>
      <c r="B601" s="32" t="s">
        <v>911</v>
      </c>
      <c r="C601" s="32" t="s">
        <v>912</v>
      </c>
      <c r="D601" s="32" t="s">
        <v>72</v>
      </c>
      <c r="E601" s="32" t="s">
        <v>73</v>
      </c>
      <c r="F601" s="32" t="s">
        <v>2041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74</v>
      </c>
      <c r="O601" s="32" t="s">
        <v>1186</v>
      </c>
    </row>
    <row r="602" spans="1:15" ht="31.5" x14ac:dyDescent="0.25">
      <c r="A602" s="31">
        <v>787</v>
      </c>
      <c r="B602" s="32" t="s">
        <v>558</v>
      </c>
      <c r="C602" s="32" t="s">
        <v>287</v>
      </c>
      <c r="D602" s="32" t="s">
        <v>87</v>
      </c>
      <c r="E602" s="32" t="s">
        <v>73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74</v>
      </c>
      <c r="O602" s="32" t="s">
        <v>1188</v>
      </c>
    </row>
    <row r="603" spans="1:15" ht="31.5" x14ac:dyDescent="0.25">
      <c r="A603" s="31">
        <v>788</v>
      </c>
      <c r="B603" s="32" t="s">
        <v>736</v>
      </c>
      <c r="C603" s="32" t="s">
        <v>737</v>
      </c>
      <c r="D603" s="32" t="s">
        <v>130</v>
      </c>
      <c r="E603" s="32" t="s">
        <v>73</v>
      </c>
      <c r="F603" s="32" t="s">
        <v>2039</v>
      </c>
      <c r="G603" s="32" t="s">
        <v>74</v>
      </c>
      <c r="H603" s="32" t="s">
        <v>74</v>
      </c>
      <c r="I603" s="32" t="s">
        <v>74</v>
      </c>
      <c r="J603" s="32" t="s">
        <v>74</v>
      </c>
      <c r="K603" s="32" t="s">
        <v>74</v>
      </c>
      <c r="L603" s="32" t="s">
        <v>74</v>
      </c>
      <c r="M603" s="32" t="s">
        <v>74</v>
      </c>
      <c r="N603" s="32" t="s">
        <v>74</v>
      </c>
      <c r="O603" s="32" t="s">
        <v>1187</v>
      </c>
    </row>
    <row r="604" spans="1:15" ht="15.75" x14ac:dyDescent="0.25">
      <c r="A604" s="31">
        <v>789</v>
      </c>
      <c r="B604" s="32" t="s">
        <v>2207</v>
      </c>
      <c r="C604" s="29" t="s">
        <v>2200</v>
      </c>
      <c r="D604" s="29" t="s">
        <v>72</v>
      </c>
      <c r="E604" s="29" t="s">
        <v>82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/>
    </row>
    <row r="605" spans="1:15" ht="31.5" x14ac:dyDescent="0.25">
      <c r="A605" s="31">
        <v>790</v>
      </c>
      <c r="B605" s="32" t="s">
        <v>282</v>
      </c>
      <c r="C605" s="32" t="s">
        <v>283</v>
      </c>
      <c r="D605" s="32" t="s">
        <v>72</v>
      </c>
      <c r="E605" s="32" t="s">
        <v>73</v>
      </c>
      <c r="F605" s="32" t="s">
        <v>2041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74</v>
      </c>
      <c r="O605" s="32" t="s">
        <v>1188</v>
      </c>
    </row>
    <row r="606" spans="1:15" ht="31.5" x14ac:dyDescent="0.25">
      <c r="A606" s="31">
        <v>791</v>
      </c>
      <c r="B606" s="32" t="s">
        <v>913</v>
      </c>
      <c r="C606" s="32" t="s">
        <v>914</v>
      </c>
      <c r="D606" s="32" t="s">
        <v>130</v>
      </c>
      <c r="E606" s="32" t="s">
        <v>73</v>
      </c>
      <c r="F606" s="32" t="s">
        <v>2039</v>
      </c>
      <c r="G606" s="32" t="s">
        <v>77</v>
      </c>
      <c r="H606" s="32" t="s">
        <v>74</v>
      </c>
      <c r="I606" s="32" t="s">
        <v>74</v>
      </c>
      <c r="J606" s="32" t="s">
        <v>74</v>
      </c>
      <c r="K606" s="32" t="s">
        <v>74</v>
      </c>
      <c r="L606" s="32" t="s">
        <v>74</v>
      </c>
      <c r="M606" s="32" t="s">
        <v>74</v>
      </c>
      <c r="N606" s="32" t="s">
        <v>74</v>
      </c>
      <c r="O606" s="32" t="s">
        <v>1190</v>
      </c>
    </row>
    <row r="607" spans="1:15" ht="15.75" x14ac:dyDescent="0.25">
      <c r="A607" s="31">
        <v>792</v>
      </c>
      <c r="B607" s="32" t="s">
        <v>2205</v>
      </c>
      <c r="C607" s="29" t="s">
        <v>2201</v>
      </c>
      <c r="D607" s="29" t="s">
        <v>72</v>
      </c>
      <c r="E607" s="29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77</v>
      </c>
      <c r="O607" s="32"/>
    </row>
    <row r="608" spans="1:15" ht="15.75" x14ac:dyDescent="0.25">
      <c r="A608" s="31">
        <v>793</v>
      </c>
      <c r="B608" s="32" t="s">
        <v>2183</v>
      </c>
      <c r="C608" s="29" t="s">
        <v>2184</v>
      </c>
      <c r="D608" s="29" t="s">
        <v>72</v>
      </c>
      <c r="E608" s="29" t="s">
        <v>73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77</v>
      </c>
      <c r="O608" s="32"/>
    </row>
    <row r="609" spans="1:15" ht="31.5" x14ac:dyDescent="0.25">
      <c r="A609" s="31">
        <v>794</v>
      </c>
      <c r="B609" s="32" t="s">
        <v>915</v>
      </c>
      <c r="C609" s="32" t="s">
        <v>29</v>
      </c>
      <c r="D609" s="32" t="s">
        <v>72</v>
      </c>
      <c r="E609" s="32" t="s">
        <v>73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74</v>
      </c>
      <c r="O609" s="32" t="s">
        <v>1190</v>
      </c>
    </row>
    <row r="610" spans="1:15" ht="15.75" x14ac:dyDescent="0.25">
      <c r="A610" s="31">
        <v>795</v>
      </c>
      <c r="B610" s="32" t="s">
        <v>916</v>
      </c>
      <c r="C610" s="32" t="s">
        <v>917</v>
      </c>
      <c r="D610" s="32" t="s">
        <v>87</v>
      </c>
      <c r="E610" s="32" t="s">
        <v>82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1193</v>
      </c>
    </row>
    <row r="611" spans="1:15" ht="15.75" x14ac:dyDescent="0.25">
      <c r="A611" s="31">
        <v>796</v>
      </c>
      <c r="B611" s="32" t="s">
        <v>253</v>
      </c>
      <c r="C611" s="32" t="s">
        <v>254</v>
      </c>
      <c r="D611" s="32" t="s">
        <v>72</v>
      </c>
      <c r="E611" s="32" t="s">
        <v>105</v>
      </c>
      <c r="F611" s="32" t="s">
        <v>2041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1210</v>
      </c>
    </row>
    <row r="612" spans="1:15" ht="15.75" x14ac:dyDescent="0.25">
      <c r="A612" s="31">
        <v>798</v>
      </c>
      <c r="B612" s="32" t="s">
        <v>918</v>
      </c>
      <c r="C612" s="32" t="s">
        <v>919</v>
      </c>
      <c r="D612" s="32" t="s">
        <v>72</v>
      </c>
      <c r="E612" s="32" t="s">
        <v>105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1210</v>
      </c>
    </row>
    <row r="613" spans="1:15" ht="15.75" x14ac:dyDescent="0.25">
      <c r="A613" s="31">
        <v>799</v>
      </c>
      <c r="B613" s="32" t="s">
        <v>920</v>
      </c>
      <c r="C613" s="32" t="s">
        <v>921</v>
      </c>
      <c r="D613" s="32" t="s">
        <v>72</v>
      </c>
      <c r="E613" s="32" t="s">
        <v>105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1206</v>
      </c>
    </row>
    <row r="614" spans="1:15" ht="31.5" x14ac:dyDescent="0.25">
      <c r="A614" s="31">
        <v>800</v>
      </c>
      <c r="B614" s="32" t="s">
        <v>922</v>
      </c>
      <c r="C614" s="32" t="s">
        <v>923</v>
      </c>
      <c r="D614" s="32" t="s">
        <v>72</v>
      </c>
      <c r="E614" s="32" t="s">
        <v>73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1185</v>
      </c>
    </row>
    <row r="615" spans="1:15" ht="31.5" x14ac:dyDescent="0.25">
      <c r="A615" s="31">
        <v>801</v>
      </c>
      <c r="B615" s="32" t="s">
        <v>924</v>
      </c>
      <c r="C615" s="32" t="s">
        <v>1262</v>
      </c>
      <c r="D615" s="32" t="s">
        <v>72</v>
      </c>
      <c r="E615" s="32" t="s">
        <v>73</v>
      </c>
      <c r="F615" s="32" t="s">
        <v>2041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1186</v>
      </c>
    </row>
    <row r="616" spans="1:15" ht="15.75" x14ac:dyDescent="0.25">
      <c r="A616" s="31">
        <v>802</v>
      </c>
      <c r="B616" s="32" t="s">
        <v>925</v>
      </c>
      <c r="C616" s="32" t="s">
        <v>926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803</v>
      </c>
      <c r="B617" s="32" t="s">
        <v>927</v>
      </c>
      <c r="C617" s="32" t="s">
        <v>928</v>
      </c>
      <c r="D617" s="32" t="s">
        <v>72</v>
      </c>
      <c r="E617" s="32" t="s">
        <v>82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1193</v>
      </c>
    </row>
    <row r="618" spans="1:15" ht="15.75" x14ac:dyDescent="0.25">
      <c r="A618" s="31">
        <v>804</v>
      </c>
      <c r="B618" s="32" t="s">
        <v>929</v>
      </c>
      <c r="C618" s="32" t="s">
        <v>930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1193</v>
      </c>
    </row>
    <row r="619" spans="1:15" ht="15.75" x14ac:dyDescent="0.25">
      <c r="A619" s="31">
        <v>805</v>
      </c>
      <c r="B619" s="32" t="s">
        <v>931</v>
      </c>
      <c r="C619" s="32" t="s">
        <v>932</v>
      </c>
      <c r="D619" s="32" t="s">
        <v>72</v>
      </c>
      <c r="E619" s="32" t="s">
        <v>105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1208</v>
      </c>
    </row>
    <row r="620" spans="1:15" ht="15.75" x14ac:dyDescent="0.25">
      <c r="A620" s="31">
        <v>806</v>
      </c>
      <c r="B620" s="32" t="s">
        <v>933</v>
      </c>
      <c r="C620" s="32" t="s">
        <v>934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74</v>
      </c>
      <c r="O620" s="32" t="s">
        <v>1206</v>
      </c>
    </row>
    <row r="621" spans="1:15" ht="15.75" x14ac:dyDescent="0.25">
      <c r="A621" s="31">
        <v>807</v>
      </c>
      <c r="B621" s="32" t="s">
        <v>352</v>
      </c>
      <c r="C621" s="32" t="s">
        <v>353</v>
      </c>
      <c r="D621" s="32" t="s">
        <v>72</v>
      </c>
      <c r="E621" s="32" t="s">
        <v>105</v>
      </c>
      <c r="F621" s="32" t="s">
        <v>2041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1182</v>
      </c>
    </row>
    <row r="622" spans="1:15" ht="15.75" x14ac:dyDescent="0.25">
      <c r="A622" s="31">
        <v>808</v>
      </c>
      <c r="B622" s="32" t="s">
        <v>935</v>
      </c>
      <c r="C622" s="32" t="s">
        <v>936</v>
      </c>
      <c r="D622" s="32" t="s">
        <v>72</v>
      </c>
      <c r="E622" s="32" t="s">
        <v>105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74</v>
      </c>
      <c r="L622" s="32" t="s">
        <v>77</v>
      </c>
      <c r="M622" s="32" t="s">
        <v>74</v>
      </c>
      <c r="N622" s="32" t="s">
        <v>77</v>
      </c>
      <c r="O622" s="32" t="s">
        <v>1182</v>
      </c>
    </row>
    <row r="623" spans="1:15" ht="15.75" x14ac:dyDescent="0.25">
      <c r="A623" s="31">
        <v>809</v>
      </c>
      <c r="B623" s="32" t="s">
        <v>2164</v>
      </c>
      <c r="C623" s="29" t="s">
        <v>2165</v>
      </c>
      <c r="D623" s="29"/>
      <c r="E623" s="29" t="s">
        <v>105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74</v>
      </c>
      <c r="L623" s="32" t="s">
        <v>74</v>
      </c>
      <c r="M623" s="32" t="s">
        <v>74</v>
      </c>
      <c r="N623" s="32" t="s">
        <v>77</v>
      </c>
      <c r="O623" s="32"/>
    </row>
    <row r="624" spans="1:15" ht="31.5" x14ac:dyDescent="0.25">
      <c r="A624" s="31">
        <v>810</v>
      </c>
      <c r="B624" s="32" t="s">
        <v>937</v>
      </c>
      <c r="C624" s="32" t="s">
        <v>938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1187</v>
      </c>
    </row>
    <row r="625" spans="1:15" ht="31.5" x14ac:dyDescent="0.25">
      <c r="A625" s="31">
        <v>811</v>
      </c>
      <c r="B625" s="32" t="s">
        <v>939</v>
      </c>
      <c r="C625" s="32" t="s">
        <v>940</v>
      </c>
      <c r="D625" s="32" t="s">
        <v>72</v>
      </c>
      <c r="E625" s="32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1188</v>
      </c>
    </row>
    <row r="626" spans="1:15" ht="31.5" x14ac:dyDescent="0.25">
      <c r="A626" s="31">
        <v>812</v>
      </c>
      <c r="B626" s="32" t="s">
        <v>941</v>
      </c>
      <c r="C626" s="32" t="s">
        <v>942</v>
      </c>
      <c r="D626" s="32" t="s">
        <v>72</v>
      </c>
      <c r="E626" s="32" t="s">
        <v>73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74</v>
      </c>
      <c r="O626" s="32" t="s">
        <v>1189</v>
      </c>
    </row>
    <row r="627" spans="1:15" ht="15.75" x14ac:dyDescent="0.25">
      <c r="A627" s="31">
        <v>813</v>
      </c>
      <c r="B627" s="32" t="s">
        <v>2170</v>
      </c>
      <c r="C627" s="29" t="s">
        <v>2171</v>
      </c>
      <c r="D627" s="29" t="s">
        <v>72</v>
      </c>
      <c r="E627" s="29" t="s">
        <v>73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77</v>
      </c>
      <c r="O627" s="32"/>
    </row>
    <row r="628" spans="1:15" ht="31.5" x14ac:dyDescent="0.25">
      <c r="A628" s="31">
        <v>815</v>
      </c>
      <c r="B628" s="32" t="s">
        <v>476</v>
      </c>
      <c r="C628" s="32" t="s">
        <v>477</v>
      </c>
      <c r="D628" s="32" t="s">
        <v>72</v>
      </c>
      <c r="E628" s="32" t="s">
        <v>73</v>
      </c>
      <c r="F628" s="32" t="s">
        <v>2041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1183</v>
      </c>
    </row>
    <row r="629" spans="1:15" ht="31.5" x14ac:dyDescent="0.25">
      <c r="A629" s="31">
        <v>816</v>
      </c>
      <c r="B629" s="32" t="s">
        <v>943</v>
      </c>
      <c r="C629" s="32" t="s">
        <v>944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77</v>
      </c>
      <c r="I629" s="32" t="s">
        <v>77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1189</v>
      </c>
    </row>
    <row r="630" spans="1:15" ht="15.75" x14ac:dyDescent="0.25">
      <c r="A630" s="31">
        <v>817</v>
      </c>
      <c r="B630" s="32" t="s">
        <v>945</v>
      </c>
      <c r="C630" s="32" t="s">
        <v>946</v>
      </c>
      <c r="D630" s="32" t="s">
        <v>72</v>
      </c>
      <c r="E630" s="32" t="s">
        <v>90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74</v>
      </c>
      <c r="L630" s="32" t="s">
        <v>74</v>
      </c>
      <c r="M630" s="32" t="s">
        <v>74</v>
      </c>
      <c r="N630" s="32" t="s">
        <v>77</v>
      </c>
      <c r="O630" s="32" t="s">
        <v>1182</v>
      </c>
    </row>
    <row r="631" spans="1:15" ht="31.5" x14ac:dyDescent="0.25">
      <c r="A631" s="31">
        <v>818</v>
      </c>
      <c r="B631" s="32" t="s">
        <v>947</v>
      </c>
      <c r="C631" s="32" t="s">
        <v>948</v>
      </c>
      <c r="D631" s="32" t="s">
        <v>72</v>
      </c>
      <c r="E631" s="32" t="s">
        <v>73</v>
      </c>
      <c r="F631" s="32" t="s">
        <v>2039</v>
      </c>
      <c r="G631" s="32" t="s">
        <v>74</v>
      </c>
      <c r="H631" s="32" t="s">
        <v>74</v>
      </c>
      <c r="I631" s="32" t="s">
        <v>74</v>
      </c>
      <c r="J631" s="32" t="s">
        <v>74</v>
      </c>
      <c r="K631" s="32" t="s">
        <v>74</v>
      </c>
      <c r="L631" s="32" t="s">
        <v>74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819</v>
      </c>
      <c r="B632" s="32" t="s">
        <v>949</v>
      </c>
      <c r="C632" s="32" t="s">
        <v>950</v>
      </c>
      <c r="D632" s="32" t="s">
        <v>72</v>
      </c>
      <c r="E632" s="32" t="s">
        <v>105</v>
      </c>
      <c r="F632" s="32" t="s">
        <v>2039</v>
      </c>
      <c r="G632" s="32" t="s">
        <v>74</v>
      </c>
      <c r="H632" s="32" t="s">
        <v>74</v>
      </c>
      <c r="I632" s="32" t="s">
        <v>74</v>
      </c>
      <c r="J632" s="32" t="s">
        <v>74</v>
      </c>
      <c r="K632" s="32" t="s">
        <v>74</v>
      </c>
      <c r="L632" s="32" t="s">
        <v>74</v>
      </c>
      <c r="M632" s="32" t="s">
        <v>74</v>
      </c>
      <c r="N632" s="32" t="s">
        <v>74</v>
      </c>
      <c r="O632" s="32" t="s">
        <v>1206</v>
      </c>
    </row>
    <row r="633" spans="1:15" ht="31.5" x14ac:dyDescent="0.25">
      <c r="A633" s="31">
        <v>821</v>
      </c>
      <c r="B633" s="32" t="s">
        <v>951</v>
      </c>
      <c r="C633" s="32" t="s">
        <v>952</v>
      </c>
      <c r="D633" s="32" t="s">
        <v>72</v>
      </c>
      <c r="E633" s="32" t="s">
        <v>73</v>
      </c>
      <c r="F633" s="32" t="s">
        <v>2041</v>
      </c>
      <c r="G633" s="32" t="s">
        <v>77</v>
      </c>
      <c r="H633" s="32" t="s">
        <v>74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74</v>
      </c>
      <c r="N633" s="32" t="s">
        <v>74</v>
      </c>
      <c r="O633" s="32" t="s">
        <v>1188</v>
      </c>
    </row>
    <row r="634" spans="1:15" ht="15.75" x14ac:dyDescent="0.25">
      <c r="A634" s="31">
        <v>822</v>
      </c>
      <c r="B634" s="32" t="s">
        <v>953</v>
      </c>
      <c r="C634" s="32" t="s">
        <v>954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 t="s">
        <v>1182</v>
      </c>
    </row>
    <row r="635" spans="1:15" ht="15.75" x14ac:dyDescent="0.25">
      <c r="A635" s="31">
        <v>823</v>
      </c>
      <c r="B635" s="32" t="s">
        <v>955</v>
      </c>
      <c r="C635" s="32" t="s">
        <v>956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824</v>
      </c>
      <c r="B636" s="32" t="s">
        <v>957</v>
      </c>
      <c r="C636" s="32" t="s">
        <v>958</v>
      </c>
      <c r="D636" s="32" t="s">
        <v>72</v>
      </c>
      <c r="E636" s="32" t="s">
        <v>82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74</v>
      </c>
      <c r="O636" s="32" t="s">
        <v>1193</v>
      </c>
    </row>
    <row r="637" spans="1:15" ht="15.75" x14ac:dyDescent="0.25">
      <c r="A637" s="31">
        <v>825</v>
      </c>
      <c r="B637" s="32" t="s">
        <v>959</v>
      </c>
      <c r="C637" s="32" t="s">
        <v>960</v>
      </c>
      <c r="D637" s="32" t="s">
        <v>72</v>
      </c>
      <c r="E637" s="32" t="s">
        <v>90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1182</v>
      </c>
    </row>
    <row r="638" spans="1:15" ht="31.5" x14ac:dyDescent="0.25">
      <c r="A638" s="31">
        <v>826</v>
      </c>
      <c r="B638" s="32" t="s">
        <v>961</v>
      </c>
      <c r="C638" s="32" t="s">
        <v>962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1186</v>
      </c>
    </row>
    <row r="639" spans="1:15" ht="31.5" x14ac:dyDescent="0.25">
      <c r="A639" s="31">
        <v>828</v>
      </c>
      <c r="B639" s="32" t="s">
        <v>963</v>
      </c>
      <c r="C639" s="32" t="s">
        <v>964</v>
      </c>
      <c r="D639" s="32" t="s">
        <v>72</v>
      </c>
      <c r="E639" s="32" t="s">
        <v>73</v>
      </c>
      <c r="F639" s="32" t="s">
        <v>2039</v>
      </c>
      <c r="G639" s="32" t="s">
        <v>74</v>
      </c>
      <c r="H639" s="32" t="s">
        <v>74</v>
      </c>
      <c r="I639" s="32" t="s">
        <v>74</v>
      </c>
      <c r="J639" s="32" t="s">
        <v>74</v>
      </c>
      <c r="K639" s="32" t="s">
        <v>74</v>
      </c>
      <c r="L639" s="32" t="s">
        <v>74</v>
      </c>
      <c r="M639" s="32" t="s">
        <v>74</v>
      </c>
      <c r="N639" s="32" t="s">
        <v>74</v>
      </c>
      <c r="O639" s="32" t="s">
        <v>1186</v>
      </c>
    </row>
    <row r="640" spans="1:15" ht="15.75" x14ac:dyDescent="0.25">
      <c r="A640" s="31">
        <v>829</v>
      </c>
      <c r="B640" s="32" t="s">
        <v>965</v>
      </c>
      <c r="C640" s="32" t="s">
        <v>966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1182</v>
      </c>
    </row>
    <row r="641" spans="1:15" ht="15.75" x14ac:dyDescent="0.25">
      <c r="A641" s="31">
        <v>830</v>
      </c>
      <c r="B641" s="32" t="s">
        <v>967</v>
      </c>
      <c r="C641" s="32" t="s">
        <v>968</v>
      </c>
      <c r="D641" s="32" t="s">
        <v>72</v>
      </c>
      <c r="E641" s="32" t="s">
        <v>82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1182</v>
      </c>
    </row>
    <row r="642" spans="1:15" ht="15.75" x14ac:dyDescent="0.25">
      <c r="A642" s="31">
        <v>831</v>
      </c>
      <c r="B642" s="32" t="s">
        <v>969</v>
      </c>
      <c r="C642" s="32" t="s">
        <v>970</v>
      </c>
      <c r="D642" s="32" t="s">
        <v>72</v>
      </c>
      <c r="E642" s="32" t="s">
        <v>90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74</v>
      </c>
      <c r="O642" s="32" t="s">
        <v>1183</v>
      </c>
    </row>
    <row r="643" spans="1:15" ht="31.5" x14ac:dyDescent="0.25">
      <c r="A643" s="31">
        <v>832</v>
      </c>
      <c r="B643" s="32" t="s">
        <v>971</v>
      </c>
      <c r="C643" s="32" t="s">
        <v>972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1211</v>
      </c>
    </row>
    <row r="644" spans="1:15" ht="31.5" x14ac:dyDescent="0.25">
      <c r="A644" s="31">
        <v>833</v>
      </c>
      <c r="B644" s="32" t="s">
        <v>973</v>
      </c>
      <c r="C644" s="32" t="s">
        <v>974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31.5" x14ac:dyDescent="0.25">
      <c r="A645" s="31">
        <v>834</v>
      </c>
      <c r="B645" s="32" t="s">
        <v>975</v>
      </c>
      <c r="C645" s="32" t="s">
        <v>976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1186</v>
      </c>
    </row>
    <row r="646" spans="1:15" ht="31.5" x14ac:dyDescent="0.25">
      <c r="A646" s="31">
        <v>835</v>
      </c>
      <c r="B646" s="32" t="s">
        <v>977</v>
      </c>
      <c r="C646" s="32" t="s">
        <v>978</v>
      </c>
      <c r="D646" s="32" t="s">
        <v>72</v>
      </c>
      <c r="E646" s="32" t="s">
        <v>73</v>
      </c>
      <c r="F646" s="32" t="s">
        <v>2041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1192</v>
      </c>
    </row>
    <row r="647" spans="1:15" ht="31.5" x14ac:dyDescent="0.25">
      <c r="A647" s="31">
        <v>836</v>
      </c>
      <c r="B647" s="32" t="s">
        <v>979</v>
      </c>
      <c r="C647" s="32" t="s">
        <v>980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1183</v>
      </c>
    </row>
    <row r="648" spans="1:15" ht="15.75" x14ac:dyDescent="0.25">
      <c r="A648" s="31">
        <v>837</v>
      </c>
      <c r="B648" s="32" t="s">
        <v>2188</v>
      </c>
      <c r="C648" s="29"/>
      <c r="D648" s="29"/>
      <c r="E648" s="29"/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74</v>
      </c>
      <c r="M648" s="32" t="s">
        <v>74</v>
      </c>
      <c r="N648" s="32" t="s">
        <v>77</v>
      </c>
      <c r="O648" s="32"/>
    </row>
    <row r="649" spans="1:15" ht="31.5" x14ac:dyDescent="0.25">
      <c r="A649" s="31">
        <v>838</v>
      </c>
      <c r="B649" s="32" t="s">
        <v>981</v>
      </c>
      <c r="C649" s="32" t="s">
        <v>982</v>
      </c>
      <c r="D649" s="32" t="s">
        <v>72</v>
      </c>
      <c r="E649" s="32" t="s">
        <v>82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1194</v>
      </c>
    </row>
    <row r="650" spans="1:15" ht="31.5" x14ac:dyDescent="0.25">
      <c r="A650" s="31">
        <v>839</v>
      </c>
      <c r="B650" s="32" t="s">
        <v>983</v>
      </c>
      <c r="C650" s="32" t="s">
        <v>984</v>
      </c>
      <c r="D650" s="32" t="s">
        <v>130</v>
      </c>
      <c r="E650" s="32" t="s">
        <v>73</v>
      </c>
      <c r="F650" s="32" t="s">
        <v>2039</v>
      </c>
      <c r="G650" s="32" t="s">
        <v>77</v>
      </c>
      <c r="H650" s="32" t="s">
        <v>77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1189</v>
      </c>
    </row>
    <row r="651" spans="1:15" ht="15.75" x14ac:dyDescent="0.25">
      <c r="A651" s="31">
        <v>840</v>
      </c>
      <c r="B651" s="32" t="s">
        <v>985</v>
      </c>
      <c r="C651" s="32" t="s">
        <v>986</v>
      </c>
      <c r="D651" s="32" t="s">
        <v>72</v>
      </c>
      <c r="E651" s="32" t="s">
        <v>105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74</v>
      </c>
      <c r="K651" s="32" t="s">
        <v>74</v>
      </c>
      <c r="L651" s="32" t="s">
        <v>77</v>
      </c>
      <c r="M651" s="32" t="s">
        <v>74</v>
      </c>
      <c r="N651" s="32" t="s">
        <v>74</v>
      </c>
      <c r="O651" s="32" t="s">
        <v>1206</v>
      </c>
    </row>
    <row r="652" spans="1:15" ht="31.5" x14ac:dyDescent="0.25">
      <c r="A652" s="31">
        <v>841</v>
      </c>
      <c r="B652" s="32" t="s">
        <v>987</v>
      </c>
      <c r="C652" s="32" t="s">
        <v>988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74</v>
      </c>
      <c r="I652" s="32" t="s">
        <v>74</v>
      </c>
      <c r="J652" s="32" t="s">
        <v>74</v>
      </c>
      <c r="K652" s="32" t="s">
        <v>74</v>
      </c>
      <c r="L652" s="32" t="s">
        <v>74</v>
      </c>
      <c r="M652" s="32" t="s">
        <v>74</v>
      </c>
      <c r="N652" s="32" t="s">
        <v>74</v>
      </c>
      <c r="O652" s="32" t="s">
        <v>1188</v>
      </c>
    </row>
    <row r="653" spans="1:15" ht="15.75" x14ac:dyDescent="0.25">
      <c r="A653" s="31">
        <v>842</v>
      </c>
      <c r="B653" s="32" t="s">
        <v>989</v>
      </c>
      <c r="C653" s="32" t="s">
        <v>990</v>
      </c>
      <c r="D653" s="32" t="s">
        <v>72</v>
      </c>
      <c r="E653" s="32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1193</v>
      </c>
    </row>
    <row r="654" spans="1:15" ht="15.75" x14ac:dyDescent="0.25">
      <c r="A654" s="31">
        <v>843</v>
      </c>
      <c r="B654" s="32" t="s">
        <v>991</v>
      </c>
      <c r="C654" s="32" t="s">
        <v>992</v>
      </c>
      <c r="D654" s="32" t="s">
        <v>72</v>
      </c>
      <c r="E654" s="32" t="s">
        <v>82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1193</v>
      </c>
    </row>
    <row r="655" spans="1:15" ht="15.75" x14ac:dyDescent="0.25">
      <c r="A655" s="29">
        <v>844</v>
      </c>
      <c r="B655" s="29" t="s">
        <v>993</v>
      </c>
      <c r="C655" s="29" t="s">
        <v>994</v>
      </c>
      <c r="D655" s="29" t="s">
        <v>72</v>
      </c>
      <c r="E655" s="29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77</v>
      </c>
      <c r="M655" s="32" t="s">
        <v>74</v>
      </c>
      <c r="N655" s="29" t="s">
        <v>74</v>
      </c>
      <c r="O655" s="29" t="s">
        <v>1193</v>
      </c>
    </row>
    <row r="656" spans="1:15" ht="31.5" x14ac:dyDescent="0.25">
      <c r="A656" s="31">
        <v>845</v>
      </c>
      <c r="B656" s="32" t="s">
        <v>995</v>
      </c>
      <c r="C656" s="32" t="s">
        <v>55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1186</v>
      </c>
    </row>
    <row r="657" spans="1:15" ht="15.75" x14ac:dyDescent="0.25">
      <c r="A657" s="31">
        <v>850</v>
      </c>
      <c r="B657" s="32" t="s">
        <v>996</v>
      </c>
      <c r="C657" s="32" t="s">
        <v>997</v>
      </c>
      <c r="D657" s="32" t="s">
        <v>72</v>
      </c>
      <c r="E657" s="32" t="s">
        <v>82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31.5" x14ac:dyDescent="0.25">
      <c r="A658" s="31">
        <v>851</v>
      </c>
      <c r="B658" s="32" t="s">
        <v>998</v>
      </c>
      <c r="C658" s="32" t="s">
        <v>999</v>
      </c>
      <c r="D658" s="32" t="s">
        <v>72</v>
      </c>
      <c r="E658" s="32" t="s">
        <v>73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1189</v>
      </c>
    </row>
    <row r="659" spans="1:15" ht="15.75" x14ac:dyDescent="0.25">
      <c r="A659" s="31">
        <v>852</v>
      </c>
      <c r="B659" s="32" t="s">
        <v>1000</v>
      </c>
      <c r="C659" s="32" t="s">
        <v>1001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1206</v>
      </c>
    </row>
    <row r="660" spans="1:15" ht="31.5" x14ac:dyDescent="0.25">
      <c r="A660" s="31">
        <v>853</v>
      </c>
      <c r="B660" s="32" t="s">
        <v>1002</v>
      </c>
      <c r="C660" s="32" t="s">
        <v>1003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1207</v>
      </c>
    </row>
    <row r="661" spans="1:15" ht="15.75" x14ac:dyDescent="0.25">
      <c r="A661" s="31">
        <v>854</v>
      </c>
      <c r="B661" s="32" t="s">
        <v>1004</v>
      </c>
      <c r="C661" s="32" t="s">
        <v>1005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1207</v>
      </c>
    </row>
    <row r="662" spans="1:15" ht="15.75" x14ac:dyDescent="0.25">
      <c r="A662" s="31">
        <v>855</v>
      </c>
      <c r="B662" s="32" t="s">
        <v>1006</v>
      </c>
      <c r="C662" s="32" t="s">
        <v>1007</v>
      </c>
      <c r="D662" s="32" t="s">
        <v>72</v>
      </c>
      <c r="E662" s="32" t="s">
        <v>105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74</v>
      </c>
      <c r="L662" s="32" t="s">
        <v>74</v>
      </c>
      <c r="M662" s="32" t="s">
        <v>74</v>
      </c>
      <c r="N662" s="32" t="s">
        <v>74</v>
      </c>
      <c r="O662" s="32" t="s">
        <v>1211</v>
      </c>
    </row>
    <row r="663" spans="1:15" ht="15.75" x14ac:dyDescent="0.25">
      <c r="A663" s="31">
        <v>857</v>
      </c>
      <c r="B663" s="32" t="s">
        <v>1008</v>
      </c>
      <c r="C663" s="32" t="s">
        <v>1009</v>
      </c>
      <c r="D663" s="32" t="s">
        <v>72</v>
      </c>
      <c r="E663" s="32" t="s">
        <v>105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1206</v>
      </c>
    </row>
    <row r="664" spans="1:15" ht="31.5" x14ac:dyDescent="0.25">
      <c r="A664" s="31">
        <v>858</v>
      </c>
      <c r="B664" s="32" t="s">
        <v>1010</v>
      </c>
      <c r="C664" s="32" t="s">
        <v>1011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74</v>
      </c>
      <c r="I664" s="32" t="s">
        <v>74</v>
      </c>
      <c r="J664" s="32" t="s">
        <v>74</v>
      </c>
      <c r="K664" s="32" t="s">
        <v>74</v>
      </c>
      <c r="L664" s="32" t="s">
        <v>77</v>
      </c>
      <c r="M664" s="32" t="s">
        <v>74</v>
      </c>
      <c r="N664" s="32" t="s">
        <v>74</v>
      </c>
      <c r="O664" s="32" t="s">
        <v>1186</v>
      </c>
    </row>
    <row r="665" spans="1:15" ht="15.75" x14ac:dyDescent="0.25">
      <c r="A665" s="31">
        <v>859</v>
      </c>
      <c r="B665" s="32" t="s">
        <v>1012</v>
      </c>
      <c r="C665" s="32" t="s">
        <v>1013</v>
      </c>
      <c r="D665" s="32" t="s">
        <v>72</v>
      </c>
      <c r="E665" s="32" t="s">
        <v>82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1193</v>
      </c>
    </row>
    <row r="666" spans="1:15" ht="31.5" x14ac:dyDescent="0.25">
      <c r="A666" s="31">
        <v>860</v>
      </c>
      <c r="B666" s="32" t="s">
        <v>1014</v>
      </c>
      <c r="C666" s="32" t="s">
        <v>1015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1188</v>
      </c>
    </row>
    <row r="667" spans="1:15" ht="31.5" x14ac:dyDescent="0.25">
      <c r="A667" s="31">
        <v>861</v>
      </c>
      <c r="B667" s="32" t="s">
        <v>1016</v>
      </c>
      <c r="C667" s="32" t="s">
        <v>1017</v>
      </c>
      <c r="D667" s="32" t="s">
        <v>72</v>
      </c>
      <c r="E667" s="32" t="s">
        <v>73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1188</v>
      </c>
    </row>
    <row r="668" spans="1:15" ht="15.75" x14ac:dyDescent="0.25">
      <c r="A668" s="31">
        <v>862</v>
      </c>
      <c r="B668" s="32" t="s">
        <v>1018</v>
      </c>
      <c r="C668" s="32" t="s">
        <v>1019</v>
      </c>
      <c r="D668" s="32" t="s">
        <v>72</v>
      </c>
      <c r="E668" s="32" t="s">
        <v>105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1182</v>
      </c>
    </row>
    <row r="669" spans="1:15" ht="31.5" x14ac:dyDescent="0.25">
      <c r="A669" s="31">
        <v>864</v>
      </c>
      <c r="B669" s="32" t="s">
        <v>1020</v>
      </c>
      <c r="C669" s="32" t="s">
        <v>1021</v>
      </c>
      <c r="D669" s="32" t="s">
        <v>72</v>
      </c>
      <c r="E669" s="32" t="s">
        <v>105</v>
      </c>
      <c r="F669" s="32" t="s">
        <v>2039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1212</v>
      </c>
    </row>
    <row r="670" spans="1:15" ht="31.5" x14ac:dyDescent="0.25">
      <c r="A670" s="31">
        <v>865</v>
      </c>
      <c r="B670" s="32" t="s">
        <v>1022</v>
      </c>
      <c r="C670" s="32" t="s">
        <v>1023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1186</v>
      </c>
    </row>
    <row r="671" spans="1:15" ht="31.5" x14ac:dyDescent="0.25">
      <c r="A671" s="31">
        <v>866</v>
      </c>
      <c r="B671" s="32" t="s">
        <v>1024</v>
      </c>
      <c r="C671" s="32" t="s">
        <v>1025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867</v>
      </c>
      <c r="B672" s="32" t="s">
        <v>1026</v>
      </c>
      <c r="C672" s="32" t="s">
        <v>1027</v>
      </c>
      <c r="D672" s="32" t="s">
        <v>72</v>
      </c>
      <c r="E672" s="32" t="s">
        <v>82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1193</v>
      </c>
    </row>
    <row r="673" spans="1:15" ht="31.5" x14ac:dyDescent="0.25">
      <c r="A673" s="31">
        <v>868</v>
      </c>
      <c r="B673" s="32" t="s">
        <v>1028</v>
      </c>
      <c r="C673" s="32" t="s">
        <v>1029</v>
      </c>
      <c r="D673" s="32" t="s">
        <v>72</v>
      </c>
      <c r="E673" s="32" t="s">
        <v>73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1187</v>
      </c>
    </row>
    <row r="674" spans="1:15" ht="15.75" x14ac:dyDescent="0.25">
      <c r="A674" s="31">
        <v>869</v>
      </c>
      <c r="B674" s="32" t="s">
        <v>1030</v>
      </c>
      <c r="C674" s="32" t="s">
        <v>1261</v>
      </c>
      <c r="D674" s="32" t="s">
        <v>72</v>
      </c>
      <c r="E674" s="32" t="s">
        <v>105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77</v>
      </c>
      <c r="O674" s="32" t="s">
        <v>1182</v>
      </c>
    </row>
    <row r="675" spans="1:15" ht="15.75" x14ac:dyDescent="0.25">
      <c r="A675" s="31">
        <v>870</v>
      </c>
      <c r="B675" s="32" t="s">
        <v>1031</v>
      </c>
      <c r="C675" s="32" t="s">
        <v>1032</v>
      </c>
      <c r="D675" s="32" t="s">
        <v>72</v>
      </c>
      <c r="E675" s="32" t="s">
        <v>90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77</v>
      </c>
      <c r="O675" s="32" t="s">
        <v>1184</v>
      </c>
    </row>
    <row r="676" spans="1:15" ht="15.75" x14ac:dyDescent="0.25">
      <c r="A676" s="31">
        <v>871</v>
      </c>
      <c r="B676" s="32" t="s">
        <v>2217</v>
      </c>
      <c r="C676" s="29" t="s">
        <v>2218</v>
      </c>
      <c r="D676" s="29" t="s">
        <v>72</v>
      </c>
      <c r="E676" s="29" t="s">
        <v>90</v>
      </c>
      <c r="F676" s="32" t="s">
        <v>1303</v>
      </c>
      <c r="G676" s="32" t="s">
        <v>1303</v>
      </c>
      <c r="H676" s="32" t="s">
        <v>1303</v>
      </c>
      <c r="I676" s="32" t="s">
        <v>1303</v>
      </c>
      <c r="J676" s="32" t="s">
        <v>1303</v>
      </c>
      <c r="K676" s="32" t="s">
        <v>1303</v>
      </c>
      <c r="L676" s="32" t="s">
        <v>1303</v>
      </c>
      <c r="M676" s="32" t="s">
        <v>1303</v>
      </c>
      <c r="N676" s="32"/>
      <c r="O676" s="32"/>
    </row>
    <row r="677" spans="1:15" ht="15.75" x14ac:dyDescent="0.25">
      <c r="A677" s="31">
        <v>872</v>
      </c>
      <c r="B677" s="32" t="s">
        <v>1033</v>
      </c>
      <c r="C677" s="32" t="s">
        <v>1034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1206</v>
      </c>
    </row>
    <row r="678" spans="1:15" ht="15.75" x14ac:dyDescent="0.25">
      <c r="A678" s="31">
        <v>873</v>
      </c>
      <c r="B678" s="32" t="s">
        <v>1035</v>
      </c>
      <c r="C678" s="32" t="s">
        <v>1036</v>
      </c>
      <c r="D678" s="32" t="s">
        <v>72</v>
      </c>
      <c r="E678" s="32" t="s">
        <v>90</v>
      </c>
      <c r="F678" s="32" t="s">
        <v>2041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1183</v>
      </c>
    </row>
    <row r="679" spans="1:15" ht="15.75" x14ac:dyDescent="0.25">
      <c r="A679" s="31">
        <v>874</v>
      </c>
      <c r="B679" s="32" t="s">
        <v>1037</v>
      </c>
      <c r="C679" s="32" t="s">
        <v>1038</v>
      </c>
      <c r="D679" s="32" t="s">
        <v>72</v>
      </c>
      <c r="E679" s="32" t="s">
        <v>105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1182</v>
      </c>
    </row>
    <row r="680" spans="1:15" ht="31.5" x14ac:dyDescent="0.25">
      <c r="A680" s="31">
        <v>875</v>
      </c>
      <c r="B680" s="32" t="s">
        <v>1039</v>
      </c>
      <c r="C680" s="32" t="s">
        <v>1040</v>
      </c>
      <c r="D680" s="32" t="s">
        <v>72</v>
      </c>
      <c r="E680" s="32" t="s">
        <v>73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1189</v>
      </c>
    </row>
    <row r="681" spans="1:15" ht="31.5" x14ac:dyDescent="0.25">
      <c r="A681" s="31">
        <v>876</v>
      </c>
      <c r="B681" s="32" t="s">
        <v>1041</v>
      </c>
      <c r="C681" s="32" t="s">
        <v>1042</v>
      </c>
      <c r="D681" s="32" t="s">
        <v>72</v>
      </c>
      <c r="E681" s="32" t="s">
        <v>73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1186</v>
      </c>
    </row>
    <row r="682" spans="1:15" ht="31.5" x14ac:dyDescent="0.25">
      <c r="A682" s="31">
        <v>877</v>
      </c>
      <c r="B682" s="32" t="s">
        <v>1043</v>
      </c>
      <c r="C682" s="32" t="s">
        <v>1044</v>
      </c>
      <c r="D682" s="32" t="s">
        <v>72</v>
      </c>
      <c r="E682" s="32" t="s">
        <v>105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1212</v>
      </c>
    </row>
    <row r="683" spans="1:15" ht="15.75" x14ac:dyDescent="0.25">
      <c r="A683" s="31">
        <v>878</v>
      </c>
      <c r="B683" s="32" t="s">
        <v>2212</v>
      </c>
      <c r="C683" s="29"/>
      <c r="D683" s="29"/>
      <c r="E683" s="29"/>
      <c r="F683" s="32" t="s">
        <v>1303</v>
      </c>
      <c r="G683" s="32" t="s">
        <v>1303</v>
      </c>
      <c r="H683" s="32" t="s">
        <v>1303</v>
      </c>
      <c r="I683" s="32" t="s">
        <v>1303</v>
      </c>
      <c r="J683" s="32" t="s">
        <v>1303</v>
      </c>
      <c r="K683" s="32" t="s">
        <v>1303</v>
      </c>
      <c r="L683" s="32" t="s">
        <v>1303</v>
      </c>
      <c r="M683" s="32" t="s">
        <v>1303</v>
      </c>
      <c r="N683" s="32"/>
      <c r="O683" s="32"/>
    </row>
    <row r="684" spans="1:15" ht="31.5" x14ac:dyDescent="0.25">
      <c r="A684" s="31">
        <v>879</v>
      </c>
      <c r="B684" s="32" t="s">
        <v>1045</v>
      </c>
      <c r="C684" s="32" t="s">
        <v>1046</v>
      </c>
      <c r="D684" s="32" t="s">
        <v>72</v>
      </c>
      <c r="E684" s="32" t="s">
        <v>73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1186</v>
      </c>
    </row>
    <row r="685" spans="1:15" ht="15.75" x14ac:dyDescent="0.25">
      <c r="A685" s="31">
        <v>880</v>
      </c>
      <c r="B685" s="32" t="s">
        <v>1047</v>
      </c>
      <c r="C685" s="32" t="s">
        <v>1048</v>
      </c>
      <c r="D685" s="32" t="s">
        <v>72</v>
      </c>
      <c r="E685" s="32" t="s">
        <v>90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1184</v>
      </c>
    </row>
    <row r="686" spans="1:15" ht="15.75" x14ac:dyDescent="0.25">
      <c r="A686" s="31">
        <v>881</v>
      </c>
      <c r="B686" s="32" t="s">
        <v>1049</v>
      </c>
      <c r="C686" s="32" t="s">
        <v>1050</v>
      </c>
      <c r="D686" s="32" t="s">
        <v>72</v>
      </c>
      <c r="E686" s="32" t="s">
        <v>90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77</v>
      </c>
      <c r="M686" s="32" t="s">
        <v>74</v>
      </c>
      <c r="N686" s="32" t="s">
        <v>77</v>
      </c>
      <c r="O686" s="32" t="s">
        <v>1182</v>
      </c>
    </row>
    <row r="687" spans="1:15" ht="15.75" x14ac:dyDescent="0.25">
      <c r="A687" s="31">
        <v>882</v>
      </c>
      <c r="B687" s="32" t="s">
        <v>1051</v>
      </c>
      <c r="C687" s="32" t="s">
        <v>1052</v>
      </c>
      <c r="D687" s="32" t="s">
        <v>72</v>
      </c>
      <c r="E687" s="32" t="s">
        <v>105</v>
      </c>
      <c r="F687" s="32" t="s">
        <v>2041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77</v>
      </c>
      <c r="M687" s="32" t="s">
        <v>74</v>
      </c>
      <c r="N687" s="32" t="s">
        <v>77</v>
      </c>
      <c r="O687" s="32" t="s">
        <v>1211</v>
      </c>
    </row>
    <row r="688" spans="1:15" ht="31.5" x14ac:dyDescent="0.25">
      <c r="A688" s="29">
        <v>883</v>
      </c>
      <c r="B688" s="29" t="s">
        <v>1053</v>
      </c>
      <c r="C688" s="29" t="s">
        <v>1054</v>
      </c>
      <c r="D688" s="32" t="s">
        <v>72</v>
      </c>
      <c r="E688" s="32" t="s">
        <v>73</v>
      </c>
      <c r="F688" s="29" t="s">
        <v>2039</v>
      </c>
      <c r="G688" s="29" t="s">
        <v>77</v>
      </c>
      <c r="H688" s="29" t="s">
        <v>77</v>
      </c>
      <c r="I688" s="29" t="s">
        <v>74</v>
      </c>
      <c r="J688" s="29" t="s">
        <v>77</v>
      </c>
      <c r="K688" s="29" t="s">
        <v>77</v>
      </c>
      <c r="L688" s="29" t="s">
        <v>77</v>
      </c>
      <c r="M688" s="29" t="s">
        <v>77</v>
      </c>
      <c r="N688" s="29" t="s">
        <v>77</v>
      </c>
      <c r="O688" s="29" t="s">
        <v>1191</v>
      </c>
    </row>
    <row r="689" spans="1:15" ht="31.5" x14ac:dyDescent="0.25">
      <c r="A689" s="31">
        <v>884</v>
      </c>
      <c r="B689" s="32" t="s">
        <v>1055</v>
      </c>
      <c r="C689" s="32" t="s">
        <v>1056</v>
      </c>
      <c r="D689" s="32" t="s">
        <v>72</v>
      </c>
      <c r="E689" s="32" t="s">
        <v>73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1192</v>
      </c>
    </row>
    <row r="690" spans="1:15" ht="15.75" x14ac:dyDescent="0.25">
      <c r="A690" s="31">
        <v>885</v>
      </c>
      <c r="B690" s="32" t="s">
        <v>1057</v>
      </c>
      <c r="C690" s="32" t="s">
        <v>1058</v>
      </c>
      <c r="D690" s="32" t="s">
        <v>72</v>
      </c>
      <c r="E690" s="32" t="s">
        <v>90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77</v>
      </c>
      <c r="O690" s="32" t="s">
        <v>1182</v>
      </c>
    </row>
    <row r="691" spans="1:15" ht="15.75" x14ac:dyDescent="0.25">
      <c r="A691" s="31">
        <v>886</v>
      </c>
      <c r="B691" s="32" t="s">
        <v>1059</v>
      </c>
      <c r="C691" s="32" t="s">
        <v>1060</v>
      </c>
      <c r="D691" s="32" t="s">
        <v>72</v>
      </c>
      <c r="E691" s="32" t="s">
        <v>105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1182</v>
      </c>
    </row>
    <row r="692" spans="1:15" ht="15.75" x14ac:dyDescent="0.25">
      <c r="A692" s="31">
        <v>887</v>
      </c>
      <c r="B692" s="32" t="s">
        <v>2204</v>
      </c>
      <c r="C692" s="29" t="s">
        <v>2159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/>
      <c r="O692" s="32"/>
    </row>
    <row r="693" spans="1:15" ht="31.5" x14ac:dyDescent="0.25">
      <c r="A693" s="31">
        <v>888</v>
      </c>
      <c r="B693" s="32" t="s">
        <v>2210</v>
      </c>
      <c r="C693" s="29" t="s">
        <v>2157</v>
      </c>
      <c r="D693" s="29" t="s">
        <v>72</v>
      </c>
      <c r="E693" s="29" t="s">
        <v>105</v>
      </c>
      <c r="F693" s="32" t="s">
        <v>2041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1212</v>
      </c>
    </row>
    <row r="694" spans="1:15" ht="15.75" x14ac:dyDescent="0.25">
      <c r="A694" s="31">
        <v>889</v>
      </c>
      <c r="B694" s="32" t="s">
        <v>2179</v>
      </c>
      <c r="C694" s="29" t="s">
        <v>2180</v>
      </c>
      <c r="D694" s="29" t="s">
        <v>72</v>
      </c>
      <c r="E694" s="29" t="s">
        <v>73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74</v>
      </c>
      <c r="L694" s="32" t="s">
        <v>74</v>
      </c>
      <c r="M694" s="32" t="s">
        <v>74</v>
      </c>
      <c r="N694" s="32" t="s">
        <v>77</v>
      </c>
      <c r="O694" s="32"/>
    </row>
    <row r="695" spans="1:15" ht="15.75" x14ac:dyDescent="0.25">
      <c r="A695" s="31">
        <v>890</v>
      </c>
      <c r="B695" s="32" t="s">
        <v>1061</v>
      </c>
      <c r="C695" s="32" t="s">
        <v>1062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891</v>
      </c>
      <c r="B696" s="32" t="s">
        <v>1063</v>
      </c>
      <c r="C696" s="32" t="s">
        <v>1064</v>
      </c>
      <c r="D696" s="32" t="s">
        <v>72</v>
      </c>
      <c r="E696" s="32" t="s">
        <v>90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1184</v>
      </c>
    </row>
    <row r="697" spans="1:15" ht="31.5" x14ac:dyDescent="0.25">
      <c r="A697" s="31">
        <v>892</v>
      </c>
      <c r="B697" s="32" t="s">
        <v>1065</v>
      </c>
      <c r="C697" s="32" t="s">
        <v>1066</v>
      </c>
      <c r="D697" s="32" t="s">
        <v>72</v>
      </c>
      <c r="E697" s="32" t="s">
        <v>73</v>
      </c>
      <c r="F697" s="32" t="s">
        <v>2039</v>
      </c>
      <c r="G697" s="32" t="s">
        <v>77</v>
      </c>
      <c r="H697" s="32" t="s">
        <v>74</v>
      </c>
      <c r="I697" s="32" t="s">
        <v>74</v>
      </c>
      <c r="J697" s="32" t="s">
        <v>74</v>
      </c>
      <c r="K697" s="32" t="s">
        <v>74</v>
      </c>
      <c r="L697" s="32" t="s">
        <v>74</v>
      </c>
      <c r="M697" s="32" t="s">
        <v>74</v>
      </c>
      <c r="N697" s="32" t="s">
        <v>74</v>
      </c>
      <c r="O697" s="32" t="s">
        <v>1186</v>
      </c>
    </row>
    <row r="698" spans="1:15" ht="15.75" x14ac:dyDescent="0.25">
      <c r="A698" s="31">
        <v>893</v>
      </c>
      <c r="B698" s="32" t="s">
        <v>1067</v>
      </c>
      <c r="C698" s="32" t="s">
        <v>1068</v>
      </c>
      <c r="D698" s="32" t="s">
        <v>72</v>
      </c>
      <c r="E698" s="32" t="s">
        <v>82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1193</v>
      </c>
    </row>
    <row r="699" spans="1:15" ht="15.75" x14ac:dyDescent="0.25">
      <c r="A699" s="31">
        <v>894</v>
      </c>
      <c r="B699" s="32" t="s">
        <v>2156</v>
      </c>
      <c r="C699" s="29" t="s">
        <v>2155</v>
      </c>
      <c r="D699" s="29"/>
      <c r="E699" s="29" t="s">
        <v>105</v>
      </c>
      <c r="F699" s="32" t="s">
        <v>2039</v>
      </c>
      <c r="G699" s="32" t="s">
        <v>2039</v>
      </c>
      <c r="H699" s="32" t="s">
        <v>2039</v>
      </c>
      <c r="I699" s="32" t="s">
        <v>2027</v>
      </c>
      <c r="J699" s="32" t="s">
        <v>2039</v>
      </c>
      <c r="K699" s="32" t="s">
        <v>2027</v>
      </c>
      <c r="L699" s="32" t="s">
        <v>2027</v>
      </c>
      <c r="M699" s="32" t="s">
        <v>2027</v>
      </c>
      <c r="N699" s="32" t="s">
        <v>2027</v>
      </c>
      <c r="O699" s="32" t="s">
        <v>2027</v>
      </c>
    </row>
    <row r="700" spans="1:15" ht="15.75" x14ac:dyDescent="0.25">
      <c r="A700" s="31">
        <v>895</v>
      </c>
      <c r="B700" s="32" t="s">
        <v>1069</v>
      </c>
      <c r="C700" s="32" t="s">
        <v>1070</v>
      </c>
      <c r="D700" s="32" t="s">
        <v>72</v>
      </c>
      <c r="E700" s="32" t="s">
        <v>105</v>
      </c>
      <c r="F700" s="32" t="s">
        <v>2039</v>
      </c>
      <c r="G700" s="32" t="s">
        <v>77</v>
      </c>
      <c r="H700" s="32" t="s">
        <v>74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74</v>
      </c>
      <c r="N700" s="32" t="s">
        <v>74</v>
      </c>
      <c r="O700" s="32" t="s">
        <v>1207</v>
      </c>
    </row>
    <row r="701" spans="1:15" ht="31.5" x14ac:dyDescent="0.25">
      <c r="A701" s="29">
        <v>896</v>
      </c>
      <c r="B701" s="29" t="s">
        <v>1071</v>
      </c>
      <c r="C701" s="29" t="s">
        <v>1072</v>
      </c>
      <c r="D701" s="32" t="s">
        <v>72</v>
      </c>
      <c r="E701" s="32" t="s">
        <v>73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1189</v>
      </c>
    </row>
    <row r="702" spans="1:15" ht="31.5" x14ac:dyDescent="0.25">
      <c r="A702" s="31">
        <v>897</v>
      </c>
      <c r="B702" s="32" t="s">
        <v>1073</v>
      </c>
      <c r="C702" s="32" t="s">
        <v>1074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1189</v>
      </c>
    </row>
    <row r="703" spans="1:15" ht="15.75" x14ac:dyDescent="0.25">
      <c r="A703" s="29">
        <v>899</v>
      </c>
      <c r="B703" s="29" t="s">
        <v>1075</v>
      </c>
      <c r="C703" s="29" t="s">
        <v>1076</v>
      </c>
      <c r="D703" s="32" t="s">
        <v>72</v>
      </c>
      <c r="E703" s="32" t="s">
        <v>82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1193</v>
      </c>
    </row>
    <row r="704" spans="1:15" ht="31.5" x14ac:dyDescent="0.25">
      <c r="A704" s="31">
        <v>900</v>
      </c>
      <c r="B704" s="32" t="s">
        <v>1077</v>
      </c>
      <c r="C704" s="32" t="s">
        <v>1078</v>
      </c>
      <c r="D704" s="32" t="s">
        <v>72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1183</v>
      </c>
    </row>
    <row r="705" spans="1:15" ht="31.5" x14ac:dyDescent="0.25">
      <c r="A705" s="31">
        <v>901</v>
      </c>
      <c r="B705" s="32" t="s">
        <v>1091</v>
      </c>
      <c r="C705" s="32" t="s">
        <v>1092</v>
      </c>
      <c r="D705" s="32" t="s">
        <v>72</v>
      </c>
      <c r="E705" s="32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31.5" x14ac:dyDescent="0.25">
      <c r="A706" s="31">
        <v>902</v>
      </c>
      <c r="B706" s="32" t="s">
        <v>270</v>
      </c>
      <c r="C706" s="32" t="s">
        <v>271</v>
      </c>
      <c r="D706" s="32" t="s">
        <v>87</v>
      </c>
      <c r="E706" s="32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1187</v>
      </c>
    </row>
    <row r="707" spans="1:15" ht="15.75" x14ac:dyDescent="0.25">
      <c r="A707" s="31">
        <v>903</v>
      </c>
      <c r="B707" s="32" t="s">
        <v>1079</v>
      </c>
      <c r="C707" s="32" t="s">
        <v>1080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904</v>
      </c>
      <c r="B708" s="32" t="s">
        <v>478</v>
      </c>
      <c r="C708" s="32" t="s">
        <v>479</v>
      </c>
      <c r="D708" s="32" t="s">
        <v>87</v>
      </c>
      <c r="E708" s="32" t="s">
        <v>73</v>
      </c>
      <c r="F708" s="32" t="s">
        <v>2041</v>
      </c>
      <c r="G708" s="32" t="s">
        <v>77</v>
      </c>
      <c r="H708" s="32" t="s">
        <v>77</v>
      </c>
      <c r="I708" s="32" t="s">
        <v>77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1186</v>
      </c>
    </row>
    <row r="709" spans="1:15" ht="15.75" x14ac:dyDescent="0.25">
      <c r="A709" s="31">
        <v>905</v>
      </c>
      <c r="B709" s="32" t="s">
        <v>1081</v>
      </c>
      <c r="C709" s="32" t="s">
        <v>1082</v>
      </c>
      <c r="D709" s="32" t="s">
        <v>72</v>
      </c>
      <c r="E709" s="32" t="s">
        <v>105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1211</v>
      </c>
    </row>
    <row r="710" spans="1:15" ht="31.5" x14ac:dyDescent="0.25">
      <c r="A710" s="31">
        <v>906</v>
      </c>
      <c r="B710" s="32" t="s">
        <v>1083</v>
      </c>
      <c r="C710" s="32" t="s">
        <v>1084</v>
      </c>
      <c r="D710" s="32" t="s">
        <v>72</v>
      </c>
      <c r="E710" s="32" t="s">
        <v>73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1189</v>
      </c>
    </row>
    <row r="711" spans="1:15" ht="31.5" x14ac:dyDescent="0.25">
      <c r="A711" s="31">
        <v>908</v>
      </c>
      <c r="B711" s="32" t="s">
        <v>276</v>
      </c>
      <c r="C711" s="32" t="s">
        <v>277</v>
      </c>
      <c r="D711" s="32" t="s">
        <v>87</v>
      </c>
      <c r="E711" s="32" t="s">
        <v>73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31.5" x14ac:dyDescent="0.25">
      <c r="A712" s="31">
        <v>909</v>
      </c>
      <c r="B712" s="32" t="s">
        <v>412</v>
      </c>
      <c r="C712" s="32" t="s">
        <v>413</v>
      </c>
      <c r="D712" s="32" t="s">
        <v>87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74</v>
      </c>
      <c r="M712" s="32" t="s">
        <v>74</v>
      </c>
      <c r="N712" s="32" t="s">
        <v>74</v>
      </c>
      <c r="O712" s="32" t="s">
        <v>1187</v>
      </c>
    </row>
    <row r="713" spans="1:15" ht="31.5" x14ac:dyDescent="0.25">
      <c r="A713" s="30">
        <v>910</v>
      </c>
      <c r="B713" s="29" t="s">
        <v>208</v>
      </c>
      <c r="C713" s="29" t="s">
        <v>209</v>
      </c>
      <c r="D713" s="32" t="s">
        <v>130</v>
      </c>
      <c r="E713" s="32" t="s">
        <v>105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29" t="s">
        <v>1206</v>
      </c>
    </row>
    <row r="714" spans="1:15" ht="31.5" x14ac:dyDescent="0.25">
      <c r="A714" s="31">
        <v>911</v>
      </c>
      <c r="B714" s="32" t="s">
        <v>1085</v>
      </c>
      <c r="C714" s="32" t="s">
        <v>1086</v>
      </c>
      <c r="D714" s="32" t="s">
        <v>72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1190</v>
      </c>
    </row>
    <row r="715" spans="1:15" ht="15.75" x14ac:dyDescent="0.25">
      <c r="A715" s="31">
        <v>912</v>
      </c>
      <c r="B715" s="32" t="s">
        <v>1136</v>
      </c>
      <c r="C715" s="29" t="s">
        <v>1137</v>
      </c>
      <c r="D715" s="32" t="s">
        <v>72</v>
      </c>
      <c r="E715" s="32" t="s">
        <v>82</v>
      </c>
      <c r="F715" s="32" t="s">
        <v>2041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74</v>
      </c>
      <c r="M715" s="32" t="s">
        <v>74</v>
      </c>
      <c r="N715" s="32" t="s">
        <v>77</v>
      </c>
      <c r="O715" s="29" t="s">
        <v>1194</v>
      </c>
    </row>
    <row r="716" spans="1:15" ht="31.5" x14ac:dyDescent="0.25">
      <c r="A716" s="31">
        <v>913</v>
      </c>
      <c r="B716" s="32" t="s">
        <v>278</v>
      </c>
      <c r="C716" s="32" t="s">
        <v>279</v>
      </c>
      <c r="D716" s="32" t="s">
        <v>130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1188</v>
      </c>
    </row>
    <row r="717" spans="1:15" ht="31.5" x14ac:dyDescent="0.25">
      <c r="A717" s="31">
        <v>914</v>
      </c>
      <c r="B717" s="32" t="s">
        <v>1089</v>
      </c>
      <c r="C717" s="32" t="s">
        <v>1090</v>
      </c>
      <c r="D717" s="32" t="s">
        <v>72</v>
      </c>
      <c r="E717" s="32" t="s">
        <v>73</v>
      </c>
      <c r="F717" s="32" t="s">
        <v>2039</v>
      </c>
      <c r="G717" s="32" t="s">
        <v>77</v>
      </c>
      <c r="H717" s="32" t="s">
        <v>74</v>
      </c>
      <c r="I717" s="32" t="s">
        <v>74</v>
      </c>
      <c r="J717" s="32" t="s">
        <v>74</v>
      </c>
      <c r="K717" s="32" t="s">
        <v>74</v>
      </c>
      <c r="L717" s="32" t="s">
        <v>77</v>
      </c>
      <c r="M717" s="32" t="s">
        <v>74</v>
      </c>
      <c r="N717" s="32" t="s">
        <v>74</v>
      </c>
      <c r="O717" s="32" t="s">
        <v>1187</v>
      </c>
    </row>
    <row r="718" spans="1:15" ht="31.5" x14ac:dyDescent="0.25">
      <c r="A718" s="31">
        <v>915</v>
      </c>
      <c r="B718" s="32" t="s">
        <v>482</v>
      </c>
      <c r="C718" s="32" t="s">
        <v>483</v>
      </c>
      <c r="D718" s="32" t="s">
        <v>87</v>
      </c>
      <c r="E718" s="32" t="s">
        <v>73</v>
      </c>
      <c r="F718" s="32" t="s">
        <v>2041</v>
      </c>
      <c r="G718" s="32" t="s">
        <v>77</v>
      </c>
      <c r="H718" s="32" t="s">
        <v>77</v>
      </c>
      <c r="I718" s="32" t="s">
        <v>77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1189</v>
      </c>
    </row>
    <row r="719" spans="1:15" ht="31.5" x14ac:dyDescent="0.25">
      <c r="A719" s="31">
        <v>917</v>
      </c>
      <c r="B719" s="32" t="s">
        <v>414</v>
      </c>
      <c r="C719" s="32" t="s">
        <v>415</v>
      </c>
      <c r="D719" s="32" t="s">
        <v>87</v>
      </c>
      <c r="E719" s="32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74</v>
      </c>
      <c r="L719" s="32" t="s">
        <v>77</v>
      </c>
      <c r="M719" s="32" t="s">
        <v>74</v>
      </c>
      <c r="N719" s="32" t="s">
        <v>77</v>
      </c>
      <c r="O719" s="32" t="s">
        <v>1190</v>
      </c>
    </row>
    <row r="720" spans="1:15" ht="31.5" x14ac:dyDescent="0.25">
      <c r="A720" s="31">
        <v>918</v>
      </c>
      <c r="B720" s="32" t="s">
        <v>1216</v>
      </c>
      <c r="C720" s="32" t="s">
        <v>1217</v>
      </c>
      <c r="D720" s="32" t="s">
        <v>72</v>
      </c>
      <c r="E720" s="32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1185</v>
      </c>
    </row>
    <row r="721" spans="1:15" ht="31.5" x14ac:dyDescent="0.25">
      <c r="A721" s="31">
        <v>919</v>
      </c>
      <c r="B721" s="32" t="s">
        <v>280</v>
      </c>
      <c r="C721" s="32" t="s">
        <v>281</v>
      </c>
      <c r="D721" s="32" t="s">
        <v>87</v>
      </c>
      <c r="E721" s="32" t="s">
        <v>73</v>
      </c>
      <c r="F721" s="32" t="s">
        <v>2041</v>
      </c>
      <c r="G721" s="32" t="s">
        <v>77</v>
      </c>
      <c r="H721" s="32" t="s">
        <v>77</v>
      </c>
      <c r="I721" s="32" t="s">
        <v>77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74</v>
      </c>
      <c r="O721" s="32" t="s">
        <v>1183</v>
      </c>
    </row>
    <row r="722" spans="1:15" ht="15.75" x14ac:dyDescent="0.25">
      <c r="A722" s="31">
        <v>921</v>
      </c>
      <c r="B722" s="32" t="s">
        <v>1093</v>
      </c>
      <c r="C722" s="32" t="s">
        <v>1094</v>
      </c>
      <c r="D722" s="32" t="s">
        <v>72</v>
      </c>
      <c r="E722" s="32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32" t="s">
        <v>1208</v>
      </c>
    </row>
    <row r="723" spans="1:15" ht="31.5" x14ac:dyDescent="0.25">
      <c r="A723" s="31">
        <v>923</v>
      </c>
      <c r="B723" s="32" t="s">
        <v>1095</v>
      </c>
      <c r="C723" s="32" t="s">
        <v>1096</v>
      </c>
      <c r="D723" s="32" t="s">
        <v>72</v>
      </c>
      <c r="E723" s="32" t="s">
        <v>82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1194</v>
      </c>
    </row>
    <row r="724" spans="1:15" ht="15.75" x14ac:dyDescent="0.25">
      <c r="A724" s="31">
        <v>924</v>
      </c>
      <c r="B724" s="32" t="s">
        <v>2175</v>
      </c>
      <c r="C724" s="29" t="s">
        <v>2178</v>
      </c>
      <c r="D724" s="29" t="s">
        <v>72</v>
      </c>
      <c r="E724" s="29" t="s">
        <v>105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77</v>
      </c>
      <c r="O724" s="32"/>
    </row>
    <row r="725" spans="1:15" ht="31.5" x14ac:dyDescent="0.25">
      <c r="A725" s="31">
        <v>925</v>
      </c>
      <c r="B725" s="32" t="s">
        <v>490</v>
      </c>
      <c r="C725" s="32" t="s">
        <v>491</v>
      </c>
      <c r="D725" s="32" t="s">
        <v>87</v>
      </c>
      <c r="E725" s="32" t="s">
        <v>73</v>
      </c>
      <c r="F725" s="32" t="s">
        <v>2041</v>
      </c>
      <c r="G725" s="32" t="s">
        <v>77</v>
      </c>
      <c r="H725" s="32" t="s">
        <v>77</v>
      </c>
      <c r="I725" s="32" t="s">
        <v>77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1188</v>
      </c>
    </row>
    <row r="726" spans="1:15" ht="15.75" x14ac:dyDescent="0.25">
      <c r="A726" s="31">
        <v>926</v>
      </c>
      <c r="B726" s="32" t="s">
        <v>2211</v>
      </c>
      <c r="C726" s="29"/>
      <c r="D726" s="29"/>
      <c r="E726" s="29"/>
      <c r="F726" s="32" t="s">
        <v>1303</v>
      </c>
      <c r="G726" s="32" t="s">
        <v>1303</v>
      </c>
      <c r="H726" s="32" t="s">
        <v>1303</v>
      </c>
      <c r="I726" s="32" t="s">
        <v>1303</v>
      </c>
      <c r="J726" s="32" t="s">
        <v>1303</v>
      </c>
      <c r="K726" s="32" t="s">
        <v>1303</v>
      </c>
      <c r="L726" s="32" t="s">
        <v>1303</v>
      </c>
      <c r="M726" s="32" t="s">
        <v>1303</v>
      </c>
      <c r="N726" s="32"/>
      <c r="O726" s="32"/>
    </row>
    <row r="727" spans="1:15" ht="31.5" x14ac:dyDescent="0.25">
      <c r="A727" s="31">
        <v>927</v>
      </c>
      <c r="B727" s="32" t="s">
        <v>1926</v>
      </c>
      <c r="C727" s="32" t="s">
        <v>1934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2027</v>
      </c>
    </row>
    <row r="728" spans="1:15" ht="15.75" x14ac:dyDescent="0.25">
      <c r="A728" s="31">
        <v>928</v>
      </c>
      <c r="B728" s="32" t="s">
        <v>1911</v>
      </c>
      <c r="C728" s="32" t="s">
        <v>1915</v>
      </c>
      <c r="D728" s="32" t="s">
        <v>72</v>
      </c>
      <c r="E728" s="32" t="s">
        <v>105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929</v>
      </c>
      <c r="B729" s="32" t="s">
        <v>1976</v>
      </c>
      <c r="C729" s="32" t="s">
        <v>1935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2027</v>
      </c>
    </row>
    <row r="730" spans="1:15" ht="31.5" x14ac:dyDescent="0.25">
      <c r="A730" s="31">
        <v>930</v>
      </c>
      <c r="B730" s="32" t="s">
        <v>1929</v>
      </c>
      <c r="C730" s="32" t="s">
        <v>1932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74</v>
      </c>
      <c r="O730" s="32" t="s">
        <v>2027</v>
      </c>
    </row>
    <row r="731" spans="1:15" ht="31.5" x14ac:dyDescent="0.25">
      <c r="A731" s="31">
        <v>931</v>
      </c>
      <c r="B731" s="32" t="s">
        <v>493</v>
      </c>
      <c r="C731" s="32" t="s">
        <v>494</v>
      </c>
      <c r="D731" s="32" t="s">
        <v>72</v>
      </c>
      <c r="E731" s="32" t="s">
        <v>73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1183</v>
      </c>
    </row>
    <row r="732" spans="1:15" ht="31.5" x14ac:dyDescent="0.25">
      <c r="A732" s="31">
        <v>932</v>
      </c>
      <c r="B732" s="32" t="s">
        <v>418</v>
      </c>
      <c r="C732" s="32" t="s">
        <v>419</v>
      </c>
      <c r="D732" s="32" t="s">
        <v>72</v>
      </c>
      <c r="E732" s="32" t="s">
        <v>73</v>
      </c>
      <c r="F732" s="32" t="s">
        <v>2039</v>
      </c>
      <c r="G732" s="32" t="s">
        <v>77</v>
      </c>
      <c r="H732" s="32" t="s">
        <v>77</v>
      </c>
      <c r="I732" s="32" t="s">
        <v>77</v>
      </c>
      <c r="J732" s="32" t="s">
        <v>77</v>
      </c>
      <c r="K732" s="32" t="s">
        <v>74</v>
      </c>
      <c r="L732" s="32" t="s">
        <v>77</v>
      </c>
      <c r="M732" s="32" t="s">
        <v>74</v>
      </c>
      <c r="N732" s="32" t="s">
        <v>77</v>
      </c>
      <c r="O732" s="32" t="s">
        <v>1187</v>
      </c>
    </row>
    <row r="733" spans="1:15" ht="15.75" x14ac:dyDescent="0.25">
      <c r="A733" s="31">
        <v>933</v>
      </c>
      <c r="B733" s="32" t="s">
        <v>1955</v>
      </c>
      <c r="C733" s="32" t="s">
        <v>1954</v>
      </c>
      <c r="D733" s="32" t="s">
        <v>72</v>
      </c>
      <c r="E733" s="32" t="s">
        <v>82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2027</v>
      </c>
    </row>
    <row r="734" spans="1:15" ht="15.75" x14ac:dyDescent="0.25">
      <c r="A734" s="29">
        <v>934</v>
      </c>
      <c r="B734" s="29" t="s">
        <v>1909</v>
      </c>
      <c r="C734" s="29" t="s">
        <v>1910</v>
      </c>
      <c r="D734" s="32" t="s">
        <v>72</v>
      </c>
      <c r="E734" s="32" t="s">
        <v>82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2027</v>
      </c>
      <c r="O734" s="29" t="s">
        <v>2027</v>
      </c>
    </row>
    <row r="735" spans="1:15" ht="31.5" x14ac:dyDescent="0.25">
      <c r="A735" s="31">
        <v>935</v>
      </c>
      <c r="B735" s="32" t="s">
        <v>284</v>
      </c>
      <c r="C735" s="32" t="s">
        <v>285</v>
      </c>
      <c r="D735" s="32" t="s">
        <v>87</v>
      </c>
      <c r="E735" s="32" t="s">
        <v>73</v>
      </c>
      <c r="F735" s="32" t="s">
        <v>2041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74</v>
      </c>
      <c r="L735" s="32" t="s">
        <v>77</v>
      </c>
      <c r="M735" s="32" t="s">
        <v>74</v>
      </c>
      <c r="N735" s="32" t="s">
        <v>77</v>
      </c>
      <c r="O735" s="32" t="s">
        <v>1189</v>
      </c>
    </row>
    <row r="736" spans="1:15" ht="15.75" x14ac:dyDescent="0.25">
      <c r="A736" s="31">
        <v>936</v>
      </c>
      <c r="B736" s="32" t="s">
        <v>1097</v>
      </c>
      <c r="C736" s="32" t="s">
        <v>1098</v>
      </c>
      <c r="D736" s="32" t="s">
        <v>72</v>
      </c>
      <c r="E736" s="32" t="s">
        <v>105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1211</v>
      </c>
    </row>
    <row r="737" spans="1:15" ht="15.75" x14ac:dyDescent="0.25">
      <c r="A737" s="31">
        <v>937</v>
      </c>
      <c r="B737" s="32" t="s">
        <v>1099</v>
      </c>
      <c r="C737" s="32" t="s">
        <v>1100</v>
      </c>
      <c r="D737" s="32" t="s">
        <v>72</v>
      </c>
      <c r="E737" s="32" t="s">
        <v>105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77</v>
      </c>
      <c r="O737" s="32" t="s">
        <v>1211</v>
      </c>
    </row>
    <row r="738" spans="1:15" ht="31.5" x14ac:dyDescent="0.25">
      <c r="A738" s="31">
        <v>938</v>
      </c>
      <c r="B738" s="32" t="s">
        <v>1101</v>
      </c>
      <c r="C738" s="29" t="s">
        <v>1102</v>
      </c>
      <c r="D738" s="32" t="s">
        <v>72</v>
      </c>
      <c r="E738" s="32" t="s">
        <v>73</v>
      </c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29" t="s">
        <v>1191</v>
      </c>
    </row>
    <row r="739" spans="1:15" ht="31.5" x14ac:dyDescent="0.25">
      <c r="A739" s="31">
        <v>939</v>
      </c>
      <c r="B739" s="32" t="s">
        <v>1103</v>
      </c>
      <c r="C739" s="32" t="s">
        <v>1104</v>
      </c>
      <c r="D739" s="32" t="s">
        <v>72</v>
      </c>
      <c r="E739" s="32" t="s">
        <v>73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1187</v>
      </c>
    </row>
    <row r="740" spans="1:15" ht="15.75" x14ac:dyDescent="0.25">
      <c r="A740" s="31">
        <v>940</v>
      </c>
      <c r="B740" s="32" t="s">
        <v>210</v>
      </c>
      <c r="C740" s="32" t="s">
        <v>211</v>
      </c>
      <c r="D740" s="32" t="s">
        <v>87</v>
      </c>
      <c r="E740" s="32" t="s">
        <v>105</v>
      </c>
      <c r="F740" s="32" t="s">
        <v>2041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77</v>
      </c>
      <c r="M740" s="32" t="s">
        <v>74</v>
      </c>
      <c r="N740" s="32" t="s">
        <v>77</v>
      </c>
      <c r="O740" s="32" t="s">
        <v>1206</v>
      </c>
    </row>
    <row r="741" spans="1:15" ht="15.75" x14ac:dyDescent="0.25">
      <c r="A741" s="31">
        <v>941</v>
      </c>
      <c r="B741" s="32" t="s">
        <v>1105</v>
      </c>
      <c r="C741" s="29" t="s">
        <v>1106</v>
      </c>
      <c r="D741" s="32" t="s">
        <v>72</v>
      </c>
      <c r="E741" s="32" t="s">
        <v>105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74</v>
      </c>
      <c r="O741" s="29" t="s">
        <v>1208</v>
      </c>
    </row>
    <row r="742" spans="1:15" ht="15.75" x14ac:dyDescent="0.25">
      <c r="A742" s="31">
        <v>942</v>
      </c>
      <c r="B742" s="32" t="s">
        <v>1107</v>
      </c>
      <c r="C742" s="32" t="s">
        <v>1108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29" t="s">
        <v>1211</v>
      </c>
    </row>
    <row r="743" spans="1:15" ht="31.5" x14ac:dyDescent="0.25">
      <c r="A743" s="31">
        <v>943</v>
      </c>
      <c r="B743" s="32" t="s">
        <v>286</v>
      </c>
      <c r="C743" s="32" t="s">
        <v>559</v>
      </c>
      <c r="D743" s="32" t="s">
        <v>87</v>
      </c>
      <c r="E743" s="32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1185</v>
      </c>
    </row>
    <row r="744" spans="1:15" ht="15.75" x14ac:dyDescent="0.25">
      <c r="A744" s="31">
        <v>944</v>
      </c>
      <c r="B744" s="32" t="s">
        <v>1109</v>
      </c>
      <c r="C744" s="29" t="s">
        <v>1110</v>
      </c>
      <c r="D744" s="32" t="s">
        <v>72</v>
      </c>
      <c r="E744" s="32" t="s">
        <v>105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29" t="s">
        <v>1182</v>
      </c>
    </row>
    <row r="745" spans="1:15" ht="15.75" x14ac:dyDescent="0.25">
      <c r="A745" s="31">
        <v>945</v>
      </c>
      <c r="B745" s="32" t="s">
        <v>1111</v>
      </c>
      <c r="C745" s="29" t="s">
        <v>1112</v>
      </c>
      <c r="D745" s="32" t="s">
        <v>72</v>
      </c>
      <c r="E745" s="32" t="s">
        <v>82</v>
      </c>
      <c r="F745" s="32" t="s">
        <v>2039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29" t="s">
        <v>1194</v>
      </c>
    </row>
    <row r="746" spans="1:15" ht="31.5" x14ac:dyDescent="0.25">
      <c r="A746" s="31">
        <v>946</v>
      </c>
      <c r="B746" s="32" t="s">
        <v>1197</v>
      </c>
      <c r="C746" s="32" t="s">
        <v>1198</v>
      </c>
      <c r="D746" s="32" t="s">
        <v>72</v>
      </c>
      <c r="E746" s="32" t="s">
        <v>73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1189</v>
      </c>
    </row>
    <row r="747" spans="1:15" ht="31.5" x14ac:dyDescent="0.25">
      <c r="A747" s="31">
        <v>947</v>
      </c>
      <c r="B747" s="32" t="s">
        <v>83</v>
      </c>
      <c r="C747" s="32" t="s">
        <v>84</v>
      </c>
      <c r="D747" s="32" t="s">
        <v>72</v>
      </c>
      <c r="E747" s="32" t="s">
        <v>73</v>
      </c>
      <c r="F747" s="32" t="s">
        <v>2041</v>
      </c>
      <c r="G747" s="32" t="s">
        <v>77</v>
      </c>
      <c r="H747" s="32" t="s">
        <v>77</v>
      </c>
      <c r="I747" s="32" t="s">
        <v>74</v>
      </c>
      <c r="J747" s="32" t="s">
        <v>74</v>
      </c>
      <c r="K747" s="32" t="s">
        <v>74</v>
      </c>
      <c r="L747" s="32" t="s">
        <v>74</v>
      </c>
      <c r="M747" s="32" t="s">
        <v>74</v>
      </c>
      <c r="N747" s="32" t="s">
        <v>74</v>
      </c>
      <c r="O747" s="32" t="s">
        <v>1187</v>
      </c>
    </row>
    <row r="748" spans="1:15" ht="15.75" x14ac:dyDescent="0.25">
      <c r="A748" s="31">
        <v>948</v>
      </c>
      <c r="B748" s="32" t="s">
        <v>1113</v>
      </c>
      <c r="C748" s="29" t="s">
        <v>1114</v>
      </c>
      <c r="D748" s="32" t="s">
        <v>87</v>
      </c>
      <c r="E748" s="32" t="s">
        <v>105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29" t="s">
        <v>1212</v>
      </c>
    </row>
    <row r="749" spans="1:15" ht="31.5" x14ac:dyDescent="0.25">
      <c r="A749" s="31">
        <v>949</v>
      </c>
      <c r="B749" s="32" t="s">
        <v>456</v>
      </c>
      <c r="C749" s="32" t="s">
        <v>457</v>
      </c>
      <c r="D749" s="32" t="s">
        <v>130</v>
      </c>
      <c r="E749" s="32" t="s">
        <v>73</v>
      </c>
      <c r="F749" s="32" t="s">
        <v>2039</v>
      </c>
      <c r="G749" s="32" t="s">
        <v>77</v>
      </c>
      <c r="H749" s="32" t="s">
        <v>74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74</v>
      </c>
      <c r="N749" s="32" t="s">
        <v>74</v>
      </c>
      <c r="O749" s="32" t="s">
        <v>1192</v>
      </c>
    </row>
    <row r="750" spans="1:15" ht="15.75" x14ac:dyDescent="0.25">
      <c r="A750" s="31">
        <v>950</v>
      </c>
      <c r="B750" s="32" t="s">
        <v>216</v>
      </c>
      <c r="C750" s="32" t="s">
        <v>217</v>
      </c>
      <c r="D750" s="32" t="s">
        <v>87</v>
      </c>
      <c r="E750" s="32" t="s">
        <v>105</v>
      </c>
      <c r="F750" s="32" t="s">
        <v>2041</v>
      </c>
      <c r="G750" s="32" t="s">
        <v>77</v>
      </c>
      <c r="H750" s="32" t="s">
        <v>77</v>
      </c>
      <c r="I750" s="32" t="s">
        <v>77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1206</v>
      </c>
    </row>
    <row r="751" spans="1:15" ht="31.5" x14ac:dyDescent="0.25">
      <c r="A751" s="31">
        <v>951</v>
      </c>
      <c r="B751" s="32" t="s">
        <v>348</v>
      </c>
      <c r="C751" s="32" t="s">
        <v>349</v>
      </c>
      <c r="D751" s="32" t="s">
        <v>87</v>
      </c>
      <c r="E751" s="32" t="s">
        <v>73</v>
      </c>
      <c r="F751" s="32" t="s">
        <v>2039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1186</v>
      </c>
    </row>
    <row r="752" spans="1:15" ht="31.5" x14ac:dyDescent="0.25">
      <c r="A752" s="31">
        <v>952</v>
      </c>
      <c r="B752" s="32" t="s">
        <v>288</v>
      </c>
      <c r="C752" s="32" t="s">
        <v>289</v>
      </c>
      <c r="D752" s="32" t="s">
        <v>87</v>
      </c>
      <c r="E752" s="32" t="s">
        <v>73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74</v>
      </c>
      <c r="L752" s="32" t="s">
        <v>77</v>
      </c>
      <c r="M752" s="32" t="s">
        <v>74</v>
      </c>
      <c r="N752" s="32" t="s">
        <v>77</v>
      </c>
      <c r="O752" s="32" t="s">
        <v>1183</v>
      </c>
    </row>
    <row r="753" spans="1:15" ht="31.5" x14ac:dyDescent="0.25">
      <c r="A753" s="31">
        <v>953</v>
      </c>
      <c r="B753" s="32" t="s">
        <v>2137</v>
      </c>
      <c r="C753" s="32" t="s">
        <v>2138</v>
      </c>
      <c r="D753" s="32" t="s">
        <v>87</v>
      </c>
      <c r="E753" s="32" t="s">
        <v>73</v>
      </c>
      <c r="F753" s="32" t="s">
        <v>74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74</v>
      </c>
      <c r="O753" s="32" t="s">
        <v>1188</v>
      </c>
    </row>
    <row r="754" spans="1:15" ht="15.75" x14ac:dyDescent="0.25">
      <c r="A754" s="31">
        <v>954</v>
      </c>
      <c r="B754" s="32" t="s">
        <v>1115</v>
      </c>
      <c r="C754" s="29" t="s">
        <v>1116</v>
      </c>
      <c r="D754" s="32" t="s">
        <v>72</v>
      </c>
      <c r="E754" s="32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29" t="s">
        <v>1212</v>
      </c>
    </row>
    <row r="755" spans="1:15" ht="31.5" x14ac:dyDescent="0.25">
      <c r="A755" s="31">
        <v>955</v>
      </c>
      <c r="B755" s="32" t="s">
        <v>1117</v>
      </c>
      <c r="C755" s="29" t="s">
        <v>1118</v>
      </c>
      <c r="D755" s="32" t="s">
        <v>72</v>
      </c>
      <c r="E755" s="32" t="s">
        <v>73</v>
      </c>
      <c r="F755" s="32" t="s">
        <v>2039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74</v>
      </c>
      <c r="M755" s="32" t="s">
        <v>74</v>
      </c>
      <c r="N755" s="32" t="s">
        <v>77</v>
      </c>
      <c r="O755" s="29" t="s">
        <v>1183</v>
      </c>
    </row>
    <row r="756" spans="1:15" ht="15.75" x14ac:dyDescent="0.25">
      <c r="A756" s="31">
        <v>956</v>
      </c>
      <c r="B756" s="32" t="s">
        <v>1119</v>
      </c>
      <c r="C756" s="29" t="s">
        <v>1120</v>
      </c>
      <c r="D756" s="29" t="s">
        <v>72</v>
      </c>
      <c r="E756" s="29" t="s">
        <v>105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77</v>
      </c>
      <c r="M756" s="32" t="s">
        <v>74</v>
      </c>
      <c r="N756" s="32" t="s">
        <v>77</v>
      </c>
      <c r="O756" s="29" t="s">
        <v>1212</v>
      </c>
    </row>
    <row r="757" spans="1:15" ht="31.5" x14ac:dyDescent="0.25">
      <c r="A757" s="31">
        <v>957</v>
      </c>
      <c r="B757" s="32" t="s">
        <v>460</v>
      </c>
      <c r="C757" s="32" t="s">
        <v>461</v>
      </c>
      <c r="D757" s="32" t="s">
        <v>72</v>
      </c>
      <c r="E757" s="32" t="s">
        <v>73</v>
      </c>
      <c r="F757" s="32" t="s">
        <v>2041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77</v>
      </c>
      <c r="M757" s="32" t="s">
        <v>74</v>
      </c>
      <c r="N757" s="32" t="s">
        <v>77</v>
      </c>
      <c r="O757" s="32" t="s">
        <v>1190</v>
      </c>
    </row>
    <row r="758" spans="1:15" s="41" customFormat="1" ht="31.5" x14ac:dyDescent="0.25">
      <c r="A758" s="31">
        <v>958</v>
      </c>
      <c r="B758" s="32" t="s">
        <v>1121</v>
      </c>
      <c r="C758" s="29" t="s">
        <v>1122</v>
      </c>
      <c r="D758" s="32" t="s">
        <v>72</v>
      </c>
      <c r="E758" s="32" t="s">
        <v>73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1191</v>
      </c>
    </row>
    <row r="759" spans="1:15" s="41" customFormat="1" ht="15.75" x14ac:dyDescent="0.25">
      <c r="A759" s="31">
        <v>959</v>
      </c>
      <c r="B759" s="32" t="s">
        <v>2181</v>
      </c>
      <c r="C759" s="29" t="s">
        <v>2185</v>
      </c>
      <c r="D759" s="29" t="s">
        <v>72</v>
      </c>
      <c r="E759" s="29" t="s">
        <v>82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74</v>
      </c>
      <c r="M759" s="32" t="s">
        <v>74</v>
      </c>
      <c r="N759" s="32" t="s">
        <v>77</v>
      </c>
      <c r="O759" s="32"/>
    </row>
    <row r="760" spans="1:15" s="41" customFormat="1" ht="15.75" x14ac:dyDescent="0.25">
      <c r="A760" s="31">
        <v>960</v>
      </c>
      <c r="B760" s="32" t="s">
        <v>1123</v>
      </c>
      <c r="C760" s="29" t="s">
        <v>1124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31.5" x14ac:dyDescent="0.25">
      <c r="A761" s="31">
        <v>961</v>
      </c>
      <c r="B761" s="32" t="s">
        <v>85</v>
      </c>
      <c r="C761" s="32" t="s">
        <v>86</v>
      </c>
      <c r="D761" s="32" t="s">
        <v>87</v>
      </c>
      <c r="E761" s="32" t="s">
        <v>73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32" t="s">
        <v>1186</v>
      </c>
    </row>
    <row r="762" spans="1:15" s="41" customFormat="1" ht="15.75" x14ac:dyDescent="0.25">
      <c r="A762" s="31">
        <v>962</v>
      </c>
      <c r="B762" s="32" t="s">
        <v>1125</v>
      </c>
      <c r="C762" s="29" t="s">
        <v>1126</v>
      </c>
      <c r="D762" s="32" t="s">
        <v>72</v>
      </c>
      <c r="E762" s="32" t="s">
        <v>90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1182</v>
      </c>
    </row>
    <row r="763" spans="1:15" s="41" customFormat="1" ht="15.75" x14ac:dyDescent="0.25">
      <c r="A763" s="31">
        <v>963</v>
      </c>
      <c r="B763" s="32" t="s">
        <v>1127</v>
      </c>
      <c r="C763" s="29" t="s">
        <v>1128</v>
      </c>
      <c r="D763" s="32" t="s">
        <v>72</v>
      </c>
      <c r="E763" s="32" t="s">
        <v>82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1193</v>
      </c>
    </row>
    <row r="764" spans="1:15" s="41" customFormat="1" ht="15.75" x14ac:dyDescent="0.25">
      <c r="A764" s="31">
        <v>964</v>
      </c>
      <c r="B764" s="32" t="s">
        <v>1129</v>
      </c>
      <c r="C764" s="29" t="s">
        <v>1130</v>
      </c>
      <c r="D764" s="32" t="s">
        <v>72</v>
      </c>
      <c r="E764" s="32" t="s">
        <v>105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1208</v>
      </c>
    </row>
    <row r="765" spans="1:15" s="41" customFormat="1" ht="15.75" x14ac:dyDescent="0.25">
      <c r="A765" s="31">
        <v>965</v>
      </c>
      <c r="B765" s="32" t="s">
        <v>1131</v>
      </c>
      <c r="C765" s="29" t="s">
        <v>2132</v>
      </c>
      <c r="D765" s="32" t="s">
        <v>72</v>
      </c>
      <c r="E765" s="32" t="s">
        <v>105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2133</v>
      </c>
    </row>
    <row r="766" spans="1:15" s="41" customFormat="1" ht="31.5" x14ac:dyDescent="0.25">
      <c r="A766" s="31">
        <v>966</v>
      </c>
      <c r="B766" s="32" t="s">
        <v>2163</v>
      </c>
      <c r="C766" s="32" t="s">
        <v>2152</v>
      </c>
      <c r="D766" s="32" t="s">
        <v>72</v>
      </c>
      <c r="E766" s="32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32"/>
    </row>
    <row r="767" spans="1:15" s="41" customFormat="1" ht="31.5" x14ac:dyDescent="0.25">
      <c r="A767" s="31">
        <v>967</v>
      </c>
      <c r="B767" s="32" t="s">
        <v>1132</v>
      </c>
      <c r="C767" s="29" t="s">
        <v>1133</v>
      </c>
      <c r="D767" s="32" t="s">
        <v>72</v>
      </c>
      <c r="E767" s="32" t="s">
        <v>73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1189</v>
      </c>
    </row>
    <row r="768" spans="1:15" s="41" customFormat="1" ht="15.75" x14ac:dyDescent="0.25">
      <c r="A768" s="31">
        <v>968</v>
      </c>
      <c r="B768" s="32" t="s">
        <v>486</v>
      </c>
      <c r="C768" s="32" t="s">
        <v>487</v>
      </c>
      <c r="D768" s="32" t="s">
        <v>87</v>
      </c>
      <c r="E768" s="32" t="s">
        <v>90</v>
      </c>
      <c r="F768" s="32" t="s">
        <v>2041</v>
      </c>
      <c r="G768" s="32" t="s">
        <v>77</v>
      </c>
      <c r="H768" s="32" t="s">
        <v>77</v>
      </c>
      <c r="I768" s="32" t="s">
        <v>77</v>
      </c>
      <c r="J768" s="32" t="s">
        <v>77</v>
      </c>
      <c r="K768" s="32" t="s">
        <v>74</v>
      </c>
      <c r="L768" s="32" t="s">
        <v>77</v>
      </c>
      <c r="M768" s="32" t="s">
        <v>74</v>
      </c>
      <c r="N768" s="32" t="s">
        <v>77</v>
      </c>
      <c r="O768" s="32" t="s">
        <v>1182</v>
      </c>
    </row>
    <row r="769" spans="1:15" s="41" customFormat="1" ht="15.75" x14ac:dyDescent="0.25">
      <c r="A769" s="31">
        <v>969</v>
      </c>
      <c r="B769" s="32" t="s">
        <v>214</v>
      </c>
      <c r="C769" s="32" t="s">
        <v>215</v>
      </c>
      <c r="D769" s="32" t="s">
        <v>72</v>
      </c>
      <c r="E769" s="32" t="s">
        <v>105</v>
      </c>
      <c r="F769" s="32" t="s">
        <v>2041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41" customFormat="1" ht="15.75" x14ac:dyDescent="0.25">
      <c r="A770" s="31">
        <v>970</v>
      </c>
      <c r="B770" s="32" t="s">
        <v>1134</v>
      </c>
      <c r="C770" s="29" t="s">
        <v>1135</v>
      </c>
      <c r="D770" s="29" t="s">
        <v>72</v>
      </c>
      <c r="E770" s="29" t="s">
        <v>90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74</v>
      </c>
      <c r="O770" s="29" t="s">
        <v>1183</v>
      </c>
    </row>
    <row r="771" spans="1:15" s="41" customFormat="1" ht="31.5" x14ac:dyDescent="0.25">
      <c r="A771" s="31">
        <v>971</v>
      </c>
      <c r="B771" s="32" t="s">
        <v>501</v>
      </c>
      <c r="C771" s="32" t="s">
        <v>502</v>
      </c>
      <c r="D771" s="32" t="s">
        <v>72</v>
      </c>
      <c r="E771" s="32" t="s">
        <v>73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1183</v>
      </c>
    </row>
    <row r="772" spans="1:15" s="41" customFormat="1" ht="31.5" x14ac:dyDescent="0.25">
      <c r="A772" s="31">
        <v>972</v>
      </c>
      <c r="B772" s="32" t="s">
        <v>292</v>
      </c>
      <c r="C772" s="32" t="s">
        <v>293</v>
      </c>
      <c r="D772" s="32" t="s">
        <v>130</v>
      </c>
      <c r="E772" s="32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77</v>
      </c>
      <c r="O772" s="32" t="s">
        <v>1186</v>
      </c>
    </row>
    <row r="773" spans="1:15" s="41" customFormat="1" ht="15.75" x14ac:dyDescent="0.25">
      <c r="A773" s="31">
        <v>973</v>
      </c>
      <c r="B773" s="32" t="s">
        <v>1087</v>
      </c>
      <c r="C773" s="32" t="s">
        <v>1088</v>
      </c>
      <c r="D773" s="32" t="s">
        <v>72</v>
      </c>
      <c r="E773" s="32" t="s">
        <v>82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32" t="s">
        <v>1182</v>
      </c>
    </row>
    <row r="774" spans="1:15" s="41" customFormat="1" ht="15.75" x14ac:dyDescent="0.25">
      <c r="A774" s="31">
        <v>974</v>
      </c>
      <c r="B774" s="32" t="s">
        <v>1138</v>
      </c>
      <c r="C774" s="29" t="s">
        <v>1139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1186</v>
      </c>
    </row>
    <row r="775" spans="1:15" s="41" customFormat="1" ht="31.5" x14ac:dyDescent="0.25">
      <c r="A775" s="31">
        <v>976</v>
      </c>
      <c r="B775" s="32" t="s">
        <v>503</v>
      </c>
      <c r="C775" s="32" t="s">
        <v>504</v>
      </c>
      <c r="D775" s="32" t="s">
        <v>72</v>
      </c>
      <c r="E775" s="32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77</v>
      </c>
      <c r="O775" s="32" t="s">
        <v>1186</v>
      </c>
    </row>
    <row r="776" spans="1:15" s="41" customFormat="1" ht="15.75" x14ac:dyDescent="0.25">
      <c r="A776" s="31">
        <v>977</v>
      </c>
      <c r="B776" s="32" t="s">
        <v>1903</v>
      </c>
      <c r="C776" s="29" t="s">
        <v>1904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2027</v>
      </c>
    </row>
    <row r="777" spans="1:15" s="41" customFormat="1" ht="15.75" x14ac:dyDescent="0.25">
      <c r="A777" s="31">
        <v>978</v>
      </c>
      <c r="B777" s="32" t="s">
        <v>1140</v>
      </c>
      <c r="C777" s="29" t="s">
        <v>1141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32" t="s">
        <v>1190</v>
      </c>
    </row>
    <row r="778" spans="1:15" s="41" customFormat="1" ht="15.75" x14ac:dyDescent="0.25">
      <c r="A778" s="31">
        <v>979</v>
      </c>
      <c r="B778" s="32" t="s">
        <v>1142</v>
      </c>
      <c r="C778" s="29" t="s">
        <v>1143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77</v>
      </c>
      <c r="M778" s="32" t="s">
        <v>74</v>
      </c>
      <c r="N778" s="32" t="s">
        <v>74</v>
      </c>
      <c r="O778" s="29" t="s">
        <v>1183</v>
      </c>
    </row>
    <row r="779" spans="1:15" s="41" customFormat="1" ht="15.75" x14ac:dyDescent="0.25">
      <c r="A779" s="31">
        <v>980</v>
      </c>
      <c r="B779" s="32" t="s">
        <v>1144</v>
      </c>
      <c r="C779" s="29" t="s">
        <v>1145</v>
      </c>
      <c r="D779" s="32" t="s">
        <v>72</v>
      </c>
      <c r="E779" s="29" t="s">
        <v>73</v>
      </c>
      <c r="F779" s="32" t="s">
        <v>2039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74</v>
      </c>
      <c r="O779" s="29" t="s">
        <v>1188</v>
      </c>
    </row>
    <row r="780" spans="1:15" s="41" customFormat="1" ht="15.75" x14ac:dyDescent="0.25">
      <c r="A780" s="31">
        <v>981</v>
      </c>
      <c r="B780" s="32" t="s">
        <v>1146</v>
      </c>
      <c r="C780" s="29" t="s">
        <v>1147</v>
      </c>
      <c r="D780" s="32" t="s">
        <v>72</v>
      </c>
      <c r="E780" s="29" t="s">
        <v>73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1188</v>
      </c>
    </row>
    <row r="781" spans="1:15" s="41" customFormat="1" ht="31.5" x14ac:dyDescent="0.25">
      <c r="A781" s="31">
        <v>983</v>
      </c>
      <c r="B781" s="32" t="s">
        <v>1148</v>
      </c>
      <c r="C781" s="29" t="s">
        <v>1149</v>
      </c>
      <c r="D781" s="32" t="s">
        <v>72</v>
      </c>
      <c r="E781" s="32" t="s">
        <v>73</v>
      </c>
      <c r="F781" s="32" t="s">
        <v>2039</v>
      </c>
      <c r="G781" s="32" t="s">
        <v>77</v>
      </c>
      <c r="H781" s="32" t="s">
        <v>74</v>
      </c>
      <c r="I781" s="32" t="s">
        <v>74</v>
      </c>
      <c r="J781" s="32" t="s">
        <v>74</v>
      </c>
      <c r="K781" s="32" t="s">
        <v>77</v>
      </c>
      <c r="L781" s="32" t="s">
        <v>77</v>
      </c>
      <c r="M781" s="32" t="s">
        <v>74</v>
      </c>
      <c r="N781" s="32" t="s">
        <v>74</v>
      </c>
      <c r="O781" s="32" t="s">
        <v>1189</v>
      </c>
    </row>
    <row r="782" spans="1:15" s="41" customFormat="1" ht="15.75" x14ac:dyDescent="0.25">
      <c r="A782" s="31">
        <v>984</v>
      </c>
      <c r="B782" s="32" t="s">
        <v>1150</v>
      </c>
      <c r="C782" s="29" t="s">
        <v>1151</v>
      </c>
      <c r="D782" s="29" t="s">
        <v>72</v>
      </c>
      <c r="E782" s="29" t="s">
        <v>90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74</v>
      </c>
      <c r="L782" s="32" t="s">
        <v>74</v>
      </c>
      <c r="M782" s="32" t="s">
        <v>74</v>
      </c>
      <c r="N782" s="32" t="s">
        <v>77</v>
      </c>
      <c r="O782" s="29" t="s">
        <v>1184</v>
      </c>
    </row>
    <row r="783" spans="1:15" s="41" customFormat="1" ht="15.75" x14ac:dyDescent="0.25">
      <c r="A783" s="31">
        <v>985</v>
      </c>
      <c r="B783" s="32" t="s">
        <v>1152</v>
      </c>
      <c r="C783" s="29" t="s">
        <v>1153</v>
      </c>
      <c r="D783" s="29" t="s">
        <v>72</v>
      </c>
      <c r="E783" s="29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77</v>
      </c>
      <c r="M783" s="32" t="s">
        <v>74</v>
      </c>
      <c r="N783" s="32" t="s">
        <v>77</v>
      </c>
      <c r="O783" s="32" t="s">
        <v>1182</v>
      </c>
    </row>
    <row r="784" spans="1:15" s="70" customFormat="1" ht="15.75" x14ac:dyDescent="0.25">
      <c r="A784" s="31">
        <v>986</v>
      </c>
      <c r="B784" s="32" t="s">
        <v>1154</v>
      </c>
      <c r="C784" s="29" t="s">
        <v>1155</v>
      </c>
      <c r="D784" s="32" t="s">
        <v>72</v>
      </c>
      <c r="E784" s="32" t="s">
        <v>105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1211</v>
      </c>
    </row>
    <row r="785" spans="1:15" s="70" customFormat="1" ht="15.75" x14ac:dyDescent="0.25">
      <c r="A785" s="31">
        <v>987</v>
      </c>
      <c r="B785" s="32" t="s">
        <v>1156</v>
      </c>
      <c r="C785" s="29" t="s">
        <v>1157</v>
      </c>
      <c r="D785" s="32" t="s">
        <v>72</v>
      </c>
      <c r="E785" s="32" t="s">
        <v>105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32" t="s">
        <v>1211</v>
      </c>
    </row>
    <row r="786" spans="1:15" s="70" customFormat="1" ht="15.75" x14ac:dyDescent="0.25">
      <c r="A786" s="31">
        <v>988</v>
      </c>
      <c r="B786" s="32" t="s">
        <v>1158</v>
      </c>
      <c r="C786" s="29" t="s">
        <v>1159</v>
      </c>
      <c r="D786" s="29" t="s">
        <v>72</v>
      </c>
      <c r="E786" s="29" t="s">
        <v>73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32" t="s">
        <v>1188</v>
      </c>
    </row>
    <row r="787" spans="1:15" s="70" customFormat="1" ht="15.75" x14ac:dyDescent="0.25">
      <c r="A787" s="31">
        <v>989</v>
      </c>
      <c r="B787" s="32" t="s">
        <v>1160</v>
      </c>
      <c r="C787" s="29" t="s">
        <v>1161</v>
      </c>
      <c r="D787" s="29" t="s">
        <v>72</v>
      </c>
      <c r="E787" s="29" t="s">
        <v>73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74</v>
      </c>
      <c r="O787" s="32" t="s">
        <v>1186</v>
      </c>
    </row>
    <row r="788" spans="1:15" s="70" customFormat="1" ht="15.75" x14ac:dyDescent="0.25">
      <c r="A788" s="31">
        <v>990</v>
      </c>
      <c r="B788" s="32" t="s">
        <v>888</v>
      </c>
      <c r="C788" s="32" t="s">
        <v>889</v>
      </c>
      <c r="D788" s="32" t="s">
        <v>72</v>
      </c>
      <c r="E788" s="32" t="s">
        <v>105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1211</v>
      </c>
    </row>
    <row r="789" spans="1:15" s="70" customFormat="1" ht="15.75" x14ac:dyDescent="0.25">
      <c r="A789" s="31">
        <v>991</v>
      </c>
      <c r="B789" s="32" t="s">
        <v>1164</v>
      </c>
      <c r="C789" s="29" t="s">
        <v>1165</v>
      </c>
      <c r="D789" s="29" t="s">
        <v>72</v>
      </c>
      <c r="E789" s="29" t="s">
        <v>105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74</v>
      </c>
      <c r="L789" s="32" t="s">
        <v>74</v>
      </c>
      <c r="M789" s="32" t="s">
        <v>74</v>
      </c>
      <c r="N789" s="32" t="s">
        <v>77</v>
      </c>
      <c r="O789" s="32" t="s">
        <v>1182</v>
      </c>
    </row>
    <row r="790" spans="1:15" s="70" customFormat="1" ht="15.75" x14ac:dyDescent="0.25">
      <c r="A790" s="31">
        <v>993</v>
      </c>
      <c r="B790" s="32" t="s">
        <v>1168</v>
      </c>
      <c r="C790" s="29" t="s">
        <v>1169</v>
      </c>
      <c r="D790" s="29" t="s">
        <v>72</v>
      </c>
      <c r="E790" s="29" t="s">
        <v>73</v>
      </c>
      <c r="F790" s="32" t="s">
        <v>2039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1192</v>
      </c>
    </row>
    <row r="791" spans="1:15" s="70" customFormat="1" ht="15.75" x14ac:dyDescent="0.25">
      <c r="A791" s="31">
        <v>994</v>
      </c>
      <c r="B791" s="32" t="s">
        <v>1894</v>
      </c>
      <c r="C791" s="29" t="s">
        <v>1893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2027</v>
      </c>
    </row>
    <row r="792" spans="1:15" s="70" customFormat="1" ht="15.75" x14ac:dyDescent="0.25">
      <c r="A792" s="31">
        <v>995</v>
      </c>
      <c r="B792" s="32" t="s">
        <v>841</v>
      </c>
      <c r="C792" s="32" t="s">
        <v>842</v>
      </c>
      <c r="D792" s="32" t="s">
        <v>72</v>
      </c>
      <c r="E792" s="32" t="s">
        <v>90</v>
      </c>
      <c r="F792" s="32" t="s">
        <v>2039</v>
      </c>
      <c r="G792" s="32" t="s">
        <v>77</v>
      </c>
      <c r="H792" s="32" t="s">
        <v>74</v>
      </c>
      <c r="I792" s="32" t="s">
        <v>74</v>
      </c>
      <c r="J792" s="32" t="s">
        <v>74</v>
      </c>
      <c r="K792" s="32" t="s">
        <v>74</v>
      </c>
      <c r="L792" s="32" t="s">
        <v>77</v>
      </c>
      <c r="M792" s="32" t="s">
        <v>74</v>
      </c>
      <c r="N792" s="32" t="s">
        <v>74</v>
      </c>
      <c r="O792" s="32" t="s">
        <v>1183</v>
      </c>
    </row>
    <row r="793" spans="1:15" s="70" customFormat="1" ht="15.75" x14ac:dyDescent="0.25">
      <c r="A793" s="31">
        <v>996</v>
      </c>
      <c r="B793" s="32" t="s">
        <v>1195</v>
      </c>
      <c r="C793" s="29" t="s">
        <v>1196</v>
      </c>
      <c r="D793" s="29" t="s">
        <v>72</v>
      </c>
      <c r="E793" s="29" t="s">
        <v>73</v>
      </c>
      <c r="F793" s="32" t="s">
        <v>2039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74</v>
      </c>
      <c r="M793" s="32" t="s">
        <v>74</v>
      </c>
      <c r="N793" s="32" t="s">
        <v>77</v>
      </c>
      <c r="O793" s="32" t="s">
        <v>1186</v>
      </c>
    </row>
    <row r="794" spans="1:15" ht="15.75" x14ac:dyDescent="0.25">
      <c r="A794" s="90">
        <v>600</v>
      </c>
      <c r="B794" s="32" t="s">
        <v>2486</v>
      </c>
      <c r="C794" s="29" t="str">
        <f>VLOOKUP(A794,'LISTADO ATM'!$A$2:$B$900,2,0)</f>
        <v>ATM S/M Bravo Hipica</v>
      </c>
      <c r="D794" s="29" t="s">
        <v>72</v>
      </c>
      <c r="F794" s="32" t="s">
        <v>1303</v>
      </c>
      <c r="G794" s="32" t="s">
        <v>1303</v>
      </c>
      <c r="H794" s="32" t="s">
        <v>1303</v>
      </c>
      <c r="I794" s="32" t="s">
        <v>1303</v>
      </c>
      <c r="J794" s="32" t="s">
        <v>1303</v>
      </c>
      <c r="K794" s="32" t="s">
        <v>1303</v>
      </c>
      <c r="L794" s="32" t="s">
        <v>1303</v>
      </c>
      <c r="M794" s="32" t="s">
        <v>1303</v>
      </c>
      <c r="N794" s="32"/>
      <c r="O794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85" t="s">
        <v>0</v>
      </c>
      <c r="B1" s="186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87" t="s">
        <v>8</v>
      </c>
      <c r="B9" s="188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89" t="s">
        <v>9</v>
      </c>
      <c r="B14" s="190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Dionisio Gonzalez Ceballos</cp:lastModifiedBy>
  <cp:lastPrinted>2021-03-17T11:57:16Z</cp:lastPrinted>
  <dcterms:created xsi:type="dcterms:W3CDTF">2014-10-01T23:18:29Z</dcterms:created>
  <dcterms:modified xsi:type="dcterms:W3CDTF">2021-04-04T11:17:48Z</dcterms:modified>
</cp:coreProperties>
</file>