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35" i="16" l="1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74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" l="1"/>
  <c r="A126" i="1"/>
  <c r="A125" i="1"/>
  <c r="A124" i="1"/>
  <c r="A12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 l="1"/>
  <c r="A117" i="1"/>
  <c r="A116" i="1"/>
  <c r="A115" i="1"/>
  <c r="A114" i="1"/>
  <c r="A102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A121" i="1" l="1"/>
  <c r="A120" i="1"/>
  <c r="A11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8" i="1" l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89" i="1"/>
  <c r="A87" i="1"/>
  <c r="A86" i="1"/>
  <c r="A97" i="1"/>
  <c r="F96" i="1"/>
  <c r="G96" i="1"/>
  <c r="H96" i="1"/>
  <c r="I96" i="1"/>
  <c r="J96" i="1"/>
  <c r="K96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97" i="1"/>
  <c r="G97" i="1"/>
  <c r="H97" i="1"/>
  <c r="I97" i="1"/>
  <c r="J97" i="1"/>
  <c r="K97" i="1"/>
  <c r="A95" i="1"/>
  <c r="A94" i="1"/>
  <c r="A93" i="1"/>
  <c r="A92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1" i="1"/>
  <c r="A90" i="1"/>
  <c r="A88" i="1"/>
  <c r="A85" i="1"/>
  <c r="A84" i="1"/>
  <c r="A83" i="1"/>
  <c r="A82" i="1"/>
  <c r="A81" i="1"/>
  <c r="A80" i="1"/>
  <c r="A79" i="1"/>
  <c r="K72" i="1" l="1"/>
  <c r="J72" i="1"/>
  <c r="I72" i="1"/>
  <c r="H72" i="1"/>
  <c r="G72" i="1"/>
  <c r="F72" i="1"/>
  <c r="A72" i="1"/>
  <c r="K71" i="1"/>
  <c r="J71" i="1"/>
  <c r="I71" i="1"/>
  <c r="H71" i="1"/>
  <c r="G71" i="1"/>
  <c r="F71" i="1"/>
  <c r="A71" i="1"/>
  <c r="A78" i="1" l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 l="1"/>
  <c r="A75" i="1"/>
  <c r="A7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3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3" i="1"/>
  <c r="G73" i="1"/>
  <c r="H73" i="1"/>
  <c r="I73" i="1"/>
  <c r="J73" i="1"/>
  <c r="K73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 l="1"/>
  <c r="G45" i="1"/>
  <c r="H45" i="1"/>
  <c r="I45" i="1"/>
  <c r="J45" i="1"/>
  <c r="K45" i="1"/>
  <c r="A41" i="1" l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0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9" i="1"/>
  <c r="G39" i="1"/>
  <c r="H39" i="1"/>
  <c r="I39" i="1"/>
  <c r="J39" i="1"/>
  <c r="K3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39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 l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D35" i="15" l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<sst xmlns="http://schemas.openxmlformats.org/spreadsheetml/2006/main" count="13528" uniqueCount="2549">
  <si>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</si>
  <si>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</si>
  <si>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</si>
  <si>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</si>
  <si>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</si>
  <si>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</si>
  <si>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</si>
  <si>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</si>
  <si>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</si>
  <si>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</si>
  <si>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</si>
  <si>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</si>
  <si>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</si>
  <si>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</si>
  <si>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</si>
  <si>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</si>
  <si>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</si>
  <si>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</si>
  <si>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</si>
  <si>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</si>
  <si>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</si>
  <si>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</si>
  <si>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</si>
  <si>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</si>
  <si>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</si>
  <si>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</si>
  <si>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</si>
  <si>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</si>
  <si>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</si>
  <si>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</si>
  <si>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</si>
  <si>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</si>
  <si>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</si>
  <si>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</si>
  <si>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</si>
  <si>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</si>
  <si>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</si>
  <si>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</si>
  <si>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</si>
  <si>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</si>
  <si>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</si>
  <si>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</si>
  <si>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</si>
  <si>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</si>
  <si>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</si>
  <si>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</si>
  <si>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</si>
  <si>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</si>
  <si>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</si>
  <si>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</si>
  <si>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</si>
  <si>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</si>
  <si>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</si>
  <si>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</si>
  <si>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</si>
  <si>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</si>
  <si>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</si>
  <si>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</si>
  <si>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</si>
  <si>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</si>
  <si>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</si>
  <si>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</si>
  <si>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</si>
  <si>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</si>
  <si>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</si>
  <si>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</si>
  <si>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</si>
  <si>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</si>
  <si>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</si>
  <si>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</si>
  <si>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</si>
  <si>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</si>
  <si>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</si>
  <si>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</si>
  <si>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</si>
  <si>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</si>
  <si>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</si>
  <si>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</si>
  <si>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</si>
  <si>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</si>
  <si>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</si>
  <si>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</si>
  <si>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</si>
  <si>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</si>
  <si>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</si>
  <si>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</si>
  <si>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</si>
  <si>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</si>
  <si>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</si>
  <si>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</si>
  <si>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</si>
  <si>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</si>
  <si>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</si>
  <si>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</si>
  <si>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</si>
  <si>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</si>
  <si>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</si>
  <si>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</si>
  <si>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</si>
  <si>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</si>
  <si>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</si>
  <si>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</si>
  <si>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</si>
  <si>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</si>
  <si>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</si>
  <si>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</si>
  <si>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</si>
  <si>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</si>
  <si>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</si>
  <si>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</si>
  <si>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</si>
  <si>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</si>
  <si>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</si>
  <si>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</si>
  <si>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</si>
  <si>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</si>
  <si>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</si>
  <si>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</si>
  <si>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</si>
  <si>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</si>
  <si>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</si>
  <si>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</si>
  <si>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</si>
  <si>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</si>
  <si>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</si>
  <si>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</si>
  <si>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</si>
  <si>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</si>
  <si>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</si>
  <si>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</si>
  <si>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</si>
  <si>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</si>
  <si>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</si>
  <si>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</si>
  <si>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</si>
  <si>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</si>
  <si>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</si>
  <si>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</si>
  <si>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</si>
  <si>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</si>
  <si>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</si>
  <si>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</si>
  <si>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</si>
  <si>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</si>
  <si>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</si>
  <si>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</si>
  <si>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</si>
  <si>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</si>
  <si>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</si>
  <si>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</si>
  <si>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</si>
  <si>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</si>
  <si>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</si>
  <si>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</si>
  <si>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</si>
  <si>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</si>
  <si>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</si>
  <si>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</si>
  <si>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</si>
  <si>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</si>
  <si>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</si>
  <si>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</si>
  <si>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</si>
  <si>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</si>
  <si>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</si>
  <si>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</si>
  <si>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</si>
  <si>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</si>
  <si>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</si>
  <si>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</si>
  <si>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</si>
  <si>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</si>
  <si>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</si>
  <si>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</si>
  <si>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</si>
  <si>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</si>
  <si>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</si>
  <si>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</si>
  <si>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</si>
  <si>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</si>
  <si>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</si>
  <si>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</si>
  <si>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</si>
  <si>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</si>
  <si>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</si>
  <si>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</si>
  <si>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</si>
  <si>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</si>
  <si>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</si>
  <si>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</si>
  <si>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</si>
  <si>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</si>
  <si>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</si>
  <si>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</si>
  <si>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</si>
  <si>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</si>
  <si>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</si>
  <si>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</si>
  <si>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</si>
  <si>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</si>
  <si>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</si>
  <si>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</si>
  <si>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</si>
  <si>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</si>
  <si>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</si>
  <si>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</si>
  <si>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</si>
  <si>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</si>
  <si>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</si>
  <si>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</si>
  <si>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</si>
  <si>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</si>
  <si>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</si>
  <si>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</si>
  <si>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</si>
  <si>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</si>
  <si>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</si>
  <si>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</si>
  <si>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</si>
  <si>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</si>
  <si>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</si>
  <si>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</si>
  <si>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</si>
  <si>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</si>
  <si>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</si>
  <si>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</si>
  <si>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</si>
  <si>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</si>
  <si>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</si>
  <si>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</si>
  <si>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</si>
  <si>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</si>
  <si>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</si>
  <si>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</si>
  <si>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</si>
  <si>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</si>
  <si>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</si>
  <si>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</si>
  <si>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</si>
  <si>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</si>
  <si>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</si>
  <si>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</si>
  <si>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</si>
  <si>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</si>
  <si>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</si>
  <si>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</si>
  <si>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</si>
  <si>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</si>
  <si>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</si>
  <si>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</si>
  <si>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</si>
  <si>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</si>
  <si>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</si>
  <si>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</si>
  <si>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</si>
  <si>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</si>
  <si>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</si>
  <si>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</si>
  <si>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</si>
  <si>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</si>
  <si>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</si>
  <si>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</si>
  <si>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</si>
  <si>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</si>
  <si>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</si>
  <si>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</si>
  <si>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</si>
  <si>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</si>
  <si>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</si>
  <si>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</si>
  <si>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</si>
  <si>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</si>
  <si>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</si>
  <si>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</si>
  <si>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</si>
  <si>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</si>
  <si>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</si>
  <si>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</si>
  <si>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</si>
  <si>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</si>
  <si>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</si>
  <si>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</si>
  <si>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</si>
  <si>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</si>
  <si>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</si>
  <si>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</si>
  <si>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</si>
  <si>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</si>
  <si>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</si>
  <si>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</si>
  <si>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</si>
  <si>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</si>
  <si>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</si>
  <si>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</si>
  <si>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</si>
  <si>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</si>
  <si>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</si>
  <si>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</si>
  <si>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</si>
  <si>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</si>
  <si>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</si>
  <si>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</si>
  <si>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</si>
  <si>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</si>
  <si>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</si>
  <si>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</si>
  <si>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</si>
  <si>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</si>
  <si>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</si>
  <si>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</si>
  <si>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</si>
  <si>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</si>
  <si>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</si>
  <si>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</si>
  <si>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</si>
  <si>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</si>
  <si>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</si>
  <si>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</si>
  <si>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</si>
  <si>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</si>
  <si>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</si>
  <si>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</si>
  <si>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</si>
  <si>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</si>
  <si>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</si>
  <si>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</si>
  <si>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</si>
  <si>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</si>
  <si>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</si>
  <si>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</si>
  <si>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</si>
  <si>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</si>
  <si>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</si>
  <si>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</si>
  <si>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</si>
  <si>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</si>
  <si>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</si>
  <si>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</si>
  <si>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</si>
  <si>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</si>
  <si>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</si>
  <si>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</si>
  <si>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</si>
  <si>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</si>
  <si>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</si>
  <si>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</si>
  <si>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</si>
  <si>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</si>
  <si>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</si>
  <si>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</si>
  <si>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</si>
  <si>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</si>
  <si>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</si>
  <si>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</si>
  <si>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</si>
  <si>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</si>
  <si>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</si>
  <si>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</si>
  <si>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</si>
  <si>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</si>
  <si>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</si>
  <si>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</si>
  <si>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</si>
  <si>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</si>
  <si>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</si>
  <si>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</si>
  <si>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</si>
  <si>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</si>
  <si>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</si>
  <si>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</si>
  <si>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</si>
  <si>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</si>
  <si>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</si>
  <si>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</si>
  <si>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</si>
  <si>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</si>
  <si>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</si>
  <si>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</si>
  <si>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</si>
  <si>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</si>
  <si>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</si>
  <si>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</si>
  <si>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</si>
  <si>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</si>
  <si>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</si>
  <si>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</si>
  <si>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</si>
  <si>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</si>
  <si>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</si>
  <si>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</si>
  <si>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</si>
  <si>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</si>
  <si>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</si>
  <si>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</si>
  <si>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</si>
  <si>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</si>
  <si>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</si>
  <si>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</si>
  <si>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</si>
  <si>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</si>
  <si>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</si>
  <si>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</si>
  <si>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</si>
  <si>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</si>
  <si>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</si>
  <si>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</si>
  <si>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</si>
  <si>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</si>
  <si>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</si>
  <si>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</si>
  <si>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</si>
  <si>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</si>
  <si>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</si>
  <si>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</si>
  <si>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</si>
  <si>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</si>
  <si>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</si>
  <si>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</si>
  <si>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</si>
  <si>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</si>
  <si>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</si>
  <si>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</si>
  <si>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</si>
  <si>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</si>
  <si>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</si>
  <si>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</si>
  <si>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</si>
  <si>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</si>
  <si>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</si>
  <si>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</si>
  <si>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</si>
  <si>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</si>
  <si>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</si>
  <si>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</si>
  <si>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</si>
  <si>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</si>
  <si>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</si>
  <si>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</si>
  <si>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</si>
  <si>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</si>
  <si>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</si>
  <si>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</si>
  <si>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</si>
  <si>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</si>
  <si>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</si>
  <si>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</si>
  <si>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</si>
  <si>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</si>
  <si>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</si>
  <si>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</si>
  <si>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</si>
  <si>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</si>
  <si>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</si>
  <si>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</si>
  <si>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</si>
  <si>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</si>
  <si>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</si>
  <si>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</si>
  <si>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</si>
  <si>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</si>
  <si>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</si>
  <si>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</si>
  <si>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</si>
  <si>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</si>
  <si>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</si>
  <si>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</si>
  <si>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</si>
  <si>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</si>
  <si>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</si>
  <si>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</si>
  <si>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</si>
  <si>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</si>
  <si>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</si>
  <si>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</si>
  <si>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</si>
  <si>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</si>
  <si>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</si>
  <si>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</si>
  <si>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</si>
  <si>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</si>
  <si>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</si>
  <si>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</si>
  <si>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</si>
  <si>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</si>
  <si>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</si>
  <si>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</si>
  <si>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</si>
  <si>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</si>
  <si>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</si>
  <si>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</si>
  <si>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</si>
  <si>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</si>
  <si>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</si>
  <si>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</si>
  <si>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</si>
  <si>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</si>
  <si>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</si>
  <si>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</si>
  <si>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</si>
  <si>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</si>
  <si>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</si>
  <si>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</si>
  <si>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</si>
  <si>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</si>
  <si>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</si>
  <si>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</si>
  <si>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</si>
  <si>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</si>
  <si>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</si>
  <si>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</si>
  <si>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</si>
  <si>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</si>
  <si>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</si>
  <si>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</si>
  <si>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</si>
  <si>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</si>
  <si>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</si>
  <si>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</si>
  <si>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</si>
  <si>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</si>
  <si>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</si>
  <si>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</si>
  <si>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</si>
  <si>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</si>
  <si>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</si>
  <si>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</si>
  <si>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</si>
  <si>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</si>
  <si>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</si>
  <si>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</si>
  <si>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</si>
  <si>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</si>
  <si>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</si>
  <si>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</si>
  <si>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</si>
  <si>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</si>
  <si>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</si>
  <si>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</si>
  <si>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</si>
  <si>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</si>
  <si>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</si>
  <si>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</si>
  <si>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</si>
  <si>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</si>
  <si>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</si>
  <si>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</si>
  <si>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</si>
  <si>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</si>
  <si>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</si>
  <si>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</si>
  <si>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</si>
  <si>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</si>
  <si>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</si>
  <si>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</si>
  <si>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</si>
  <si>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</si>
  <si>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</si>
  <si>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</si>
  <si>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</si>
  <si>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</si>
  <si>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</si>
  <si>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</si>
  <si>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</si>
  <si>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</si>
  <si>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</si>
  <si>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</si>
  <si>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</si>
  <si>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</si>
  <si>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</si>
  <si>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</si>
  <si>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</si>
  <si>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</si>
  <si>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</si>
  <si>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</si>
  <si>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</si>
  <si>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</si>
  <si>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</si>
  <si>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</si>
  <si>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</si>
  <si>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</si>
  <si>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</si>
  <si>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</si>
  <si>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</si>
  <si>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</si>
  <si>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</si>
  <si>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</si>
  <si>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</si>
  <si>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</si>
  <si>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</si>
  <si>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</si>
  <si>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</si>
  <si>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</si>
  <si>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</si>
  <si>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</si>
  <si>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</si>
  <si>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</si>
  <si>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</si>
  <si>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</si>
  <si>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</si>
  <si>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</si>
  <si>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</si>
  <si>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</si>
  <si>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</si>
  <si>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</si>
  <si>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</si>
  <si>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</si>
  <si>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</si>
  <si>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</si>
  <si>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</si>
  <si>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</si>
  <si>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</si>
  <si>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</si>
  <si>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</si>
  <si>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</si>
  <si>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</si>
  <si>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</si>
  <si>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</si>
  <si>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</si>
  <si>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</si>
  <si>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</si>
  <si>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</si>
  <si>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</si>
  <si>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</si>
  <si>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</si>
  <si>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</si>
  <si>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</si>
  <si>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</si>
  <si>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</si>
  <si>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</si>
  <si>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</si>
  <si>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</si>
  <si>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</si>
  <si>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</si>
  <si>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</si>
  <si>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</si>
  <si>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</si>
  <si>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</si>
  <si>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</si>
  <si>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</si>
  <si>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</si>
  <si>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</si>
  <si>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</si>
  <si>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</si>
  <si>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</si>
  <si>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</si>
  <si>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</si>
  <si>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</si>
  <si>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</si>
  <si>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</si>
  <si>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</si>
  <si>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</si>
  <si>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</si>
  <si>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</si>
  <si>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</si>
  <si>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</si>
  <si>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</si>
  <si>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</si>
  <si>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</si>
  <si>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</si>
  <si>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</si>
  <si>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</si>
  <si>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</si>
  <si>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</si>
  <si>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</si>
  <si>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</si>
  <si>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</si>
  <si>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</si>
  <si>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</si>
  <si>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</si>
  <si>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</si>
  <si>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</si>
  <si>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</si>
  <si>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</si>
  <si>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</si>
  <si>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</si>
  <si>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</si>
  <si>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</si>
  <si>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</si>
  <si>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</si>
  <si>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</si>
  <si>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</si>
  <si>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</si>
  <si>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</si>
  <si>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</si>
  <si>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</si>
  <si>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</si>
  <si>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</si>
  <si>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</si>
  <si>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</si>
  <si>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</si>
  <si>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</si>
  <si>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</si>
  <si>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</si>
  <si>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</si>
  <si>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</si>
  <si>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</si>
  <si>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</si>
  <si>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</si>
  <si>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</si>
  <si>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</si>
  <si>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</si>
  <si>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</si>
  <si>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</si>
  <si>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</si>
  <si>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</si>
  <si>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</si>
  <si>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</si>
  <si>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</si>
  <si>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</si>
  <si>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</si>
  <si>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</si>
  <si>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</si>
  <si>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</si>
  <si>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</si>
  <si>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</si>
  <si>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</si>
  <si>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</si>
  <si>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</si>
  <si>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</si>
  <si>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</si>
  <si>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</si>
  <si>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</si>
  <si>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</si>
  <si>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</si>
  <si>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</si>
  <si>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</si>
  <si>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</si>
  <si>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</si>
  <si>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</si>
  <si>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</si>
  <si>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</si>
  <si>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</si>
  <si>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</si>
  <si>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</si>
  <si>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</si>
  <si>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</si>
  <si>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</si>
  <si>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</si>
  <si>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</si>
  <si>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</si>
  <si>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</si>
  <si>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</si>
  <si>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</si>
  <si>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</si>
  <si>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</si>
  <si>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</si>
  <si>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</si>
  <si>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</si>
  <si>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</si>
  <si>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</si>
  <si>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</si>
  <si>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</si>
  <si>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</si>
  <si>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</si>
  <si>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</si>
  <si>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</si>
  <si>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</si>
  <si>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</si>
  <si>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</si>
  <si>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</si>
  <si>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</si>
  <si>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</si>
  <si>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</si>
  <si>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</si>
  <si>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</si>
  <si>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</si>
  <si>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</si>
  <si>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</si>
  <si>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</si>
  <si>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</si>
  <si>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</si>
  <si>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</si>
  <si>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</si>
  <si>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</si>
  <si>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</si>
  <si>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</si>
  <si>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</si>
  <si>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</si>
  <si>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</si>
  <si>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</si>
  <si>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</si>
  <si>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</si>
  <si>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</si>
  <si>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</si>
  <si>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</si>
  <si>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</si>
  <si>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</si>
  <si>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</si>
  <si>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</si>
  <si>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</si>
  <si>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</si>
  <si>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</si>
  <si>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</si>
  <si>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</si>
  <si>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</si>
  <si>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</si>
  <si>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</si>
  <si>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</si>
  <si>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</si>
  <si>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</si>
  <si>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</si>
  <si>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</si>
  <si>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</si>
  <si>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</si>
  <si>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</si>
  <si>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</si>
  <si>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</si>
  <si>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</si>
  <si>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</si>
  <si>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</si>
  <si>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</si>
  <si>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</si>
  <si>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</si>
  <si>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</si>
  <si>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</si>
  <si>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</si>
  <si>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</si>
  <si>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</si>
  <si>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</si>
  <si>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</si>
  <si>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</si>
  <si>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</si>
  <si>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</si>
  <si>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</si>
  <si>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</si>
  <si>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</si>
  <si>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</si>
  <si>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</si>
  <si>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</si>
  <si>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</si>
  <si>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</si>
  <si>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</si>
  <si>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</si>
  <si>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</si>
  <si>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</si>
  <si>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</si>
  <si>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</si>
  <si>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</si>
  <si>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</si>
  <si>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</si>
  <si>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</si>
  <si>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</si>
  <si>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</si>
  <si>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</si>
  <si>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</si>
  <si>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</si>
  <si>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</si>
  <si>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</si>
  <si>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</si>
  <si>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</si>
  <si>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</si>
  <si>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</si>
  <si>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</si>
  <si>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</si>
  <si>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</si>
  <si>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</si>
  <si>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</si>
  <si>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</si>
  <si>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</si>
  <si>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</si>
  <si>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</si>
  <si>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</si>
  <si>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</si>
  <si>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</si>
  <si>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</si>
  <si>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</si>
  <si>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</si>
  <si>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</si>
  <si>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</si>
  <si>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</si>
  <si>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</si>
  <si>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</si>
  <si>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</si>
  <si>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</si>
  <si>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</si>
  <si>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</si>
  <si>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</si>
  <si>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</si>
  <si>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</si>
  <si>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</si>
  <si>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</si>
  <si>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</si>
  <si>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</si>
  <si>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</si>
  <si>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</si>
  <si>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</si>
  <si>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</si>
  <si>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</si>
  <si>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</si>
  <si>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</si>
  <si>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</si>
  <si>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</si>
  <si>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</si>
  <si>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</si>
  <si>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</si>
  <si>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</si>
  <si>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</si>
  <si>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</si>
  <si>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</si>
  <si>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</si>
  <si>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</si>
  <si>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</si>
  <si>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</si>
  <si>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</si>
  <si>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</si>
  <si>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</si>
  <si>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</si>
  <si>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</si>
  <si>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</si>
  <si>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</si>
  <si>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</si>
  <si>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</si>
  <si>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</si>
  <si>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</si>
  <si>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</si>
  <si>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</si>
  <si>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</si>
  <si>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</si>
  <si>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</si>
  <si>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</si>
  <si>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</si>
  <si>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</si>
  <si>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</si>
  <si>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</si>
  <si>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</si>
  <si>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</si>
  <si>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</si>
  <si>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</si>
  <si>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</si>
  <si>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</si>
  <si>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</si>
  <si>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</si>
  <si>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</si>
  <si>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</si>
  <si>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</si>
  <si>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</si>
  <si>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</si>
  <si>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</si>
  <si>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</si>
  <si>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</si>
  <si>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</si>
  <si>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</si>
  <si>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</si>
  <si>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</si>
  <si>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</si>
  <si>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</si>
  <si>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</si>
  <si>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</si>
  <si>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</si>
  <si>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</si>
  <si>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</si>
  <si>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</si>
  <si>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</si>
  <si>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</si>
  <si>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</si>
  <si>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</si>
  <si>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</si>
  <si>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</si>
  <si>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</si>
  <si>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</si>
  <si>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</si>
  <si>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</si>
  <si>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</si>
  <si>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</si>
  <si>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</si>
  <si>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</si>
  <si>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</si>
  <si>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</si>
  <si>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</si>
  <si>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</si>
  <si>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</si>
  <si>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</si>
  <si>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</si>
  <si>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</si>
  <si>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</si>
  <si>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</si>
  <si>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</si>
  <si>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</si>
  <si>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</si>
  <si>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</si>
  <si>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</si>
  <si>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</si>
  <si>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</si>
  <si>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</si>
  <si>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</si>
  <si>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</si>
  <si>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</si>
  <si>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</si>
  <si>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</si>
  <si>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</si>
  <si>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</si>
  <si>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</si>
  <si>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</si>
  <si>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</si>
  <si>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</si>
  <si>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</si>
  <si>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</si>
  <si>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</si>
  <si>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</si>
  <si>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</si>
  <si>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</si>
  <si>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</si>
  <si>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</si>
  <si>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</si>
  <si>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</si>
  <si>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</si>
  <si>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</si>
  <si>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</si>
  <si>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</si>
  <si>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</si>
  <si>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</si>
  <si>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</si>
  <si>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</si>
  <si>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</si>
  <si>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</si>
  <si>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</si>
  <si>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</si>
  <si>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</si>
  <si>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</si>
  <si>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</si>
  <si>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</si>
  <si>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</si>
  <si>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</si>
  <si>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</si>
  <si>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</si>
  <si>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</si>
  <si>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</si>
  <si>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</si>
  <si>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</si>
  <si>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</si>
  <si>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</si>
  <si>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</si>
  <si>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</si>
  <si>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</si>
  <si>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</si>
  <si>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</si>
  <si>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</si>
  <si>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</si>
  <si>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</si>
  <si>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</si>
  <si>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</si>
  <si>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</si>
  <si>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</si>
  <si>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</si>
  <si>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</si>
  <si>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</si>
  <si>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</si>
  <si>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</si>
  <si>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</si>
  <si>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</si>
  <si>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</si>
  <si>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</si>
  <si>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</si>
  <si>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</si>
  <si>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</si>
  <si>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</si>
  <si>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</si>
  <si>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</si>
  <si>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</si>
  <si>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</si>
  <si>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</si>
  <si>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</si>
  <si>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</si>
  <si>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</si>
  <si>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</si>
  <si>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</si>
  <si>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</si>
  <si>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</si>
  <si>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</si>
  <si>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</si>
  <si>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</si>
  <si>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</si>
  <si>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</si>
  <si>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</si>
  <si>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</si>
  <si>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</si>
  <si>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</si>
  <si>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</si>
  <si>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</si>
  <si>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</si>
  <si>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</si>
  <si>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</si>
  <si>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</si>
  <si>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</si>
  <si>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</si>
  <si>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</si>
  <si>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</si>
  <si>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</si>
  <si>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</si>
  <si>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</si>
  <si>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</si>
  <si>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</si>
  <si>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</si>
  <si>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</si>
  <si>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</si>
  <si>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</si>
  <si>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</si>
  <si>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</si>
  <si>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</si>
  <si>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</si>
  <si>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</si>
  <si>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</si>
  <si>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</si>
  <si>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</si>
  <si>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</si>
  <si>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</si>
  <si>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</si>
  <si>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</si>
  <si>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</si>
  <si>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</si>
  <si>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</si>
  <si>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</si>
  <si>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</si>
  <si>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</si>
  <si>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</si>
  <si>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</si>
  <si>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</si>
  <si>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</si>
  <si>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</si>
  <si>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</si>
  <si>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</si>
  <si>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</si>
  <si>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</si>
  <si>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</si>
  <si>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</si>
  <si>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</si>
  <si>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</si>
  <si>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</si>
  <si>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</si>
  <si>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</si>
  <si>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</si>
  <si>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</si>
  <si>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</si>
  <si>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</si>
  <si>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</si>
  <si>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</si>
  <si>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</si>
  <si>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</si>
  <si>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</si>
  <si>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</si>
  <si>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</si>
  <si>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</si>
  <si>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</si>
  <si>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</si>
  <si>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</si>
  <si>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</si>
  <si>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</si>
  <si>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</si>
  <si>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</si>
  <si>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</si>
  <si>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</si>
  <si>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</si>
  <si>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</si>
  <si>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</si>
  <si>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</si>
  <si>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</si>
  <si>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</si>
  <si>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</si>
  <si>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</si>
  <si>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</si>
  <si>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</si>
  <si>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</si>
  <si>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</si>
  <si>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</si>
  <si>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</si>
  <si>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</si>
  <si>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</si>
  <si>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</si>
  <si>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</si>
  <si>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</si>
  <si>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</si>
  <si>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</si>
  <si>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</si>
  <si>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</si>
  <si>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</si>
  <si>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</si>
  <si>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</si>
  <si>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</si>
  <si>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</si>
  <si>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</si>
  <si>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</si>
  <si>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</si>
  <si>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</si>
  <si>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</si>
  <si>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</si>
  <si>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</si>
  <si>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</si>
  <si>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</si>
  <si>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</si>
  <si>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</si>
  <si>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</si>
  <si>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</si>
  <si>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</si>
  <si>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</si>
  <si>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</si>
  <si>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</si>
  <si>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</si>
  <si>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</si>
  <si>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</si>
  <si>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</si>
  <si>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</si>
  <si>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</si>
  <si>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</si>
  <si>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</si>
  <si>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</si>
  <si>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</si>
  <si>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</si>
  <si>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</si>
  <si>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</si>
  <si>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</si>
  <si>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</si>
  <si>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</si>
  <si>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</si>
  <si>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</si>
  <si>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</si>
  <si>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</si>
  <si>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</si>
  <si>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</si>
  <si>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</si>
  <si>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</si>
  <si>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</si>
  <si>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</si>
  <si>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</si>
  <si>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</si>
  <si>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</si>
  <si>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</si>
  <si>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</si>
  <si>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</si>
  <si>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</si>
  <si>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</si>
  <si>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</si>
  <si>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</si>
  <si>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</si>
  <si>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</si>
  <si>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</si>
  <si>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</si>
  <si>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</si>
  <si>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</si>
  <si>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</si>
  <si>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</si>
  <si>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</si>
  <si>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</si>
  <si>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</si>
  <si>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</si>
  <si>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</si>
  <si>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</si>
  <si>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</si>
  <si>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</si>
  <si>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</si>
  <si>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</si>
  <si>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</si>
  <si>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</si>
  <si>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</si>
  <si>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</si>
  <si>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</si>
  <si>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</si>
  <si>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</si>
  <si>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</si>
  <si>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</si>
  <si>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</si>
  <si>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</si>
  <si>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</si>
  <si>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</si>
  <si>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</si>
  <si>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</si>
  <si>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</si>
  <si>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</si>
  <si>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</si>
  <si>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</si>
  <si>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</si>
  <si>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</si>
  <si>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</si>
  <si>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</si>
  <si>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</si>
  <si>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</si>
  <si>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</si>
  <si>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</si>
  <si>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</si>
  <si>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</si>
  <si>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</si>
  <si>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</si>
  <si>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</si>
  <si>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</si>
  <si>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</si>
  <si>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</si>
  <si>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</si>
  <si>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</si>
  <si>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</si>
  <si>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</si>
  <si>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</si>
  <si>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</si>
  <si>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</si>
  <si>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</si>
  <si>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</si>
  <si>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</si>
  <si>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</si>
  <si>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</si>
  <si>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</si>
  <si>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</si>
  <si>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</si>
  <si>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</si>
  <si>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</si>
  <si>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</si>
  <si>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</si>
  <si>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</si>
  <si>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</si>
  <si>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</si>
  <si>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</si>
  <si>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</si>
  <si>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</si>
  <si>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</si>
  <si>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</si>
  <si>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</si>
  <si>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</si>
  <si>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</si>
  <si>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</si>
  <si>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</si>
  <si>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</si>
  <si>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</si>
  <si>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</si>
  <si>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</si>
  <si>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</si>
  <si>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</si>
  <si>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</si>
  <si>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</si>
  <si>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</si>
  <si>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</si>
  <si>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</si>
  <si>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</si>
  <si>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</si>
  <si>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</si>
  <si>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</si>
  <si>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</si>
  <si>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</si>
  <si>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</si>
  <si>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</si>
  <si>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</si>
  <si>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</si>
  <si>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</si>
  <si>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</si>
  <si>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</si>
  <si>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</si>
  <si>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</si>
  <si>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</si>
  <si>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</si>
  <si>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</si>
  <si>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</si>
  <si>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</si>
  <si>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</si>
  <si>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</si>
  <si>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</si>
  <si>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</si>
  <si>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</si>
  <si>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</si>
  <si>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</si>
  <si>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</si>
  <si>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</si>
  <si>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</si>
  <si>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</si>
  <si>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</si>
  <si>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</si>
  <si>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</si>
  <si>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</si>
  <si>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</si>
  <si>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</si>
  <si>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</si>
  <si>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</si>
  <si>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</si>
  <si>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</si>
  <si>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</si>
  <si>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</si>
  <si>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</si>
  <si>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</si>
  <si>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</si>
  <si>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</si>
  <si>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</si>
  <si>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</si>
  <si>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</si>
  <si>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</si>
  <si>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</si>
  <si>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</si>
  <si>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</si>
  <si>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</si>
  <si>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</si>
  <si>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</si>
  <si>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</si>
  <si>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</si>
  <si>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</si>
  <si>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</si>
  <si>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</si>
  <si>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</si>
  <si>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</si>
  <si>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</si>
  <si>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</si>
  <si>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</si>
  <si>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</si>
  <si>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</si>
  <si>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</si>
  <si>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</si>
  <si>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</si>
  <si>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</si>
  <si>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</si>
  <si>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</si>
  <si>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</si>
  <si>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</si>
  <si>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</si>
  <si>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</si>
  <si>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</si>
  <si>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</si>
  <si>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</si>
  <si>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</si>
  <si>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</si>
  <si>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</si>
  <si>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</si>
  <si>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</si>
  <si>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</si>
  <si>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</si>
  <si>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</si>
  <si>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</si>
  <si>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</si>
  <si>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</si>
  <si>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</si>
  <si>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</si>
  <si>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</si>
  <si>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</si>
  <si>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</si>
  <si>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</si>
  <si>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</si>
  <si>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</si>
  <si>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</si>
  <si>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</si>
  <si>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</si>
  <si>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</si>
  <si>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</si>
  <si>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</si>
  <si>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</si>
  <si>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</si>
  <si>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</si>
  <si>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</si>
  <si>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</si>
  <si>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</si>
  <si>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</si>
  <si>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</si>
  <si>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</si>
  <si>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</si>
  <si>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</si>
  <si>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</si>
  <si>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</si>
  <si>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</si>
  <si>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</si>
  <si>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</si>
  <si>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</si>
  <si>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</si>
  <si>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</si>
  <si>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</si>
  <si>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</si>
  <si>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</si>
  <si>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</si>
  <si>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</si>
  <si>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</si>
  <si>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</si>
  <si>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</si>
  <si>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</si>
  <si>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</si>
  <si>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</si>
  <si>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</si>
  <si>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</si>
  <si>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</si>
  <si>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</si>
  <si>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</si>
  <si>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</si>
  <si>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</si>
  <si>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</si>
  <si>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</si>
  <si>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</si>
  <si>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</si>
  <si>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</si>
  <si>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</si>
  <si>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</si>
  <si>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</si>
  <si>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</si>
  <si>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</si>
  <si>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</si>
  <si>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</si>
  <si>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</si>
  <si>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</si>
  <si>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</si>
  <si>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</si>
  <si>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</si>
  <si>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</si>
  <si>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</si>
  <si>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</si>
  <si>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</si>
  <si>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</si>
  <si>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</si>
  <si>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</si>
  <si>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</si>
  <si>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</si>
  <si>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</si>
  <si>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</si>
  <si>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</si>
  <si>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</si>
  <si>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</si>
  <si>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</si>
  <si>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</si>
  <si>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</si>
  <si>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</si>
  <si>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</si>
  <si>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</si>
  <si>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</si>
  <si>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</si>
  <si>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</si>
  <si>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</si>
  <si>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</si>
  <si>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</si>
  <si>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</si>
  <si>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</si>
  <si>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</si>
  <si>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</si>
  <si>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</si>
  <si>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</si>
  <si>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</si>
  <si>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</si>
  <si>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</si>
  <si>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</si>
  <si>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</si>
  <si>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</si>
  <si>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</si>
  <si>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</si>
  <si>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</si>
  <si>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</si>
  <si>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</si>
  <si>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</si>
  <si>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</si>
  <si>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</si>
  <si>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</si>
  <si>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</si>
  <si>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</si>
  <si>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</si>
  <si>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</si>
  <si>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</si>
  <si>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</si>
  <si>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</si>
  <si>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</si>
  <si>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</si>
  <si>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</si>
  <si>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</si>
  <si>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</si>
  <si>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</si>
  <si>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</si>
  <si>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</si>
  <si>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</si>
  <si>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</si>
  <si>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</si>
  <si>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</si>
  <si>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</si>
  <si>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</si>
  <si>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</si>
  <si>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</si>
  <si>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</si>
  <si>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</si>
  <si>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</si>
  <si>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</si>
  <si>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</si>
  <si>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</si>
  <si>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</si>
  <si>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</si>
  <si>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</si>
  <si>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</si>
  <si>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</si>
  <si>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</si>
  <si>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</si>
  <si>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</si>
  <si>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</si>
  <si>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</si>
  <si>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</si>
  <si>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</si>
  <si>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</si>
  <si>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</si>
  <si>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</si>
  <si>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</si>
  <si>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</si>
  <si>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</si>
  <si>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</si>
  <si>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</si>
  <si>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</si>
  <si>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</si>
  <si>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</si>
  <si>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</si>
  <si>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</si>
  <si>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</si>
  <si>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</si>
  <si>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</si>
  <si>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</si>
  <si>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</si>
  <si>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</si>
  <si>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</si>
  <si>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</si>
  <si>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</si>
  <si>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</si>
  <si>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</si>
  <si>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</si>
  <si>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</si>
  <si>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</si>
  <si>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</si>
  <si>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</si>
  <si>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</si>
  <si>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</si>
  <si>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</si>
  <si>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</si>
  <si>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</si>
  <si>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</si>
  <si>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</si>
  <si>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</si>
  <si>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</si>
  <si>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</si>
  <si>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</si>
  <si>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</si>
  <si>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</si>
  <si>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</si>
  <si>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</si>
  <si>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</si>
  <si>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</si>
  <si>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</si>
  <si>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</si>
  <si>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</si>
  <si>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</si>
  <si>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</si>
  <si>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</si>
  <si>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</si>
  <si>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</si>
  <si>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</si>
  <si>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</si>
  <si>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</si>
  <si>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</si>
  <si>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</si>
  <si>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</si>
  <si>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</si>
  <si>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</si>
  <si>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</si>
  <si>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</si>
  <si>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</si>
  <si>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</si>
  <si>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</si>
  <si>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</si>
  <si>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</si>
  <si>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</si>
  <si>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</si>
  <si>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</si>
  <si>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</si>
  <si>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</si>
  <si>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</si>
  <si>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</si>
  <si>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</si>
  <si>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</si>
  <si>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</si>
  <si>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</si>
  <si>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</si>
  <si>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</si>
  <si>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</si>
  <si>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</si>
  <si>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</si>
  <si>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</si>
  <si>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</si>
  <si>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</si>
  <si>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</si>
  <si>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</si>
  <si>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</si>
  <si>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</si>
  <si>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</si>
  <si>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</si>
  <si>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</si>
  <si>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</si>
  <si>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</si>
  <si>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</si>
  <si>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</si>
  <si>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</si>
  <si>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</si>
  <si>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</si>
  <si>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</si>
  <si>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</si>
  <si>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</si>
  <si>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</si>
  <si>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</si>
  <si>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</si>
  <si>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</si>
  <si>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</si>
  <si>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</si>
  <si>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</si>
  <si>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</si>
  <si>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</si>
  <si>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</si>
  <si>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</si>
  <si>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</si>
  <si>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</si>
  <si>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</si>
  <si>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</si>
  <si>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</si>
  <si>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</si>
  <si>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</si>
  <si>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</si>
  <si>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</si>
  <si>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</si>
  <si>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</si>
  <si>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</si>
  <si>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</si>
  <si>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</si>
  <si>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</si>
  <si>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</si>
  <si>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</si>
  <si>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</si>
  <si>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</si>
  <si>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</si>
  <si>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</si>
  <si>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</si>
  <si>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</si>
  <si>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</si>
  <si>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</si>
  <si>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</si>
  <si>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</si>
  <si>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</si>
  <si>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</si>
  <si>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</si>
  <si>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</si>
  <si>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</si>
  <si>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</si>
  <si>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</si>
  <si>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</si>
  <si>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</si>
  <si>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</si>
  <si>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</si>
  <si>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</si>
  <si>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</si>
  <si>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</si>
  <si>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</si>
  <si>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</si>
  <si>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</si>
  <si>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</si>
  <si>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</si>
  <si>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</si>
  <si>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</si>
  <si>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</si>
  <si>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</si>
  <si>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</si>
  <si>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</si>
  <si>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</si>
  <si>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</si>
  <si>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</si>
  <si>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</si>
  <si>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</si>
  <si>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</si>
  <si>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</si>
  <si>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</si>
  <si>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</si>
  <si>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</si>
  <si>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</si>
  <si>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</si>
  <si>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</si>
  <si>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</si>
  <si>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</si>
  <si>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</si>
  <si>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</si>
  <si>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</si>
  <si>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</si>
  <si>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</si>
  <si>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</si>
  <si>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</si>
  <si>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</si>
  <si>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</si>
  <si>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</si>
  <si>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</si>
  <si>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</si>
  <si>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</si>
  <si>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</si>
  <si>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</si>
  <si>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</si>
  <si>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</si>
  <si>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</si>
  <si>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</si>
  <si>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</si>
  <si>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</si>
  <si>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</si>
  <si>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</si>
  <si>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</si>
  <si>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</si>
  <si>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</si>
  <si>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</si>
  <si>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</si>
  <si>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</si>
  <si>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</si>
  <si>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</si>
  <si>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</si>
  <si>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</si>
  <si>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</si>
  <si>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</si>
  <si>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</si>
  <si>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</si>
  <si>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</si>
  <si>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</si>
  <si>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</si>
  <si>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</si>
  <si>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</si>
  <si>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</si>
  <si>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</si>
  <si>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</si>
  <si>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</si>
  <si>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</si>
  <si>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</si>
  <si>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</si>
  <si>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</si>
  <si>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</si>
  <si>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</si>
  <si>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</si>
  <si>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</si>
  <si>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</si>
  <si>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</si>
  <si>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</si>
  <si>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</si>
  <si>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</si>
  <si>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</si>
  <si>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</si>
  <si>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</si>
  <si>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</si>
  <si>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</si>
  <si>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</si>
  <si>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</si>
  <si>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</si>
  <si>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</si>
  <si>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</si>
  <si>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</si>
  <si>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</si>
  <si>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</si>
  <si>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</si>
  <si>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</si>
  <si>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</si>
  <si>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</si>
  <si>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</si>
  <si>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</si>
  <si>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</si>
  <si>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</si>
  <si>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</si>
  <si>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</si>
  <si>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</si>
  <si>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</si>
  <si>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</si>
  <si>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</si>
  <si>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</si>
  <si>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</si>
  <si>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</si>
  <si>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</si>
  <si>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</si>
  <si>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</si>
  <si>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</si>
  <si>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</si>
  <si>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</si>
  <si>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</si>
  <si>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</si>
  <si>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</si>
  <si>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</si>
  <si>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</si>
  <si>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</si>
  <si>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</si>
  <si>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</si>
  <si>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</si>
  <si>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</si>
  <si>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</si>
  <si>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</si>
  <si>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</si>
  <si>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</si>
  <si>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</si>
  <si>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</si>
  <si>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</si>
  <si>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</si>
  <si>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</si>
  <si>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</si>
  <si>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</si>
  <si>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</si>
  <si>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</si>
  <si>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</si>
  <si>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</si>
  <si>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</si>
  <si>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</si>
  <si>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</si>
  <si>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</si>
  <si>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</si>
  <si>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</si>
  <si>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</si>
  <si>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</si>
  <si>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</si>
  <si>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</si>
  <si>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</si>
  <si>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</si>
  <si>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</si>
  <si>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</si>
  <si>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</si>
  <si>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</si>
  <si>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</si>
  <si>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</si>
  <si>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</si>
  <si>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</si>
  <si>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</si>
  <si>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</si>
  <si>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</si>
  <si>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</si>
  <si>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</si>
  <si>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</si>
  <si>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</si>
  <si>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</si>
  <si>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</si>
  <si>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</si>
  <si>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</si>
  <si>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</si>
  <si>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</si>
  <si>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</si>
  <si>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</si>
  <si>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</si>
  <si>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</si>
  <si>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</si>
  <si>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</si>
  <si>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</si>
  <si>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</si>
  <si>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</si>
  <si>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</si>
  <si>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</si>
  <si>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</si>
  <si>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</si>
  <si>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</si>
  <si>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</si>
  <si>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</si>
  <si>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</si>
  <si>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</si>
  <si>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</si>
  <si>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</si>
  <si>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</si>
  <si>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</si>
  <si>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</si>
  <si>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</si>
  <si>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</si>
  <si>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</si>
  <si>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</si>
  <si>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</si>
  <si>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</si>
  <si>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</si>
  <si>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</si>
  <si>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</si>
  <si>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</si>
  <si>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</si>
  <si>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</si>
  <si>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</si>
  <si>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</si>
  <si>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</si>
  <si>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</si>
  <si>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</si>
  <si>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</si>
  <si>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</si>
  <si>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</si>
  <si>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</si>
  <si>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</si>
  <si>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</si>
  <si>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</si>
  <si>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</si>
  <si>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</si>
  <si>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</si>
  <si>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</si>
  <si>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</si>
  <si>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</si>
  <si>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</si>
  <si>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</si>
  <si>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</si>
  <si>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</si>
  <si>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</si>
  <si>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</si>
  <si>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</si>
  <si>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</si>
  <si>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</si>
  <si>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</si>
  <si>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</si>
  <si>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</si>
  <si>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</si>
  <si>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</si>
  <si>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</si>
  <si>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</si>
  <si>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</si>
  <si>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</si>
  <si>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</si>
  <si>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</si>
  <si>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</si>
  <si>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</si>
  <si>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</si>
  <si>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</si>
  <si>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</si>
  <si>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</si>
  <si>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</si>
  <si>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</si>
  <si>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</si>
  <si>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</si>
  <si>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</si>
  <si>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</si>
  <si>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</si>
  <si>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</si>
  <si>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</si>
  <si>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</si>
  <si>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</si>
  <si>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</si>
  <si>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</si>
  <si>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</si>
  <si>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</si>
  <si>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</si>
  <si>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</si>
  <si>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</si>
  <si>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</si>
  <si>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</si>
  <si>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</si>
  <si>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</si>
  <si>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</si>
  <si>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</si>
  <si>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</si>
  <si>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</si>
  <si>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</si>
  <si>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</si>
  <si>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</si>
  <si>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</si>
  <si>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</si>
  <si>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</si>
  <si>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</si>
  <si>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</si>
  <si>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</si>
  <si>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</si>
  <si>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</si>
  <si>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</si>
  <si>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</si>
  <si>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</si>
  <si>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</si>
  <si>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</si>
  <si>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</si>
  <si>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</si>
  <si>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</si>
  <si>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</si>
  <si>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</si>
  <si>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</si>
  <si>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</si>
  <si>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</si>
  <si>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</si>
  <si>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</si>
  <si>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</si>
  <si>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</si>
  <si>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</si>
  <si>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</si>
  <si>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</si>
  <si>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</si>
  <si>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</si>
  <si>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</si>
  <si>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</si>
  <si>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</si>
  <si>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</si>
  <si>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</si>
  <si>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</si>
  <si>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</si>
  <si>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</si>
  <si>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</si>
  <si>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</si>
  <si>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</si>
  <si>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</si>
  <si>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</si>
  <si>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</si>
  <si>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</si>
  <si>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</si>
  <si>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</si>
  <si>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</si>
  <si>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</si>
  <si>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</si>
  <si>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</si>
  <si>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</si>
  <si>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</si>
  <si>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</si>
  <si>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</si>
  <si>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</si>
  <si>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</si>
  <si>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</si>
  <si>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</si>
  <si>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</si>
  <si>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</si>
  <si>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</si>
  <si>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</si>
  <si>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</si>
  <si>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</si>
  <si>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</si>
  <si>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</si>
  <si>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</si>
  <si>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</si>
  <si>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</si>
  <si>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</si>
  <si>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</si>
  <si>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</si>
  <si>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</si>
  <si>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</si>
  <si>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</si>
  <si>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</si>
  <si>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</si>
  <si>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</si>
  <si>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</si>
  <si>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</si>
  <si>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</si>
  <si>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</si>
  <si>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</si>
  <si>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</si>
  <si>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</si>
  <si>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</si>
  <si>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</si>
  <si>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</si>
  <si>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</si>
  <si>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</si>
  <si>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</si>
  <si>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</si>
  <si>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</si>
  <si>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</si>
  <si>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</si>
  <si>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</si>
  <si>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</si>
  <si>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</si>
  <si>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</si>
  <si>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</si>
  <si>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</si>
  <si>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</si>
  <si>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</si>
  <si>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</si>
  <si>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</si>
  <si>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</si>
  <si>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</si>
  <si>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</si>
  <si>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</si>
  <si>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</si>
  <si>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</si>
  <si>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</si>
  <si>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</si>
  <si>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</si>
  <si>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</si>
  <si>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</si>
  <si>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</si>
  <si>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</si>
  <si>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</si>
  <si>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</si>
  <si>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</si>
  <si>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</si>
  <si>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</si>
  <si>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</si>
  <si>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</si>
  <si>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</si>
  <si>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</si>
  <si>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</si>
  <si>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</si>
  <si>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</si>
  <si>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</si>
  <si>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</si>
  <si>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</si>
  <si>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</si>
  <si>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</si>
  <si>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</si>
  <si>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</si>
  <si>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</si>
  <si>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</si>
  <si>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</si>
  <si>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</si>
  <si>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</si>
  <si>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</si>
  <si>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</si>
  <si>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</si>
  <si>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</si>
  <si>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</si>
  <si>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</si>
  <si>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</si>
  <si>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</si>
  <si>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</si>
  <si>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</si>
  <si>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</si>
  <si>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</si>
  <si>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</si>
  <si>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</si>
  <si>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</si>
  <si>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</si>
  <si>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</si>
  <si>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</si>
  <si>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</si>
  <si>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</si>
  <si>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</si>
  <si>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</si>
  <si>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</si>
  <si>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</si>
  <si>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</si>
  <si>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</si>
  <si>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</si>
  <si>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</si>
  <si>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</si>
  <si>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</si>
  <si>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</si>
  <si>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</si>
  <si>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</si>
  <si>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</si>
  <si>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</si>
  <si>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</si>
  <si>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</si>
  <si>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</si>
  <si>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</si>
  <si>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</si>
  <si>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</si>
  <si>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</si>
  <si>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</si>
  <si>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</si>
  <si>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</si>
  <si>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</si>
  <si>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</si>
  <si>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</si>
  <si>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</si>
  <si>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</si>
  <si>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</si>
  <si>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</si>
  <si>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</si>
  <si>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</si>
  <si>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</si>
  <si>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</si>
  <si>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</si>
  <si>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</si>
  <si>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</si>
  <si>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</si>
  <si>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</si>
  <si>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</si>
  <si>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</si>
  <si>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</si>
  <si>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</si>
  <si>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</si>
  <si>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</si>
  <si>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</si>
  <si>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</si>
  <si>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</si>
  <si>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</si>
  <si>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</si>
  <si>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</si>
  <si>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</si>
  <si>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</si>
  <si>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</si>
  <si>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</si>
  <si>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</si>
  <si>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</si>
  <si>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</si>
  <si>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</si>
  <si>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</si>
  <si>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</si>
  <si>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</si>
  <si>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</si>
  <si>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</si>
  <si>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</si>
  <si>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</si>
  <si>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</si>
  <si>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</si>
  <si>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</si>
  <si>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</si>
  <si>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</si>
  <si>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</si>
  <si>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</si>
  <si>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</si>
  <si>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</si>
  <si>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</si>
  <si>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</si>
  <si>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</si>
  <si>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</si>
  <si>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</si>
  <si>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</si>
  <si>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</si>
  <si>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</si>
  <si>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</si>
  <si>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</si>
  <si>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</si>
  <si>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</si>
  <si>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</si>
  <si>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</si>
  <si>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</si>
  <si>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</si>
  <si>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</si>
  <si>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</si>
  <si>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</si>
  <si>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</si>
  <si>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</si>
  <si>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</si>
  <si>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</si>
  <si>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</si>
  <si>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</si>
  <si>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</si>
  <si>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</si>
  <si>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</si>
  <si>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</si>
  <si>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</si>
  <si>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</si>
  <si>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</si>
  <si>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</si>
  <si>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</si>
  <si>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</si>
  <si>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</si>
  <si>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</si>
  <si>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</si>
  <si>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</si>
  <si>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</si>
  <si>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</si>
  <si>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</si>
  <si>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</si>
  <si>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</si>
  <si>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</si>
  <si>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</si>
  <si>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</si>
  <si>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</si>
  <si>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</si>
  <si>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</si>
  <si>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</si>
  <si>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</si>
  <si>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</si>
  <si>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</si>
  <si>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</si>
  <si>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</si>
  <si>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</si>
  <si>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</si>
  <si>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</si>
  <si>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</si>
  <si>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</si>
  <si>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</si>
  <si>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</si>
  <si>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</si>
  <si>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</si>
  <si>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</si>
  <si>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</si>
  <si>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</si>
  <si>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</si>
  <si>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</si>
  <si>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</si>
  <si>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</si>
  <si>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</si>
  <si>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</si>
  <si>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</si>
  <si>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</si>
  <si>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</si>
  <si>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</si>
  <si>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</si>
  <si>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</si>
  <si>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</si>
  <si>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</si>
  <si>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</si>
  <si>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</si>
  <si>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</si>
  <si>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</si>
  <si>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</si>
  <si>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</si>
  <si>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</si>
  <si>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</si>
  <si>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</si>
  <si>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</si>
  <si>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</si>
  <si>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</si>
  <si>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</si>
  <si>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</si>
  <si>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</si>
  <si>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</si>
  <si>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</si>
  <si>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</si>
  <si>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</si>
  <si>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</si>
  <si>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</si>
  <si>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</si>
  <si>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</si>
  <si>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</si>
  <si>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</si>
  <si>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</si>
  <si>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</si>
  <si>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</si>
  <si>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</si>
  <si>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</si>
  <si>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</si>
  <si>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</si>
  <si>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</si>
  <si>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</si>
  <si>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</si>
  <si>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</si>
  <si>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</si>
  <si>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</si>
  <si>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</si>
  <si>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</si>
  <si>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</si>
  <si>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</si>
  <si>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</si>
  <si>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</si>
  <si>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</si>
  <si>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</si>
  <si>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</si>
  <si>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</si>
  <si>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</si>
  <si>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</si>
  <si>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</si>
  <si>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</si>
  <si>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</si>
  <si>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</si>
  <si>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</si>
  <si>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</si>
  <si>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</si>
  <si>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</si>
  <si>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</si>
  <si>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</si>
  <si>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</si>
  <si>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</si>
  <si>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</si>
  <si>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</si>
  <si>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</si>
  <si>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</si>
  <si>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</si>
  <si>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</si>
  <si>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</si>
  <si>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</si>
  <si>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</si>
  <si>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</si>
  <si>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</si>
  <si>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</si>
  <si>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</si>
  <si>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</si>
  <si>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</si>
  <si>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</si>
  <si>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</si>
  <si>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</si>
  <si>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</si>
  <si>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</si>
  <si>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</si>
  <si>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</si>
  <si>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</si>
  <si>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</si>
  <si>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</si>
  <si>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</si>
  <si>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</si>
  <si>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</si>
  <si>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</si>
  <si>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</si>
  <si>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</si>
  <si>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</si>
  <si>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</si>
  <si>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</si>
  <si>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</si>
  <si>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</si>
  <si>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</si>
  <si>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</si>
  <si>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</si>
  <si>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</si>
  <si>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</si>
  <si>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</si>
  <si>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</si>
  <si>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</si>
  <si>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</si>
  <si>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</si>
  <si>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</si>
  <si>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</si>
  <si>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</si>
  <si>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</si>
  <si>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</si>
  <si>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</si>
  <si>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</si>
  <si>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</si>
  <si>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</si>
  <si>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</si>
  <si>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</si>
  <si>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</si>
  <si>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</si>
  <si>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</si>
  <si>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</si>
  <si>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</si>
  <si>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</si>
  <si>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</si>
  <si>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</si>
  <si>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</si>
  <si>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</si>
  <si>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</si>
  <si>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</si>
  <si>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</si>
  <si>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</si>
  <si>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</si>
  <si>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</si>
  <si>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</si>
  <si>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</si>
  <si>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</si>
  <si>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</si>
  <si>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</si>
  <si>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</si>
  <si>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</si>
  <si>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</si>
  <si>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</si>
  <si>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</si>
  <si>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</si>
  <si>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</si>
  <si>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</si>
  <si>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</si>
  <si>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</si>
  <si>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</si>
  <si>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</si>
  <si>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</si>
  <si>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</si>
  <si>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</si>
  <si>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</si>
  <si>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</si>
  <si>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</si>
  <si>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</si>
  <si>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</si>
  <si>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</si>
  <si>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</si>
  <si>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</si>
  <si>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</si>
  <si>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</si>
  <si>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</si>
  <si>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</si>
  <si>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</si>
  <si>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</si>
  <si>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</si>
  <si>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</si>
  <si>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</si>
  <si>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</si>
  <si>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</si>
  <si>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</si>
  <si>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</si>
  <si>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</si>
  <si>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</si>
  <si>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</si>
  <si>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</si>
  <si>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</si>
  <si>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</si>
  <si>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</si>
  <si>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</si>
  <si>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</si>
  <si>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</si>
  <si>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</si>
  <si>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</si>
  <si>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</si>
  <si>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De La Cruz Marcelo, Mawel Andres</t>
  </si>
  <si>
    <t>GAVETA DE RECHAZO LLENA</t>
  </si>
  <si>
    <t>CARGA EXITOSA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</si>
  <si>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</si>
  <si>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</si>
  <si>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</si>
  <si>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</si>
  <si>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</si>
  <si>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</si>
  <si>
    <t>335847210 </t>
  </si>
  <si>
    <t>Ballast, Carlos Alexis</t>
  </si>
  <si>
    <t>Doñe Ramirez, Luis Manuel</t>
  </si>
  <si>
    <t>REINICIO EXITOSO</t>
  </si>
  <si>
    <t>Peguero Solano, Victor Manuel</t>
  </si>
  <si>
    <t xml:space="preserve">GAVETAS VACIAS + GAVETAS FALLANDO </t>
  </si>
  <si>
    <t xml:space="preserve">SIN EFECTIVO 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</si>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</sst>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22" fontId="51" fillId="5" borderId="65" xfId="0" applyNumberFormat="1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5"/>
      <tableStyleElement type="headerRow" dxfId="744"/>
      <tableStyleElement type="totalRow" dxfId="743"/>
      <tableStyleElement type="firstColumn" dxfId="742"/>
      <tableStyleElement type="lastColumn" dxfId="741"/>
      <tableStyleElement type="firstRowStripe" dxfId="740"/>
      <tableStyleElement type="firstColumnStripe" dxfId="7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er.%20Corte%20Reporte%20Seguimiento%20Cajeros%20Automaticos%2009-0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363</v>
          </cell>
          <cell r="B258" t="str">
            <v>ATM Sirena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CEMDOE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369</v>
          </cell>
          <cell r="B262" t="str">
            <v>ATM Plaza Lama Aut. Duarte</v>
          </cell>
          <cell r="C262" t="str">
            <v>DISTRITO NACIONAL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Estacion Del Metro Maria Montes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384</v>
          </cell>
          <cell r="B271" t="str">
            <v>ATM Sotano Torre Banreservas</v>
          </cell>
          <cell r="C271" t="str">
            <v>DISTRITO NACIONAL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ATM S/M Nacional  El Dorado Santiago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 xml:space="preserve">ATM Oficina El Portal II (Santiago) 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>ATM Nizao</v>
          </cell>
          <cell r="C429" t="str">
            <v>SUR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</v>
          </cell>
          <cell r="C467" t="str">
            <v>DISTRITO NACIONAL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660</v>
          </cell>
          <cell r="B511" t="str">
            <v>ATM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Pensiones y Jubilaciones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Occidental Mall</v>
          </cell>
          <cell r="C655" t="str">
            <v>DISTRITO NACIONAL</v>
          </cell>
        </row>
        <row r="656">
          <cell r="A656">
            <v>813</v>
          </cell>
          <cell r="B656" t="str">
            <v>ATM UNP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 xml:space="preserve">ATM Autoservicio Bonao II 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994</v>
          </cell>
          <cell r="B827" t="str">
            <v>ATM Telemicro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</row>
        <row r="246">
          <cell r="A246">
            <v>359</v>
          </cell>
          <cell r="B246" t="str">
            <v>DRBR359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</row>
        <row r="247">
          <cell r="A247">
            <v>360</v>
          </cell>
          <cell r="B247" t="str">
            <v>DRBR360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</row>
        <row r="252">
          <cell r="A252">
            <v>373</v>
          </cell>
          <cell r="B252" t="str">
            <v>DRBR373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</row>
        <row r="257">
          <cell r="A257">
            <v>383</v>
          </cell>
          <cell r="B257" t="str">
            <v>DRBR383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495</v>
          </cell>
          <cell r="B337" t="str">
            <v>DRBR495</v>
          </cell>
          <cell r="C337" t="str">
            <v>ATM Cemento PANAM</v>
          </cell>
          <cell r="D337" t="str">
            <v>NCR</v>
          </cell>
          <cell r="E337" t="str">
            <v>ESTE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SI</v>
          </cell>
          <cell r="O337" t="str">
            <v>San Pedro de Macorís</v>
          </cell>
        </row>
        <row r="338">
          <cell r="A338">
            <v>496</v>
          </cell>
          <cell r="B338" t="str">
            <v>DRBR496</v>
          </cell>
          <cell r="C338" t="str">
            <v>La Sirena Bonao</v>
          </cell>
          <cell r="D338" t="str">
            <v>Diebold</v>
          </cell>
          <cell r="E338" t="str">
            <v>Norte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>La Vega</v>
          </cell>
        </row>
        <row r="339">
          <cell r="A339">
            <v>497</v>
          </cell>
          <cell r="B339" t="str">
            <v>DRBR497</v>
          </cell>
          <cell r="C339" t="str">
            <v>OFICINA EL PORTAL II</v>
          </cell>
          <cell r="D339" t="str">
            <v>NCR</v>
          </cell>
          <cell r="E339" t="str">
            <v>Norte</v>
          </cell>
          <cell r="F339" t="str">
            <v>SI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No</v>
          </cell>
          <cell r="L339" t="str">
            <v>Si</v>
          </cell>
          <cell r="M339" t="str">
            <v>No</v>
          </cell>
          <cell r="N339" t="str">
            <v>Si</v>
          </cell>
          <cell r="O339" t="str">
            <v>Santiago 2</v>
          </cell>
        </row>
        <row r="340">
          <cell r="A340">
            <v>498</v>
          </cell>
          <cell r="B340" t="str">
            <v>DRBR498</v>
          </cell>
          <cell r="C340" t="str">
            <v>SHELL 27 FEB-TIRADENTES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3</v>
          </cell>
        </row>
        <row r="341">
          <cell r="A341">
            <v>499</v>
          </cell>
          <cell r="B341" t="str">
            <v>DRBR499</v>
          </cell>
          <cell r="C341" t="str">
            <v>ESTACION ESSO TIRADENTES</v>
          </cell>
          <cell r="D341" t="str">
            <v>Diebold</v>
          </cell>
          <cell r="E341" t="str">
            <v>Distrito Nacional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Grupo 8</v>
          </cell>
        </row>
        <row r="342">
          <cell r="A342">
            <v>500</v>
          </cell>
          <cell r="B342" t="str">
            <v>DRBR500</v>
          </cell>
          <cell r="C342" t="str">
            <v>OFICINA CUTUPU</v>
          </cell>
          <cell r="D342" t="str">
            <v>Wincor Nixdorf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La Vega</v>
          </cell>
        </row>
        <row r="343">
          <cell r="A343">
            <v>501</v>
          </cell>
          <cell r="B343" t="str">
            <v>DRBR501</v>
          </cell>
          <cell r="C343" t="str">
            <v>OFICINA LAS CANELAS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No</v>
          </cell>
          <cell r="L343" t="str">
            <v>Si</v>
          </cell>
          <cell r="M343" t="str">
            <v>No</v>
          </cell>
          <cell r="N343" t="str">
            <v>Si</v>
          </cell>
          <cell r="O343" t="str">
            <v>Oficina</v>
          </cell>
        </row>
        <row r="344">
          <cell r="A344">
            <v>502</v>
          </cell>
          <cell r="B344" t="str">
            <v>DRBR502</v>
          </cell>
          <cell r="C344" t="str">
            <v>CENTRO M. MATERNO INFANTIL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Si</v>
          </cell>
          <cell r="O344" t="str">
            <v>Santiago 1</v>
          </cell>
        </row>
        <row r="345">
          <cell r="A345">
            <v>504</v>
          </cell>
          <cell r="B345" t="str">
            <v>DRBR504</v>
          </cell>
          <cell r="C345" t="str">
            <v>CURNA-UASD, NAGUA</v>
          </cell>
          <cell r="D345" t="str">
            <v>Diebold</v>
          </cell>
          <cell r="E345" t="str">
            <v>Norte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Si</v>
          </cell>
          <cell r="N345" t="str">
            <v>No</v>
          </cell>
          <cell r="O345" t="str">
            <v>Nagua</v>
          </cell>
        </row>
        <row r="346">
          <cell r="A346">
            <v>507</v>
          </cell>
          <cell r="B346" t="str">
            <v>DRBR507</v>
          </cell>
          <cell r="C346" t="str">
            <v>Estacion SIGMA Boca Chica</v>
          </cell>
          <cell r="D346" t="str">
            <v/>
          </cell>
          <cell r="E346" t="str">
            <v/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No</v>
          </cell>
          <cell r="N346" t="str">
            <v>Si</v>
          </cell>
          <cell r="O346" t="str">
            <v/>
          </cell>
        </row>
        <row r="347">
          <cell r="A347">
            <v>510</v>
          </cell>
          <cell r="B347" t="str">
            <v>DRBR510</v>
          </cell>
          <cell r="C347" t="str">
            <v>FERRETERIA BELLON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>Santiago 1</v>
          </cell>
        </row>
        <row r="348">
          <cell r="A348">
            <v>511</v>
          </cell>
          <cell r="B348" t="str">
            <v>DRBR511</v>
          </cell>
          <cell r="C348" t="str">
            <v>OFICINA RIO SAN JUAN</v>
          </cell>
          <cell r="D348" t="str">
            <v>Diebold</v>
          </cell>
          <cell r="E348" t="str">
            <v>Norte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Nagua</v>
          </cell>
        </row>
        <row r="349">
          <cell r="A349">
            <v>512</v>
          </cell>
          <cell r="B349" t="str">
            <v>DRBR512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</row>
        <row r="350">
          <cell r="A350">
            <v>513</v>
          </cell>
          <cell r="B350" t="str">
            <v>DRBR513</v>
          </cell>
          <cell r="C350" t="str">
            <v>OFICINA NISIBON</v>
          </cell>
          <cell r="D350" t="str">
            <v>Diebold</v>
          </cell>
          <cell r="E350" t="str">
            <v>Este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Si</v>
          </cell>
          <cell r="O350" t="str">
            <v>Oficina</v>
          </cell>
        </row>
        <row r="351">
          <cell r="A351">
            <v>514</v>
          </cell>
          <cell r="B351" t="str">
            <v>DRBR514</v>
          </cell>
          <cell r="C351" t="str">
            <v>AUTOSERVICIO C. DE GAULLE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No</v>
          </cell>
          <cell r="I351" t="str">
            <v>No</v>
          </cell>
          <cell r="J351" t="str">
            <v>No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No</v>
          </cell>
          <cell r="O351" t="str">
            <v>Grupo 4</v>
          </cell>
        </row>
        <row r="352">
          <cell r="A352">
            <v>515</v>
          </cell>
          <cell r="B352" t="str">
            <v>DRBR515</v>
          </cell>
          <cell r="C352" t="str">
            <v>Agora Mall #1</v>
          </cell>
          <cell r="D352" t="str">
            <v>NCR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8</v>
          </cell>
        </row>
        <row r="353">
          <cell r="A353">
            <v>516</v>
          </cell>
          <cell r="B353" t="str">
            <v>DRBR516</v>
          </cell>
          <cell r="C353" t="str">
            <v>OFIC GAZCUE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3</v>
          </cell>
        </row>
        <row r="354">
          <cell r="A354">
            <v>517</v>
          </cell>
          <cell r="B354" t="str">
            <v>DRBR517</v>
          </cell>
          <cell r="C354" t="str">
            <v>Autobanco San Soucí</v>
          </cell>
          <cell r="D354" t="str">
            <v>Diebold</v>
          </cell>
          <cell r="E354" t="str">
            <v>Distrito Nacional</v>
          </cell>
          <cell r="F354" t="str">
            <v>SI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7</v>
          </cell>
        </row>
        <row r="355">
          <cell r="A355">
            <v>518</v>
          </cell>
          <cell r="B355" t="str">
            <v>DRBR518</v>
          </cell>
          <cell r="C355" t="str">
            <v>OFIC LOS ALAMOS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Santiago 2</v>
          </cell>
        </row>
        <row r="356">
          <cell r="A356">
            <v>519</v>
          </cell>
          <cell r="B356" t="str">
            <v>DRBR519</v>
          </cell>
          <cell r="C356" t="str">
            <v>PLAZA C. ESTRELLA, BAVARO</v>
          </cell>
          <cell r="D356" t="str">
            <v>Diebold</v>
          </cell>
          <cell r="E356" t="str">
            <v>Este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Si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No</v>
          </cell>
          <cell r="O356" t="str">
            <v>Romana-Higuey</v>
          </cell>
        </row>
        <row r="357">
          <cell r="A357">
            <v>520</v>
          </cell>
          <cell r="B357" t="str">
            <v>DRBR520</v>
          </cell>
          <cell r="C357" t="str">
            <v>COOPERATIVA NAVARRETE</v>
          </cell>
          <cell r="D357" t="str">
            <v>Diebold</v>
          </cell>
          <cell r="E357" t="str">
            <v>Norte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Oficina</v>
          </cell>
        </row>
        <row r="358">
          <cell r="A358">
            <v>521</v>
          </cell>
          <cell r="B358" t="str">
            <v>DRBR521</v>
          </cell>
          <cell r="C358" t="str">
            <v>OFIC. BAYAHIBE</v>
          </cell>
          <cell r="D358" t="str">
            <v>Diebold</v>
          </cell>
          <cell r="E358" t="str">
            <v>Este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No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Romana-Higuey</v>
          </cell>
        </row>
        <row r="359">
          <cell r="A359">
            <v>522</v>
          </cell>
          <cell r="B359" t="str">
            <v>DRBR522</v>
          </cell>
          <cell r="C359" t="str">
            <v>OFIC. GALERIA 360</v>
          </cell>
          <cell r="D359" t="str">
            <v>Diebold</v>
          </cell>
          <cell r="E359" t="str">
            <v>Distrito Nacional</v>
          </cell>
          <cell r="F359" t="str">
            <v>SI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No</v>
          </cell>
          <cell r="O359" t="str">
            <v>Grupo 8</v>
          </cell>
        </row>
        <row r="360">
          <cell r="A360">
            <v>524</v>
          </cell>
          <cell r="B360" t="str">
            <v>DRBR524</v>
          </cell>
          <cell r="C360" t="str">
            <v>DNCD</v>
          </cell>
          <cell r="D360" t="str">
            <v>Wincor Nixdorf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Si</v>
          </cell>
          <cell r="O360" t="str">
            <v>Grupo 3</v>
          </cell>
        </row>
        <row r="361">
          <cell r="A361">
            <v>525</v>
          </cell>
          <cell r="B361" t="str">
            <v>DRBR525</v>
          </cell>
          <cell r="C361" t="str">
            <v>ATM Supermercado Bravo Las Americas</v>
          </cell>
          <cell r="D361" t="str">
            <v>NCR</v>
          </cell>
          <cell r="E361" t="str">
            <v>Distrito Nacional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No</v>
          </cell>
          <cell r="K361" t="str">
            <v>No</v>
          </cell>
          <cell r="L361" t="str">
            <v>No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527</v>
          </cell>
          <cell r="B362" t="str">
            <v>DRBR527</v>
          </cell>
          <cell r="C362" t="str">
            <v>Of. Zona Oriental #2</v>
          </cell>
          <cell r="D362" t="str">
            <v/>
          </cell>
          <cell r="E362" t="str">
            <v>Distrito Nacional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No</v>
          </cell>
          <cell r="N362" t="str">
            <v>No</v>
          </cell>
          <cell r="O362" t="str">
            <v/>
          </cell>
        </row>
        <row r="363">
          <cell r="A363">
            <v>528</v>
          </cell>
          <cell r="B363" t="str">
            <v>DRBR284</v>
          </cell>
          <cell r="C363" t="str">
            <v>FERRETERIA OCHOA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Santiago 2</v>
          </cell>
        </row>
        <row r="364">
          <cell r="A364">
            <v>529</v>
          </cell>
          <cell r="B364" t="str">
            <v>DRBR529</v>
          </cell>
          <cell r="C364" t="str">
            <v>PLAN SOCIAL PRESIDENCIA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7</v>
          </cell>
        </row>
        <row r="365">
          <cell r="A365">
            <v>531</v>
          </cell>
          <cell r="B365" t="str">
            <v>DRBR531</v>
          </cell>
          <cell r="C365" t="str">
            <v>ESCUELA NAC. JUDICATURA</v>
          </cell>
          <cell r="D365" t="str">
            <v>Wincor Nixdorf</v>
          </cell>
          <cell r="E365" t="str">
            <v>Distrito Nacional</v>
          </cell>
          <cell r="F365" t="str">
            <v>NO</v>
          </cell>
          <cell r="G365" t="str">
            <v>No</v>
          </cell>
          <cell r="H365" t="str">
            <v>No</v>
          </cell>
          <cell r="I365" t="str">
            <v>No</v>
          </cell>
          <cell r="J365" t="str">
            <v>No</v>
          </cell>
          <cell r="K365" t="str">
            <v>No</v>
          </cell>
          <cell r="L365" t="str">
            <v>No</v>
          </cell>
          <cell r="M365" t="str">
            <v>No</v>
          </cell>
          <cell r="N365" t="str">
            <v>No</v>
          </cell>
          <cell r="O365" t="str">
            <v>Grupo 3</v>
          </cell>
        </row>
        <row r="366">
          <cell r="A366">
            <v>532</v>
          </cell>
          <cell r="B366" t="str">
            <v>DRBR532</v>
          </cell>
          <cell r="C366" t="str">
            <v>OFIC. GUANABANO</v>
          </cell>
          <cell r="D366" t="str">
            <v>Wincor Nixdorf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La Vega</v>
          </cell>
        </row>
        <row r="367">
          <cell r="A367">
            <v>533</v>
          </cell>
          <cell r="B367" t="str">
            <v>DRBR533</v>
          </cell>
          <cell r="C367" t="str">
            <v>Ofic. AILA II</v>
          </cell>
          <cell r="D367" t="str">
            <v>Diebold</v>
          </cell>
          <cell r="E367" t="str">
            <v>Este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Si</v>
          </cell>
          <cell r="O367" t="str">
            <v>Grupo 9</v>
          </cell>
        </row>
        <row r="368">
          <cell r="A368">
            <v>534</v>
          </cell>
          <cell r="B368" t="str">
            <v>DRBR534</v>
          </cell>
          <cell r="C368" t="str">
            <v>Ofic. Torre BRRD II</v>
          </cell>
          <cell r="D368" t="str">
            <v>Wincor Nixdorf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535</v>
          </cell>
          <cell r="B369" t="str">
            <v>DRBR535</v>
          </cell>
          <cell r="C369" t="str">
            <v>Autoservicio Torre BR</v>
          </cell>
          <cell r="D369" t="str">
            <v>NCR</v>
          </cell>
          <cell r="E369" t="str">
            <v>Distrito Nacional</v>
          </cell>
          <cell r="F369" t="str">
            <v>SI</v>
          </cell>
          <cell r="G369" t="str">
            <v>Si</v>
          </cell>
          <cell r="H369" t="str">
            <v>No</v>
          </cell>
          <cell r="I369" t="str">
            <v>No</v>
          </cell>
          <cell r="J369" t="str">
            <v>No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No</v>
          </cell>
          <cell r="O369" t="str">
            <v>Grupo 2</v>
          </cell>
        </row>
        <row r="370">
          <cell r="A370">
            <v>536</v>
          </cell>
          <cell r="B370" t="str">
            <v>DRBR509</v>
          </cell>
          <cell r="C370" t="str">
            <v>PLAZA LAMA SAN ISIDRO</v>
          </cell>
          <cell r="D370" t="str">
            <v>Wincor Nixdorf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No</v>
          </cell>
          <cell r="O370" t="str">
            <v>Grupo 4</v>
          </cell>
        </row>
        <row r="371">
          <cell r="A371">
            <v>537</v>
          </cell>
          <cell r="B371" t="str">
            <v>DRBR537</v>
          </cell>
          <cell r="C371" t="str">
            <v>EST. TEXACO ENRIQUILLO</v>
          </cell>
          <cell r="D371" t="str">
            <v>Wincor Nixdorf</v>
          </cell>
          <cell r="E371" t="str">
            <v>Sur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Barahona</v>
          </cell>
        </row>
        <row r="372">
          <cell r="A372">
            <v>538</v>
          </cell>
          <cell r="B372" t="str">
            <v>DRBR538</v>
          </cell>
          <cell r="C372" t="str">
            <v>Autoservicios San Francisco de Macoris</v>
          </cell>
          <cell r="D372" t="str">
            <v>NCR</v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Si</v>
          </cell>
          <cell r="O372" t="str">
            <v/>
          </cell>
        </row>
        <row r="373">
          <cell r="A373">
            <v>539</v>
          </cell>
          <cell r="B373" t="str">
            <v>DRBR539</v>
          </cell>
          <cell r="C373" t="str">
            <v>S/M Cadena Los Proceres</v>
          </cell>
          <cell r="D373" t="str">
            <v/>
          </cell>
          <cell r="E373" t="str">
            <v/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6</v>
          </cell>
        </row>
        <row r="374">
          <cell r="A374">
            <v>540</v>
          </cell>
          <cell r="B374" t="str">
            <v>DRBR540</v>
          </cell>
          <cell r="C374" t="str">
            <v>Ofic. SAMBIL I</v>
          </cell>
          <cell r="D374" t="str">
            <v>Wincor Nixdorf</v>
          </cell>
          <cell r="E374" t="str">
            <v>Distrito Nacional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541</v>
          </cell>
          <cell r="B375" t="str">
            <v>DRBR541</v>
          </cell>
          <cell r="C375" t="str">
            <v>OFIC. SAMBIL II</v>
          </cell>
          <cell r="D375" t="str">
            <v>Wincor Nixdorf</v>
          </cell>
          <cell r="E375" t="str">
            <v>Distrito Nacional</v>
          </cell>
          <cell r="F375" t="str">
            <v>SI</v>
          </cell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Si</v>
          </cell>
          <cell r="L375" t="str">
            <v>Si</v>
          </cell>
          <cell r="M375" t="str">
            <v>Si</v>
          </cell>
          <cell r="N375" t="str">
            <v>No</v>
          </cell>
          <cell r="O375" t="str">
            <v>Grupo 8</v>
          </cell>
        </row>
        <row r="376">
          <cell r="A376">
            <v>542</v>
          </cell>
          <cell r="B376" t="str">
            <v>DRBR542</v>
          </cell>
          <cell r="C376" t="str">
            <v>S/M CADENA CARRETERA M</v>
          </cell>
          <cell r="D376" t="str">
            <v>Diebold</v>
          </cell>
          <cell r="E376" t="str">
            <v>Distrito Nacional</v>
          </cell>
          <cell r="F376" t="str">
            <v>NO</v>
          </cell>
          <cell r="G376" t="str">
            <v>NO</v>
          </cell>
          <cell r="H376" t="str">
            <v>SI</v>
          </cell>
          <cell r="I376" t="str">
            <v/>
          </cell>
          <cell r="J376" t="str">
            <v>SI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</row>
        <row r="377">
          <cell r="A377">
            <v>544</v>
          </cell>
          <cell r="B377" t="str">
            <v>DRBR481</v>
          </cell>
          <cell r="C377" t="str">
            <v>DIRECCION GENERAL TECNOLOGIA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2</v>
          </cell>
        </row>
        <row r="378">
          <cell r="A378">
            <v>545</v>
          </cell>
          <cell r="B378" t="str">
            <v>DRBR995</v>
          </cell>
          <cell r="C378" t="str">
            <v>Isabel La Católica II</v>
          </cell>
          <cell r="D378" t="str">
            <v>NCR</v>
          </cell>
          <cell r="E378" t="str">
            <v>Distrito Nacional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546</v>
          </cell>
          <cell r="B379" t="str">
            <v>DRBR230</v>
          </cell>
          <cell r="C379" t="str">
            <v>ITLAS</v>
          </cell>
          <cell r="D379" t="str">
            <v>NCR</v>
          </cell>
          <cell r="E379" t="str">
            <v>Este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9</v>
          </cell>
        </row>
        <row r="380">
          <cell r="A380">
            <v>547</v>
          </cell>
          <cell r="B380" t="str">
            <v>DRBR16B</v>
          </cell>
          <cell r="C380" t="str">
            <v>Plaza Lama Herrera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Grupo 6</v>
          </cell>
        </row>
        <row r="381">
          <cell r="A381">
            <v>548</v>
          </cell>
          <cell r="B381" t="str">
            <v>DRBR130</v>
          </cell>
          <cell r="C381" t="str">
            <v>AMET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Grupo 1</v>
          </cell>
        </row>
        <row r="382">
          <cell r="A382">
            <v>549</v>
          </cell>
          <cell r="B382" t="str">
            <v>DRBR026</v>
          </cell>
          <cell r="C382" t="str">
            <v>Ministerio de Turismo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No</v>
          </cell>
          <cell r="M382" t="str">
            <v>No</v>
          </cell>
          <cell r="N382" t="str">
            <v>No</v>
          </cell>
          <cell r="O382" t="str">
            <v>Grupo 3</v>
          </cell>
        </row>
        <row r="383">
          <cell r="A383">
            <v>551</v>
          </cell>
          <cell r="B383" t="str">
            <v>DRBR01C</v>
          </cell>
          <cell r="C383" t="str">
            <v>Ofic. Padre Castellanos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Si</v>
          </cell>
          <cell r="O383" t="str">
            <v>Grupo 7</v>
          </cell>
        </row>
        <row r="384">
          <cell r="A384">
            <v>552</v>
          </cell>
          <cell r="B384" t="str">
            <v>DRBR323</v>
          </cell>
          <cell r="C384" t="str">
            <v>Suprema Corte de Justicia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2</v>
          </cell>
        </row>
        <row r="385">
          <cell r="A385">
            <v>553</v>
          </cell>
          <cell r="B385" t="str">
            <v>DRBR270</v>
          </cell>
          <cell r="C385" t="str">
            <v>CENTRO CAJA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No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554</v>
          </cell>
          <cell r="B386" t="str">
            <v>DRBR011</v>
          </cell>
          <cell r="C386" t="str">
            <v>Ofic. Isabel La Católica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No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>Grupo 7</v>
          </cell>
        </row>
        <row r="387">
          <cell r="A387">
            <v>555</v>
          </cell>
          <cell r="B387" t="str">
            <v>DRBR24P</v>
          </cell>
          <cell r="C387" t="str">
            <v>Estación Shell Las Praderas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Grupo 6</v>
          </cell>
        </row>
        <row r="388">
          <cell r="A388">
            <v>556</v>
          </cell>
          <cell r="B388" t="str">
            <v>DRBR065</v>
          </cell>
          <cell r="C388" t="str">
            <v>Almacén Av. Luperón</v>
          </cell>
          <cell r="D388" t="str">
            <v>NCR</v>
          </cell>
          <cell r="E388" t="str">
            <v>Distrito Nacional</v>
          </cell>
          <cell r="F388" t="str">
            <v>NO</v>
          </cell>
          <cell r="G388" t="str">
            <v>No</v>
          </cell>
          <cell r="H388" t="str">
            <v>No</v>
          </cell>
          <cell r="I388" t="str">
            <v>No</v>
          </cell>
          <cell r="J388" t="str">
            <v>No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6</v>
          </cell>
        </row>
        <row r="389">
          <cell r="A389">
            <v>557</v>
          </cell>
          <cell r="B389" t="str">
            <v>DRBR022</v>
          </cell>
          <cell r="C389" t="str">
            <v>Tienda La Sirena Av. Mella</v>
          </cell>
          <cell r="D389" t="str">
            <v>NCR</v>
          </cell>
          <cell r="E389" t="str">
            <v>Distrito Nacional</v>
          </cell>
          <cell r="F389" t="str">
            <v>SI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No</v>
          </cell>
          <cell r="O389" t="str">
            <v>Grupo 7</v>
          </cell>
        </row>
        <row r="390">
          <cell r="A390">
            <v>558</v>
          </cell>
          <cell r="B390" t="str">
            <v>DRBR106</v>
          </cell>
          <cell r="C390" t="str">
            <v>Base Naval 27 de Febrero</v>
          </cell>
          <cell r="D390" t="str">
            <v>NCR</v>
          </cell>
          <cell r="E390" t="str">
            <v>Distrito Nacional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Si</v>
          </cell>
          <cell r="O390" t="str">
            <v>Grupo 7</v>
          </cell>
        </row>
        <row r="391">
          <cell r="A391">
            <v>559</v>
          </cell>
          <cell r="B391" t="str">
            <v>DRBR559</v>
          </cell>
          <cell r="C391" t="str">
            <v>UNP Metro #1</v>
          </cell>
          <cell r="D391" t="str">
            <v>NCR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No</v>
          </cell>
          <cell r="O391" t="str">
            <v>Grupo 8</v>
          </cell>
        </row>
        <row r="392">
          <cell r="A392">
            <v>560</v>
          </cell>
          <cell r="B392" t="str">
            <v>DRBR229</v>
          </cell>
          <cell r="C392" t="str">
            <v>JUNTA CENTRAL ELECTORAL</v>
          </cell>
          <cell r="D392" t="str">
            <v>Diebold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5</v>
          </cell>
        </row>
        <row r="393">
          <cell r="A393">
            <v>561</v>
          </cell>
          <cell r="B393" t="str">
            <v>DRBR133</v>
          </cell>
          <cell r="C393" t="str">
            <v>Comando Reg. P.N. S.D Este</v>
          </cell>
          <cell r="D393" t="str">
            <v>NCR</v>
          </cell>
          <cell r="E393" t="str">
            <v>Distrito Nacional</v>
          </cell>
          <cell r="F393" t="str">
            <v>NO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Si</v>
          </cell>
          <cell r="O393" t="str">
            <v>Grupo 4</v>
          </cell>
        </row>
        <row r="394">
          <cell r="A394">
            <v>562</v>
          </cell>
          <cell r="B394" t="str">
            <v>DRBR226</v>
          </cell>
          <cell r="C394" t="str">
            <v>JUMBO Carretera Mella</v>
          </cell>
          <cell r="D394" t="str">
            <v>NCR</v>
          </cell>
          <cell r="E394" t="str">
            <v>Distrito Nacional</v>
          </cell>
          <cell r="F394" t="str">
            <v>SI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563</v>
          </cell>
          <cell r="B395" t="str">
            <v>DRBR233</v>
          </cell>
          <cell r="C395" t="str">
            <v>Base Aerea San Isidro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Grupo 9</v>
          </cell>
        </row>
        <row r="396">
          <cell r="A396">
            <v>564</v>
          </cell>
          <cell r="B396" t="str">
            <v>DRBR168</v>
          </cell>
          <cell r="C396" t="str">
            <v>Ministerio de Agricultura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No</v>
          </cell>
          <cell r="K396" t="str">
            <v>No</v>
          </cell>
          <cell r="L396" t="str">
            <v>No</v>
          </cell>
          <cell r="M396" t="str">
            <v>No</v>
          </cell>
          <cell r="N396" t="str">
            <v>No</v>
          </cell>
          <cell r="O396" t="str">
            <v>Grupo 6</v>
          </cell>
        </row>
        <row r="397">
          <cell r="A397">
            <v>565</v>
          </cell>
          <cell r="B397" t="str">
            <v>DRBR24H</v>
          </cell>
          <cell r="C397" t="str">
            <v>S/M Cadena, Nuñez De C.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566</v>
          </cell>
          <cell r="B398" t="str">
            <v>DRBR508</v>
          </cell>
          <cell r="C398" t="str">
            <v>HIPERMERCADO OLE AUT. DUARTE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6</v>
          </cell>
        </row>
        <row r="399">
          <cell r="A399">
            <v>567</v>
          </cell>
          <cell r="B399" t="str">
            <v>DRBR015</v>
          </cell>
          <cell r="C399" t="str">
            <v>Ofic. Máximo Gómez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Si</v>
          </cell>
          <cell r="O399" t="str">
            <v>Grupo 3</v>
          </cell>
        </row>
        <row r="400">
          <cell r="A400">
            <v>568</v>
          </cell>
          <cell r="B400" t="str">
            <v>DRBR01F</v>
          </cell>
          <cell r="C400" t="str">
            <v>Ministerio de Educación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No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569</v>
          </cell>
          <cell r="B401" t="str">
            <v>DRBR03B</v>
          </cell>
          <cell r="C401" t="str">
            <v>Superintendencia De Seguros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No</v>
          </cell>
          <cell r="L401" t="str">
            <v>No</v>
          </cell>
          <cell r="M401" t="str">
            <v>No</v>
          </cell>
          <cell r="N401" t="str">
            <v>No</v>
          </cell>
          <cell r="O401" t="str">
            <v>Grupo 3</v>
          </cell>
        </row>
        <row r="402">
          <cell r="A402">
            <v>570</v>
          </cell>
          <cell r="B402" t="str">
            <v>DRBR478</v>
          </cell>
          <cell r="C402" t="str">
            <v>SUPERMERCADO LIVERPOOL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No</v>
          </cell>
          <cell r="O402" t="str">
            <v>Grupo 1</v>
          </cell>
        </row>
        <row r="403">
          <cell r="A403">
            <v>571</v>
          </cell>
          <cell r="B403" t="str">
            <v>DRBR16C</v>
          </cell>
          <cell r="C403" t="str">
            <v>Hospital Central FFAA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Si</v>
          </cell>
          <cell r="O403" t="str">
            <v>Grupo 8</v>
          </cell>
        </row>
        <row r="404">
          <cell r="A404">
            <v>572</v>
          </cell>
          <cell r="B404" t="str">
            <v>DRBR174</v>
          </cell>
          <cell r="C404" t="str">
            <v>Olé Av. Ovando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1</v>
          </cell>
        </row>
        <row r="405">
          <cell r="A405">
            <v>573</v>
          </cell>
          <cell r="B405" t="str">
            <v>DRBR038</v>
          </cell>
          <cell r="C405" t="str">
            <v>IDSS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No</v>
          </cell>
          <cell r="L405" t="str">
            <v>No</v>
          </cell>
          <cell r="M405" t="str">
            <v>No</v>
          </cell>
          <cell r="N405" t="str">
            <v>No</v>
          </cell>
          <cell r="O405" t="str">
            <v>Grupo 1</v>
          </cell>
        </row>
        <row r="406">
          <cell r="A406">
            <v>574</v>
          </cell>
          <cell r="B406" t="str">
            <v>DRBR080</v>
          </cell>
          <cell r="C406" t="str">
            <v>Club Obras Públicas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Si</v>
          </cell>
          <cell r="L406" t="str">
            <v>Si</v>
          </cell>
          <cell r="M406" t="str">
            <v>Si</v>
          </cell>
          <cell r="N406" t="str">
            <v>No</v>
          </cell>
          <cell r="O406" t="str">
            <v>Grupo 1</v>
          </cell>
        </row>
        <row r="407">
          <cell r="A407">
            <v>575</v>
          </cell>
          <cell r="B407" t="str">
            <v>DRBR16P</v>
          </cell>
          <cell r="C407" t="str">
            <v>EDESUR Tiradentes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No</v>
          </cell>
          <cell r="O407" t="str">
            <v>Grupo 8</v>
          </cell>
        </row>
        <row r="408">
          <cell r="A408">
            <v>576</v>
          </cell>
          <cell r="B408" t="str">
            <v>DRBR576</v>
          </cell>
          <cell r="C408" t="str">
            <v>Nizao</v>
          </cell>
          <cell r="D408" t="str">
            <v>NCR</v>
          </cell>
          <cell r="E408" t="str">
            <v>Sur</v>
          </cell>
        </row>
        <row r="409">
          <cell r="A409">
            <v>577</v>
          </cell>
          <cell r="B409" t="str">
            <v>DRBR173</v>
          </cell>
          <cell r="C409" t="str">
            <v>Olé Av. Duarte</v>
          </cell>
          <cell r="D409" t="str">
            <v>NCR</v>
          </cell>
          <cell r="E409" t="str">
            <v>Distrito Nacional</v>
          </cell>
          <cell r="F409" t="str">
            <v>SI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Grupo 7</v>
          </cell>
        </row>
        <row r="410">
          <cell r="A410">
            <v>578</v>
          </cell>
          <cell r="B410" t="str">
            <v>DRBR324</v>
          </cell>
          <cell r="C410" t="str">
            <v>Procuraduría G. de La Rep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No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No</v>
          </cell>
          <cell r="M410" t="str">
            <v>No</v>
          </cell>
          <cell r="N410" t="str">
            <v>No</v>
          </cell>
          <cell r="O410" t="str">
            <v>Grupo 2</v>
          </cell>
        </row>
        <row r="411">
          <cell r="A411">
            <v>579</v>
          </cell>
          <cell r="B411" t="str">
            <v>DRBR579</v>
          </cell>
          <cell r="C411" t="str">
            <v>ESTACION SUNIX DOWN TOWN</v>
          </cell>
          <cell r="D411" t="str">
            <v>Diebold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Romana-Higuey</v>
          </cell>
        </row>
        <row r="412">
          <cell r="A412">
            <v>580</v>
          </cell>
          <cell r="B412" t="str">
            <v>DRBR523</v>
          </cell>
          <cell r="C412" t="str">
            <v>EDIFICIO PROPAGAS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Si</v>
          </cell>
          <cell r="O412" t="str">
            <v>Grupo 1</v>
          </cell>
        </row>
        <row r="413">
          <cell r="A413">
            <v>581</v>
          </cell>
          <cell r="B413" t="str">
            <v>DRBR426</v>
          </cell>
          <cell r="C413" t="str">
            <v>BNV II</v>
          </cell>
          <cell r="D413" t="str">
            <v>NCR</v>
          </cell>
          <cell r="E413" t="str">
            <v>Distrito Nacional</v>
          </cell>
          <cell r="F413" t="str">
            <v/>
          </cell>
          <cell r="G413" t="str">
            <v>No</v>
          </cell>
          <cell r="H413" t="str">
            <v>No</v>
          </cell>
          <cell r="I413" t="str">
            <v>No</v>
          </cell>
          <cell r="J413" t="str">
            <v>No</v>
          </cell>
          <cell r="K413" t="str">
            <v>No</v>
          </cell>
          <cell r="L413" t="str">
            <v>No</v>
          </cell>
          <cell r="M413" t="str">
            <v>No</v>
          </cell>
          <cell r="N413" t="str">
            <v>No</v>
          </cell>
          <cell r="O413" t="str">
            <v>Grupo 8</v>
          </cell>
        </row>
        <row r="414">
          <cell r="A414">
            <v>583</v>
          </cell>
          <cell r="B414" t="str">
            <v>DRBR431</v>
          </cell>
          <cell r="C414" t="str">
            <v>MINISTERIO DE LA FFAA I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584</v>
          </cell>
          <cell r="B415" t="str">
            <v>DRBR404</v>
          </cell>
          <cell r="C415" t="str">
            <v>Ofic. San Cristobal</v>
          </cell>
          <cell r="D415" t="str">
            <v>NCR</v>
          </cell>
          <cell r="E415" t="str">
            <v>Sur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Si</v>
          </cell>
          <cell r="O415" t="str">
            <v>Grupo 5</v>
          </cell>
        </row>
        <row r="416">
          <cell r="A416">
            <v>585</v>
          </cell>
          <cell r="B416" t="str">
            <v>DRBR083</v>
          </cell>
          <cell r="C416" t="str">
            <v>Ofic. Haina Oriental</v>
          </cell>
          <cell r="D416" t="str">
            <v>NCR</v>
          </cell>
          <cell r="E416" t="str">
            <v>Sur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No</v>
          </cell>
          <cell r="O416" t="str">
            <v>Grupo 5</v>
          </cell>
        </row>
        <row r="417">
          <cell r="A417">
            <v>586</v>
          </cell>
          <cell r="B417" t="str">
            <v>DRBR01Q</v>
          </cell>
          <cell r="C417" t="str">
            <v>Palacio de Justicia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No</v>
          </cell>
          <cell r="O417" t="str">
            <v>Grupo 3</v>
          </cell>
        </row>
        <row r="418">
          <cell r="A418">
            <v>587</v>
          </cell>
          <cell r="B418" t="str">
            <v>DRBR123</v>
          </cell>
          <cell r="C418" t="str">
            <v>Cuerpo de Ayudantes Militares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Grupo 3</v>
          </cell>
        </row>
        <row r="419">
          <cell r="A419">
            <v>588</v>
          </cell>
          <cell r="B419" t="str">
            <v>DRBR01O</v>
          </cell>
          <cell r="C419" t="str">
            <v>INAVI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3</v>
          </cell>
        </row>
        <row r="420">
          <cell r="A420">
            <v>589</v>
          </cell>
          <cell r="B420" t="str">
            <v>DRBR23E</v>
          </cell>
          <cell r="C420" t="str">
            <v>S/M Bravo San Vicente P.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No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No</v>
          </cell>
          <cell r="N420" t="str">
            <v>No</v>
          </cell>
          <cell r="O420" t="str">
            <v>Grupo 4</v>
          </cell>
        </row>
        <row r="421">
          <cell r="A421">
            <v>590</v>
          </cell>
          <cell r="B421" t="str">
            <v>DRBR177</v>
          </cell>
          <cell r="C421" t="str">
            <v>Olé Av. Las Américas</v>
          </cell>
          <cell r="D421" t="str">
            <v>NCR</v>
          </cell>
          <cell r="E421" t="str">
            <v>Distrito Nacional</v>
          </cell>
          <cell r="F421" t="str">
            <v>SI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9</v>
          </cell>
        </row>
        <row r="422">
          <cell r="A422">
            <v>591</v>
          </cell>
          <cell r="B422" t="str">
            <v>DRBR24Z</v>
          </cell>
          <cell r="C422" t="str">
            <v>Universidad del Caribe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5</v>
          </cell>
        </row>
        <row r="423">
          <cell r="A423">
            <v>592</v>
          </cell>
          <cell r="B423" t="str">
            <v>DRBR081</v>
          </cell>
          <cell r="C423" t="str">
            <v>Centro Caja San Cristobal #1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593</v>
          </cell>
          <cell r="B424" t="str">
            <v>DRBR242</v>
          </cell>
          <cell r="C424" t="str">
            <v>Fuerzas Armadas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Grupo 5</v>
          </cell>
        </row>
        <row r="425">
          <cell r="A425">
            <v>594</v>
          </cell>
          <cell r="B425" t="str">
            <v>DRBR594</v>
          </cell>
          <cell r="C425" t="str">
            <v>PLAZA VENEZUELA, SANTIAGO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595</v>
          </cell>
          <cell r="B426" t="str">
            <v>DRBR595</v>
          </cell>
          <cell r="C426" t="str">
            <v>SUPERMERCADO CENTRAL</v>
          </cell>
          <cell r="D426" t="str">
            <v>NCR</v>
          </cell>
          <cell r="E426" t="str">
            <v>Norte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Santiago 1</v>
          </cell>
        </row>
        <row r="427">
          <cell r="A427">
            <v>596</v>
          </cell>
          <cell r="B427" t="str">
            <v>DRBR274</v>
          </cell>
          <cell r="C427" t="str">
            <v>Autobanco Malecon Center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3</v>
          </cell>
        </row>
        <row r="428">
          <cell r="A428">
            <v>597</v>
          </cell>
          <cell r="B428" t="str">
            <v>DRBR316</v>
          </cell>
          <cell r="C428" t="str">
            <v>CTBS SANTIAGO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Santiago 1</v>
          </cell>
        </row>
        <row r="429">
          <cell r="A429">
            <v>599</v>
          </cell>
          <cell r="B429" t="str">
            <v>DRBR258</v>
          </cell>
          <cell r="C429" t="str">
            <v>Ofic. Plaza Internacional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601</v>
          </cell>
          <cell r="B430" t="str">
            <v>DRBR255</v>
          </cell>
          <cell r="C430" t="str">
            <v>Plaza Haché,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1</v>
          </cell>
        </row>
        <row r="431">
          <cell r="A431">
            <v>602</v>
          </cell>
          <cell r="B431" t="str">
            <v>DRBR122</v>
          </cell>
          <cell r="C431" t="str">
            <v>Zona Franca #1,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No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603</v>
          </cell>
          <cell r="B432" t="str">
            <v>DRBR126</v>
          </cell>
          <cell r="C432" t="str">
            <v>Zona Franca #2, Santiago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No</v>
          </cell>
          <cell r="O432" t="str">
            <v>Santiago 2</v>
          </cell>
        </row>
        <row r="433">
          <cell r="A433">
            <v>604</v>
          </cell>
          <cell r="B433" t="str">
            <v>DRBR401</v>
          </cell>
          <cell r="C433" t="str">
            <v>Ofic. Estancia Nueva</v>
          </cell>
          <cell r="D433" t="str">
            <v>NCR</v>
          </cell>
          <cell r="E433" t="str">
            <v>Norte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605</v>
          </cell>
          <cell r="B434" t="str">
            <v>DRBR141</v>
          </cell>
          <cell r="C434" t="str">
            <v>Ofic. Bonao</v>
          </cell>
          <cell r="D434" t="str">
            <v>NCR</v>
          </cell>
          <cell r="E434" t="str">
            <v>Norte</v>
          </cell>
          <cell r="F434" t="str">
            <v>SI</v>
          </cell>
          <cell r="G434" t="str">
            <v>Si</v>
          </cell>
          <cell r="H434" t="str">
            <v>Si</v>
          </cell>
          <cell r="I434" t="str">
            <v>Si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La Vega</v>
          </cell>
        </row>
        <row r="435">
          <cell r="A435">
            <v>606</v>
          </cell>
          <cell r="B435" t="str">
            <v>DRBR704</v>
          </cell>
          <cell r="C435" t="str">
            <v>Ofic. Manolo Tavarez Justo</v>
          </cell>
          <cell r="D435" t="str">
            <v>NCR</v>
          </cell>
          <cell r="E435" t="str">
            <v>Norte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Si</v>
          </cell>
          <cell r="O435" t="str">
            <v>Puerto Plata</v>
          </cell>
        </row>
        <row r="436">
          <cell r="A436">
            <v>607</v>
          </cell>
          <cell r="B436" t="str">
            <v>DRBR607</v>
          </cell>
          <cell r="C436" t="str">
            <v>ONAPI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No</v>
          </cell>
          <cell r="L436" t="str">
            <v>Si</v>
          </cell>
          <cell r="M436" t="str">
            <v>No</v>
          </cell>
          <cell r="N436" t="str">
            <v>No</v>
          </cell>
          <cell r="O436" t="str">
            <v>Grupo 6</v>
          </cell>
        </row>
        <row r="437">
          <cell r="A437">
            <v>608</v>
          </cell>
          <cell r="B437" t="str">
            <v>DRBR305</v>
          </cell>
          <cell r="C437" t="str">
            <v>OFIC. JUMBO SAN PEDRO</v>
          </cell>
          <cell r="D437" t="str">
            <v>NCR</v>
          </cell>
          <cell r="E437" t="str">
            <v>Este</v>
          </cell>
          <cell r="F437" t="str">
            <v>SI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609</v>
          </cell>
          <cell r="B438" t="str">
            <v>DRBR120</v>
          </cell>
          <cell r="C438" t="str">
            <v>Jumbo, San Pedro</v>
          </cell>
          <cell r="D438" t="str">
            <v>NCR</v>
          </cell>
          <cell r="E438" t="str">
            <v>Este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No</v>
          </cell>
          <cell r="O438" t="str">
            <v>San Pedro de Macorís</v>
          </cell>
        </row>
        <row r="439">
          <cell r="A439">
            <v>610</v>
          </cell>
          <cell r="B439" t="str">
            <v>DRBR610</v>
          </cell>
          <cell r="C439" t="str">
            <v>EDEESTE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No</v>
          </cell>
          <cell r="L439" t="str">
            <v>Si</v>
          </cell>
          <cell r="M439" t="str">
            <v>No</v>
          </cell>
          <cell r="N439" t="str">
            <v>No</v>
          </cell>
          <cell r="O439" t="str">
            <v>Grupo 7</v>
          </cell>
        </row>
        <row r="440">
          <cell r="A440">
            <v>611</v>
          </cell>
          <cell r="B440" t="str">
            <v>DRBR611</v>
          </cell>
          <cell r="C440" t="str">
            <v>DGII SEDE CENTRAL</v>
          </cell>
          <cell r="D440" t="str">
            <v>NCR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No</v>
          </cell>
          <cell r="K440" t="str">
            <v>No</v>
          </cell>
          <cell r="L440" t="str">
            <v>No</v>
          </cell>
          <cell r="M440" t="str">
            <v>No</v>
          </cell>
          <cell r="N440" t="str">
            <v>Si</v>
          </cell>
          <cell r="O440" t="str">
            <v>Grupo 3</v>
          </cell>
        </row>
        <row r="441">
          <cell r="A441">
            <v>612</v>
          </cell>
          <cell r="B441" t="str">
            <v>DRBR220</v>
          </cell>
          <cell r="C441" t="str">
            <v>Plaza Orense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613</v>
          </cell>
          <cell r="B442" t="str">
            <v>DRBR145</v>
          </cell>
          <cell r="C442" t="str">
            <v>Almacenes Zaglul, Higuey</v>
          </cell>
          <cell r="D442" t="str">
            <v>NCR</v>
          </cell>
          <cell r="E442" t="str">
            <v>Este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Romana-Higuey</v>
          </cell>
        </row>
        <row r="443">
          <cell r="A443">
            <v>614</v>
          </cell>
          <cell r="B443" t="str">
            <v>DRBR614</v>
          </cell>
          <cell r="C443" t="str">
            <v>ATM S/M Bravo Pontezuela</v>
          </cell>
          <cell r="D443" t="str">
            <v>NCR</v>
          </cell>
          <cell r="E443" t="str">
            <v>Norte</v>
          </cell>
          <cell r="F443" t="str">
            <v>NO</v>
          </cell>
          <cell r="G443" t="str">
            <v>SI</v>
          </cell>
          <cell r="H443" t="str">
            <v>NO</v>
          </cell>
          <cell r="I443" t="str">
            <v>NO</v>
          </cell>
          <cell r="J443" t="str">
            <v xml:space="preserve">SI </v>
          </cell>
          <cell r="K443" t="str">
            <v>SI</v>
          </cell>
          <cell r="L443" t="str">
            <v>SI</v>
          </cell>
          <cell r="M443" t="str">
            <v>NO</v>
          </cell>
          <cell r="N443" t="str">
            <v>NO</v>
          </cell>
          <cell r="O443" t="str">
            <v>Santiago 1</v>
          </cell>
        </row>
        <row r="444">
          <cell r="A444">
            <v>615</v>
          </cell>
          <cell r="B444" t="str">
            <v>DRBR418</v>
          </cell>
          <cell r="C444" t="str">
            <v>ESTACION SUNIX CABRAL</v>
          </cell>
          <cell r="D444" t="str">
            <v>NCR</v>
          </cell>
          <cell r="E444" t="str">
            <v>Sur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Barahona</v>
          </cell>
        </row>
        <row r="445">
          <cell r="A445">
            <v>616</v>
          </cell>
          <cell r="B445" t="str">
            <v>DRBR187</v>
          </cell>
          <cell r="C445" t="str">
            <v>Fortaleza 5ta Brigada E.N</v>
          </cell>
          <cell r="D445" t="str">
            <v>NCR</v>
          </cell>
          <cell r="E445" t="str">
            <v>Sur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Si</v>
          </cell>
          <cell r="O445" t="str">
            <v>Barahona</v>
          </cell>
        </row>
        <row r="446">
          <cell r="A446">
            <v>617</v>
          </cell>
          <cell r="B446" t="str">
            <v>DRBR617</v>
          </cell>
          <cell r="C446" t="str">
            <v>Guardia Presidencial</v>
          </cell>
          <cell r="D446" t="str">
            <v>NCR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3</v>
          </cell>
        </row>
        <row r="447">
          <cell r="A447">
            <v>618</v>
          </cell>
          <cell r="B447" t="str">
            <v>DRBR618</v>
          </cell>
          <cell r="C447" t="str">
            <v>BIENES NACIONALES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3</v>
          </cell>
        </row>
        <row r="448">
          <cell r="A448">
            <v>619</v>
          </cell>
          <cell r="B448" t="str">
            <v>DRBR619</v>
          </cell>
          <cell r="C448" t="str">
            <v>Academia de Hatillo</v>
          </cell>
          <cell r="D448" t="str">
            <v>NCR</v>
          </cell>
          <cell r="E448" t="str">
            <v>Sur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620</v>
          </cell>
          <cell r="B449" t="str">
            <v>DRBR620</v>
          </cell>
          <cell r="C449" t="str">
            <v>MINISTERIO MEDIO AMBIENTE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No</v>
          </cell>
          <cell r="I449" t="str">
            <v>No</v>
          </cell>
          <cell r="J449" t="str">
            <v>No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5</v>
          </cell>
        </row>
        <row r="450">
          <cell r="A450">
            <v>621</v>
          </cell>
          <cell r="B450" t="str">
            <v>DRBR621</v>
          </cell>
          <cell r="C450" t="str">
            <v>CESAC</v>
          </cell>
          <cell r="D450" t="str">
            <v>NCR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9</v>
          </cell>
        </row>
        <row r="451">
          <cell r="A451">
            <v>622</v>
          </cell>
          <cell r="B451" t="str">
            <v>DRBR622</v>
          </cell>
          <cell r="C451" t="str">
            <v>Ayuntamiento D.N.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No</v>
          </cell>
          <cell r="M451" t="str">
            <v>No</v>
          </cell>
          <cell r="N451" t="str">
            <v>No</v>
          </cell>
          <cell r="O451" t="str">
            <v>Grupo 2</v>
          </cell>
        </row>
        <row r="452">
          <cell r="A452">
            <v>623</v>
          </cell>
          <cell r="B452" t="str">
            <v>DRBR623</v>
          </cell>
          <cell r="C452" t="str">
            <v>Operaciones Especiales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5</v>
          </cell>
        </row>
        <row r="453">
          <cell r="A453">
            <v>624</v>
          </cell>
          <cell r="B453" t="str">
            <v>DRBR624</v>
          </cell>
          <cell r="C453" t="str">
            <v>POLICIA NACIONAL I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Si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3</v>
          </cell>
        </row>
        <row r="454">
          <cell r="A454">
            <v>625</v>
          </cell>
          <cell r="B454" t="str">
            <v>DRBR625</v>
          </cell>
          <cell r="C454" t="str">
            <v>POLICIA NACIONAL II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Si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3</v>
          </cell>
        </row>
        <row r="455">
          <cell r="A455">
            <v>626</v>
          </cell>
          <cell r="B455" t="str">
            <v>DRBR626</v>
          </cell>
          <cell r="C455" t="str">
            <v>MERCASD</v>
          </cell>
          <cell r="D455" t="str">
            <v>NCR</v>
          </cell>
          <cell r="E455" t="str">
            <v>Distrito Nacional</v>
          </cell>
          <cell r="F455" t="str">
            <v>NO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No</v>
          </cell>
          <cell r="L455" t="str">
            <v>Si</v>
          </cell>
          <cell r="M455" t="str">
            <v>Si</v>
          </cell>
          <cell r="N455" t="str">
            <v>No</v>
          </cell>
          <cell r="O455" t="str">
            <v>Grupo 5</v>
          </cell>
        </row>
        <row r="456">
          <cell r="A456">
            <v>627</v>
          </cell>
          <cell r="B456" t="str">
            <v>DRBR163</v>
          </cell>
          <cell r="C456" t="str">
            <v>CAASD</v>
          </cell>
          <cell r="D456" t="str">
            <v>NCR</v>
          </cell>
          <cell r="E456" t="str">
            <v>Distrito Nacional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Grupo 8</v>
          </cell>
        </row>
        <row r="457">
          <cell r="A457">
            <v>628</v>
          </cell>
          <cell r="B457" t="str">
            <v>DRBR086</v>
          </cell>
          <cell r="C457" t="str">
            <v>Autobanco Fuerza Aerea</v>
          </cell>
          <cell r="D457" t="str">
            <v>NCR</v>
          </cell>
          <cell r="E457" t="str">
            <v>Distrito Nacional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Grupo 9</v>
          </cell>
        </row>
        <row r="458">
          <cell r="A458">
            <v>629</v>
          </cell>
          <cell r="B458" t="str">
            <v>DRBR24M</v>
          </cell>
          <cell r="C458" t="str">
            <v>Ofic. Americana Independencia #1</v>
          </cell>
          <cell r="D458" t="str">
            <v>NCR</v>
          </cell>
          <cell r="E458" t="str">
            <v>Distrito Nacional</v>
          </cell>
          <cell r="F458" t="str">
            <v>SI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No</v>
          </cell>
          <cell r="L458" t="str">
            <v>Si</v>
          </cell>
          <cell r="M458" t="str">
            <v>No</v>
          </cell>
          <cell r="N458" t="str">
            <v>Si</v>
          </cell>
          <cell r="O458" t="str">
            <v>Grupo 5</v>
          </cell>
        </row>
        <row r="459">
          <cell r="A459">
            <v>630</v>
          </cell>
          <cell r="B459" t="str">
            <v>DRBR112</v>
          </cell>
          <cell r="C459" t="str">
            <v>Ofic. Plaza Zaglul San Pedro de Macorís #1</v>
          </cell>
          <cell r="D459" t="str">
            <v>NCR</v>
          </cell>
          <cell r="E459" t="str">
            <v>Este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 Pedro de Macorís</v>
          </cell>
        </row>
        <row r="460">
          <cell r="A460">
            <v>631</v>
          </cell>
          <cell r="B460" t="str">
            <v>DRBR417</v>
          </cell>
          <cell r="C460" t="str">
            <v>ASOCODEQUI, QUISQUEYA</v>
          </cell>
          <cell r="D460" t="str">
            <v>NCR</v>
          </cell>
          <cell r="E460" t="str">
            <v>Este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 Pedro de Macorís</v>
          </cell>
        </row>
        <row r="461">
          <cell r="A461">
            <v>632</v>
          </cell>
          <cell r="B461" t="str">
            <v>DRBR263</v>
          </cell>
          <cell r="C461" t="str">
            <v>Autobanco Gurabo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Santiago 1</v>
          </cell>
        </row>
        <row r="462">
          <cell r="A462">
            <v>633</v>
          </cell>
          <cell r="B462" t="str">
            <v>DRBR260</v>
          </cell>
          <cell r="C462" t="str">
            <v>Autobanco Las Colinas</v>
          </cell>
          <cell r="D462" t="str">
            <v>NCR</v>
          </cell>
          <cell r="E462" t="str">
            <v>Norte</v>
          </cell>
          <cell r="F462" t="str">
            <v>SI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Si</v>
          </cell>
          <cell r="O462" t="str">
            <v>Santiago 2</v>
          </cell>
        </row>
        <row r="463">
          <cell r="A463">
            <v>634</v>
          </cell>
          <cell r="B463" t="str">
            <v>DRBR273</v>
          </cell>
          <cell r="C463" t="str">
            <v>AYUNTAMIENTO LOS LLANOS</v>
          </cell>
          <cell r="D463" t="str">
            <v>Wincor Nixdorf</v>
          </cell>
          <cell r="E463" t="str">
            <v>Este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Si</v>
          </cell>
          <cell r="J463" t="str">
            <v>Si</v>
          </cell>
          <cell r="K463" t="str">
            <v>No</v>
          </cell>
          <cell r="L463" t="str">
            <v>No</v>
          </cell>
          <cell r="M463" t="str">
            <v>No</v>
          </cell>
          <cell r="N463" t="str">
            <v>Si</v>
          </cell>
          <cell r="O463" t="str">
            <v>San Pedro de Macorís</v>
          </cell>
        </row>
        <row r="464">
          <cell r="A464">
            <v>635</v>
          </cell>
          <cell r="B464" t="str">
            <v>DRBR12J</v>
          </cell>
          <cell r="C464" t="str">
            <v>Zona Franca Tamboril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No</v>
          </cell>
          <cell r="O464" t="str">
            <v>Santiago 1</v>
          </cell>
        </row>
        <row r="465">
          <cell r="A465">
            <v>636</v>
          </cell>
          <cell r="B465" t="str">
            <v>DRBR110</v>
          </cell>
          <cell r="C465" t="str">
            <v>Oficina Tamboril</v>
          </cell>
          <cell r="D465" t="str">
            <v>NCR</v>
          </cell>
          <cell r="E465" t="str">
            <v>Norte</v>
          </cell>
          <cell r="F465" t="str">
            <v>SI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Si</v>
          </cell>
          <cell r="O465" t="str">
            <v>Santiago 1</v>
          </cell>
        </row>
        <row r="466">
          <cell r="A466">
            <v>637</v>
          </cell>
          <cell r="B466" t="str">
            <v>DRBR637</v>
          </cell>
          <cell r="C466" t="str">
            <v>OFICINA MONCION</v>
          </cell>
          <cell r="D466" t="str">
            <v>NCR</v>
          </cell>
          <cell r="E466" t="str">
            <v>Norte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638</v>
          </cell>
          <cell r="B467" t="str">
            <v>DRBR638</v>
          </cell>
          <cell r="C467" t="str">
            <v>OFIC. S/M YOMA</v>
          </cell>
          <cell r="D467" t="str">
            <v>NCR</v>
          </cell>
          <cell r="E467" t="str">
            <v>Norte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San Francisco de Macorís</v>
          </cell>
        </row>
        <row r="468">
          <cell r="A468">
            <v>639</v>
          </cell>
          <cell r="B468" t="str">
            <v>DRBR639</v>
          </cell>
          <cell r="C468" t="str">
            <v>Comision Policial y Militar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1</v>
          </cell>
        </row>
        <row r="469">
          <cell r="A469">
            <v>640</v>
          </cell>
          <cell r="B469" t="str">
            <v>DRBR640</v>
          </cell>
          <cell r="C469" t="str">
            <v>MINISTERIO OBRAS PUBLICAS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No</v>
          </cell>
          <cell r="K469" t="str">
            <v>No</v>
          </cell>
          <cell r="L469" t="str">
            <v>No</v>
          </cell>
          <cell r="M469" t="str">
            <v>No</v>
          </cell>
          <cell r="N469" t="str">
            <v>No</v>
          </cell>
          <cell r="O469" t="str">
            <v>Grupo 1</v>
          </cell>
        </row>
        <row r="470">
          <cell r="A470">
            <v>641</v>
          </cell>
          <cell r="B470" t="str">
            <v>DRBR176</v>
          </cell>
          <cell r="C470" t="str">
            <v>Farmacia Rimac</v>
          </cell>
          <cell r="D470" t="str">
            <v>NCR</v>
          </cell>
          <cell r="E470" t="str">
            <v>Distrito Nacional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No</v>
          </cell>
          <cell r="L470" t="str">
            <v>No</v>
          </cell>
          <cell r="M470" t="str">
            <v>No</v>
          </cell>
          <cell r="N470" t="str">
            <v>Si</v>
          </cell>
          <cell r="O470" t="str">
            <v>Grupo 2</v>
          </cell>
        </row>
        <row r="471">
          <cell r="A471">
            <v>642</v>
          </cell>
          <cell r="B471" t="str">
            <v>DRBR24O</v>
          </cell>
          <cell r="C471" t="str">
            <v>OMSA Sto. Dgo.</v>
          </cell>
          <cell r="D471" t="str">
            <v>NCR</v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Si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Grupo 6</v>
          </cell>
        </row>
        <row r="472">
          <cell r="A472">
            <v>643</v>
          </cell>
          <cell r="B472" t="str">
            <v>DRBR127</v>
          </cell>
          <cell r="C472" t="str">
            <v>Ofic. Valerio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No</v>
          </cell>
          <cell r="I472" t="str">
            <v>Si</v>
          </cell>
          <cell r="J472" t="str">
            <v>No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No</v>
          </cell>
          <cell r="O472" t="str">
            <v>Santiago 2</v>
          </cell>
        </row>
        <row r="473">
          <cell r="A473">
            <v>644</v>
          </cell>
          <cell r="B473" t="str">
            <v>DRBR12I</v>
          </cell>
          <cell r="C473" t="str">
            <v>Zona Franca Grupo M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Santiago 2</v>
          </cell>
        </row>
        <row r="474">
          <cell r="A474">
            <v>645</v>
          </cell>
          <cell r="B474" t="str">
            <v>DRBR329</v>
          </cell>
          <cell r="C474" t="str">
            <v>SBD CABRERA</v>
          </cell>
          <cell r="D474" t="str">
            <v>NCR</v>
          </cell>
          <cell r="E474" t="str">
            <v>Norte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Si</v>
          </cell>
          <cell r="M474" t="str">
            <v>No</v>
          </cell>
          <cell r="N474" t="str">
            <v>Si</v>
          </cell>
          <cell r="O474" t="str">
            <v>Nagua</v>
          </cell>
        </row>
        <row r="475">
          <cell r="A475">
            <v>647</v>
          </cell>
          <cell r="B475" t="str">
            <v>DRBR254</v>
          </cell>
          <cell r="C475" t="str">
            <v>Corasaan</v>
          </cell>
          <cell r="D475" t="str">
            <v>NCR</v>
          </cell>
          <cell r="E475" t="str">
            <v>Norte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Santiago 2</v>
          </cell>
        </row>
        <row r="476">
          <cell r="A476">
            <v>648</v>
          </cell>
          <cell r="B476" t="str">
            <v>DRBR190</v>
          </cell>
          <cell r="C476" t="str">
            <v>Hermandad de Pensionado</v>
          </cell>
          <cell r="D476" t="str">
            <v>NCR</v>
          </cell>
          <cell r="E476" t="str">
            <v>Distrito Nacional</v>
          </cell>
          <cell r="F476" t="str">
            <v>NO</v>
          </cell>
          <cell r="G476" t="str">
            <v>Si</v>
          </cell>
          <cell r="H476" t="str">
            <v>No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>Grupo 8</v>
          </cell>
        </row>
        <row r="477">
          <cell r="A477">
            <v>649</v>
          </cell>
          <cell r="B477" t="str">
            <v>DRBR649</v>
          </cell>
          <cell r="C477" t="str">
            <v>OFIC. GALERIA 56</v>
          </cell>
          <cell r="D477" t="str">
            <v>NCR</v>
          </cell>
          <cell r="E477" t="str">
            <v>Norte</v>
          </cell>
          <cell r="F477" t="str">
            <v>SI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Si</v>
          </cell>
          <cell r="O477" t="str">
            <v>San Francisco de Macorís</v>
          </cell>
        </row>
        <row r="478">
          <cell r="A478">
            <v>650</v>
          </cell>
          <cell r="B478" t="str">
            <v>DRBR650</v>
          </cell>
          <cell r="C478" t="str">
            <v>Edif. 911 Santiago</v>
          </cell>
          <cell r="D478" t="str">
            <v/>
          </cell>
          <cell r="E478" t="str">
            <v>Norte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No</v>
          </cell>
          <cell r="L478" t="str">
            <v>No</v>
          </cell>
          <cell r="M478" t="str">
            <v>No</v>
          </cell>
          <cell r="N478" t="str">
            <v>No</v>
          </cell>
          <cell r="O478" t="str">
            <v/>
          </cell>
        </row>
        <row r="479">
          <cell r="A479">
            <v>651</v>
          </cell>
          <cell r="B479" t="str">
            <v>DRBR651</v>
          </cell>
          <cell r="C479" t="str">
            <v>Estación Eco La Romana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A480">
            <v>653</v>
          </cell>
          <cell r="B480" t="str">
            <v>DRBR653</v>
          </cell>
          <cell r="C480" t="str">
            <v>Estación Isla Jarabacoa</v>
          </cell>
          <cell r="D480" t="str">
            <v/>
          </cell>
          <cell r="E480" t="str">
            <v/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/>
          </cell>
        </row>
        <row r="481">
          <cell r="A481">
            <v>654</v>
          </cell>
          <cell r="B481" t="str">
            <v>DRBR654</v>
          </cell>
          <cell r="C481" t="str">
            <v>Autoservicios Jumbo Puerto Plata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/>
          </cell>
        </row>
        <row r="482">
          <cell r="A482">
            <v>655</v>
          </cell>
          <cell r="B482" t="str">
            <v>DRBR655</v>
          </cell>
          <cell r="C482" t="str">
            <v>ATM 655 Farmacia Sandra</v>
          </cell>
          <cell r="D482" t="str">
            <v>NCR</v>
          </cell>
          <cell r="E482" t="str">
            <v>Sur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No</v>
          </cell>
          <cell r="L482" t="str">
            <v>No</v>
          </cell>
          <cell r="M482" t="str">
            <v>No</v>
          </cell>
          <cell r="N482" t="str">
            <v>No</v>
          </cell>
          <cell r="O482" t="str">
            <v/>
          </cell>
        </row>
        <row r="483">
          <cell r="A483">
            <v>658</v>
          </cell>
          <cell r="B483" t="str">
            <v>DRBR658</v>
          </cell>
          <cell r="C483" t="str">
            <v>Cámara de Cuentas</v>
          </cell>
          <cell r="D483" t="str">
            <v/>
          </cell>
          <cell r="E483" t="str">
            <v/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2</v>
          </cell>
        </row>
        <row r="484">
          <cell r="A484">
            <v>659</v>
          </cell>
          <cell r="B484" t="str">
            <v>DRBR659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</row>
        <row r="485">
          <cell r="A485">
            <v>660</v>
          </cell>
          <cell r="B485" t="str">
            <v>DRBR660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</row>
        <row r="486">
          <cell r="A486">
            <v>661</v>
          </cell>
          <cell r="B486" t="str">
            <v>DRBR661</v>
          </cell>
          <cell r="C486" t="str">
            <v>ALMACENES IBERIA SAN PEDRO</v>
          </cell>
          <cell r="D486" t="str">
            <v>NCR</v>
          </cell>
          <cell r="E486" t="str">
            <v>Este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O486" t="str">
            <v>San Pedro de Macoris</v>
          </cell>
        </row>
        <row r="487">
          <cell r="A487">
            <v>662</v>
          </cell>
          <cell r="B487" t="str">
            <v>DRBR662</v>
          </cell>
          <cell r="C487" t="str">
            <v>ATM UTESA (Santiago)</v>
          </cell>
          <cell r="D487" t="str">
            <v>NCR</v>
          </cell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</row>
        <row r="488">
          <cell r="A488">
            <v>664</v>
          </cell>
          <cell r="B488" t="str">
            <v>DRBR664</v>
          </cell>
          <cell r="C488" t="str">
            <v>ATM Supermercado Aster (Constanza)</v>
          </cell>
          <cell r="D488" t="str">
            <v>NCR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O488" t="str">
            <v>Constanza</v>
          </cell>
        </row>
        <row r="489">
          <cell r="A489">
            <v>665</v>
          </cell>
          <cell r="B489" t="str">
            <v>DRBR665</v>
          </cell>
          <cell r="C489" t="str">
            <v>ATM Huacal (Santiago)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</row>
        <row r="490">
          <cell r="A490">
            <v>666</v>
          </cell>
          <cell r="B490" t="str">
            <v>DRBR666</v>
          </cell>
          <cell r="C490" t="str">
            <v>ATM Supermercado El Porvernir Libert</v>
          </cell>
          <cell r="D490" t="str">
            <v>Diebold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</row>
        <row r="491">
          <cell r="A491">
            <v>667</v>
          </cell>
          <cell r="B491" t="str">
            <v>DRBR667</v>
          </cell>
          <cell r="C491" t="str">
            <v>ATM Zona Franca Emimar Santiago</v>
          </cell>
          <cell r="D491" t="str">
            <v>NCR</v>
          </cell>
          <cell r="E491" t="str">
            <v>Norte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</row>
        <row r="492">
          <cell r="A492">
            <v>668</v>
          </cell>
          <cell r="B492" t="str">
            <v>DRBR668</v>
          </cell>
          <cell r="C492" t="str">
            <v>ATM Hospital HEMMI (Santiago)</v>
          </cell>
          <cell r="D492" t="str">
            <v>NCR</v>
          </cell>
          <cell r="E492" t="str">
            <v>NORTE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</row>
        <row r="493">
          <cell r="A493">
            <v>669</v>
          </cell>
          <cell r="B493" t="str">
            <v>DRBR669</v>
          </cell>
          <cell r="C493" t="str">
            <v>ATM Down Town Center</v>
          </cell>
          <cell r="D493" t="str">
            <v>NCR</v>
          </cell>
          <cell r="E493" t="str">
            <v>Este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670</v>
          </cell>
          <cell r="B494" t="str">
            <v>DRBR670</v>
          </cell>
          <cell r="C494" t="str">
            <v>Estación Texaco Algodon</v>
          </cell>
          <cell r="D494" t="str">
            <v/>
          </cell>
          <cell r="E494" t="str">
            <v/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No</v>
          </cell>
          <cell r="L494" t="str">
            <v>Si</v>
          </cell>
          <cell r="M494" t="str">
            <v>No</v>
          </cell>
          <cell r="N494" t="str">
            <v>Si</v>
          </cell>
          <cell r="O494" t="str">
            <v/>
          </cell>
        </row>
        <row r="495">
          <cell r="A495">
            <v>671</v>
          </cell>
          <cell r="B495" t="str">
            <v>DRBR671</v>
          </cell>
          <cell r="C495" t="str">
            <v>Ayuntamiento Sto. Dgo. Norte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/>
          </cell>
        </row>
        <row r="496">
          <cell r="A496">
            <v>672</v>
          </cell>
          <cell r="B496" t="str">
            <v>DRBR672</v>
          </cell>
          <cell r="C496" t="str">
            <v>ATM Detacamento Policia Nacional La Victoria</v>
          </cell>
          <cell r="D496" t="str">
            <v>NCR</v>
          </cell>
          <cell r="E496" t="str">
            <v>Distrito Nacional</v>
          </cell>
          <cell r="F496" t="str">
            <v>SI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No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No</v>
          </cell>
          <cell r="O496" t="str">
            <v/>
          </cell>
        </row>
        <row r="497">
          <cell r="A497">
            <v>673</v>
          </cell>
          <cell r="B497" t="str">
            <v>DRBR673</v>
          </cell>
          <cell r="C497" t="str">
            <v>Clinica Dr. Cruz Jiminian</v>
          </cell>
          <cell r="D497" t="str">
            <v/>
          </cell>
          <cell r="E497" t="str">
            <v/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/>
          </cell>
        </row>
        <row r="498">
          <cell r="A498">
            <v>676</v>
          </cell>
          <cell r="B498" t="str">
            <v>DRBR676</v>
          </cell>
          <cell r="C498" t="str">
            <v>ATM Supermercado Bravo Colina Del Oeste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/>
          </cell>
        </row>
        <row r="499">
          <cell r="A499">
            <v>677</v>
          </cell>
          <cell r="B499" t="str">
            <v>DRBR677</v>
          </cell>
          <cell r="C499" t="str">
            <v>PBG Villa jaragua</v>
          </cell>
          <cell r="D499" t="str">
            <v/>
          </cell>
          <cell r="E499" t="str">
            <v/>
          </cell>
          <cell r="F499" t="str">
            <v>SI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No</v>
          </cell>
          <cell r="K499" t="str">
            <v>No</v>
          </cell>
          <cell r="L499" t="str">
            <v>No</v>
          </cell>
          <cell r="M499" t="str">
            <v>No</v>
          </cell>
          <cell r="N499" t="str">
            <v>No</v>
          </cell>
          <cell r="O499" t="str">
            <v/>
          </cell>
        </row>
        <row r="500">
          <cell r="A500">
            <v>678</v>
          </cell>
          <cell r="B500" t="str">
            <v>DRBR678</v>
          </cell>
          <cell r="C500" t="str">
            <v>Eco Petroleo San Isidro</v>
          </cell>
          <cell r="D500" t="str">
            <v>NCR</v>
          </cell>
          <cell r="E500" t="str">
            <v>Distrito Nacional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No</v>
          </cell>
          <cell r="K500" t="str">
            <v>No</v>
          </cell>
          <cell r="L500" t="str">
            <v>No</v>
          </cell>
          <cell r="M500" t="str">
            <v>No</v>
          </cell>
          <cell r="N500" t="str">
            <v>No</v>
          </cell>
          <cell r="O500" t="str">
            <v/>
          </cell>
        </row>
        <row r="501">
          <cell r="A501">
            <v>679</v>
          </cell>
          <cell r="B501" t="str">
            <v>DRBR679</v>
          </cell>
          <cell r="C501" t="str">
            <v>Base Aerea Puerto Plata</v>
          </cell>
          <cell r="D501" t="str">
            <v/>
          </cell>
          <cell r="E501" t="str">
            <v/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680</v>
          </cell>
          <cell r="B502" t="str">
            <v>DRBR680</v>
          </cell>
          <cell r="C502" t="str">
            <v>HOTEL ROYALTON I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681</v>
          </cell>
          <cell r="B503" t="str">
            <v>DRBR681</v>
          </cell>
          <cell r="C503" t="str">
            <v>ATM Hotel Royalton II</v>
          </cell>
          <cell r="D503" t="str">
            <v>NCR</v>
          </cell>
          <cell r="E503" t="str">
            <v>Este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/>
          </cell>
        </row>
        <row r="504">
          <cell r="A504">
            <v>682</v>
          </cell>
          <cell r="B504" t="str">
            <v>DRBR682</v>
          </cell>
          <cell r="C504" t="str">
            <v>BLUE MALL PUNTA CANA</v>
          </cell>
          <cell r="D504" t="str">
            <v>NCR</v>
          </cell>
          <cell r="E504" t="str">
            <v>Este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683</v>
          </cell>
          <cell r="B505" t="str">
            <v>DRBR683</v>
          </cell>
          <cell r="C505" t="str">
            <v>INCARNA</v>
          </cell>
          <cell r="D505" t="str">
            <v/>
          </cell>
          <cell r="E505" t="str">
            <v>Norte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No</v>
          </cell>
          <cell r="L505" t="str">
            <v>No</v>
          </cell>
          <cell r="M505" t="str">
            <v>No</v>
          </cell>
          <cell r="N505" t="str">
            <v>No</v>
          </cell>
          <cell r="O505" t="str">
            <v>La Vega</v>
          </cell>
        </row>
        <row r="506">
          <cell r="A506">
            <v>684</v>
          </cell>
          <cell r="B506" t="str">
            <v>DRBR684</v>
          </cell>
          <cell r="C506" t="str">
            <v>TEXACO PROLONGACION 27FEB</v>
          </cell>
          <cell r="D506" t="str">
            <v>NCR</v>
          </cell>
          <cell r="E506" t="str">
            <v>Distrito Nacional</v>
          </cell>
          <cell r="F506" t="str">
            <v>NO</v>
          </cell>
          <cell r="G506" t="str">
            <v>NO</v>
          </cell>
          <cell r="H506" t="str">
            <v>NO</v>
          </cell>
          <cell r="I506" t="str">
            <v/>
          </cell>
          <cell r="J506" t="str">
            <v>NO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A507">
            <v>685</v>
          </cell>
          <cell r="B507" t="str">
            <v>DRBR685</v>
          </cell>
          <cell r="C507" t="str">
            <v>AUTOSERV UNP UASD</v>
          </cell>
          <cell r="D507" t="str">
            <v>NCR</v>
          </cell>
          <cell r="E507" t="str">
            <v>Distrito Nacional</v>
          </cell>
          <cell r="F507" t="str">
            <v>NO</v>
          </cell>
          <cell r="G507" t="str">
            <v>NO</v>
          </cell>
          <cell r="H507" t="str">
            <v>SI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686</v>
          </cell>
          <cell r="B508" t="str">
            <v>DRBR686</v>
          </cell>
          <cell r="C508" t="str">
            <v>Autoservicios Maximo Gomez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Si</v>
          </cell>
          <cell r="L508" t="str">
            <v>Si</v>
          </cell>
          <cell r="M508" t="str">
            <v>Si</v>
          </cell>
          <cell r="N508" t="str">
            <v>Si</v>
          </cell>
          <cell r="O508" t="str">
            <v/>
          </cell>
        </row>
        <row r="509">
          <cell r="A509">
            <v>687</v>
          </cell>
          <cell r="B509" t="str">
            <v>DRBR687</v>
          </cell>
          <cell r="C509" t="str">
            <v>OFIC. MONTERICO II</v>
          </cell>
          <cell r="D509" t="str">
            <v>NCR</v>
          </cell>
          <cell r="E509" t="str">
            <v>Norte</v>
          </cell>
          <cell r="F509" t="str">
            <v>SI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688</v>
          </cell>
          <cell r="B510" t="str">
            <v>DRBR688</v>
          </cell>
          <cell r="C510" t="str">
            <v>Innova Centro Av. Kennedy</v>
          </cell>
          <cell r="D510" t="str">
            <v/>
          </cell>
          <cell r="E510" t="str">
            <v/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Si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No</v>
          </cell>
          <cell r="N510" t="str">
            <v>Si</v>
          </cell>
          <cell r="O510" t="str">
            <v>Grupo 6</v>
          </cell>
        </row>
        <row r="511">
          <cell r="A511">
            <v>689</v>
          </cell>
          <cell r="B511" t="str">
            <v>DRBR689</v>
          </cell>
          <cell r="C511" t="str">
            <v>ECO PETROLEO VILLA GONZ</v>
          </cell>
          <cell r="D511" t="str">
            <v>NCR</v>
          </cell>
          <cell r="E511" t="str">
            <v>Norte</v>
          </cell>
          <cell r="F511" t="str">
            <v>NO</v>
          </cell>
          <cell r="G511" t="str">
            <v>NO</v>
          </cell>
          <cell r="H511" t="str">
            <v>NO</v>
          </cell>
          <cell r="I511" t="str">
            <v/>
          </cell>
          <cell r="J511" t="str">
            <v>NO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</row>
        <row r="512">
          <cell r="A512">
            <v>690</v>
          </cell>
          <cell r="B512" t="str">
            <v>DRBR690</v>
          </cell>
          <cell r="C512" t="str">
            <v>ATM Eco Petroleo Esperanza</v>
          </cell>
          <cell r="D512" t="str">
            <v>NCR</v>
          </cell>
          <cell r="E512" t="str">
            <v>Norte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No</v>
          </cell>
          <cell r="K512" t="str">
            <v>No</v>
          </cell>
          <cell r="L512" t="str">
            <v>No</v>
          </cell>
          <cell r="M512" t="str">
            <v>No</v>
          </cell>
          <cell r="N512" t="str">
            <v>No</v>
          </cell>
          <cell r="O512" t="str">
            <v/>
          </cell>
        </row>
        <row r="513">
          <cell r="A513">
            <v>691</v>
          </cell>
          <cell r="B513" t="str">
            <v>DRBR691</v>
          </cell>
          <cell r="C513" t="str">
            <v>ATM Eco Petroleo Manzanillo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No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693</v>
          </cell>
          <cell r="B514" t="str">
            <v>DRBR693</v>
          </cell>
          <cell r="C514" t="str">
            <v>INTL Medical Group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>Grupo 4</v>
          </cell>
        </row>
        <row r="515">
          <cell r="A515">
            <v>694</v>
          </cell>
          <cell r="B515" t="str">
            <v>DRBR694</v>
          </cell>
          <cell r="C515" t="str">
            <v>ATM Optica 27 de Febrero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695</v>
          </cell>
          <cell r="B516" t="str">
            <v>DRBR695</v>
          </cell>
          <cell r="C516" t="str">
            <v>Contac Center</v>
          </cell>
          <cell r="D516" t="str">
            <v/>
          </cell>
          <cell r="E516" t="str">
            <v/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Si</v>
          </cell>
          <cell r="O516" t="str">
            <v/>
          </cell>
        </row>
        <row r="517">
          <cell r="A517">
            <v>696</v>
          </cell>
          <cell r="B517" t="str">
            <v>DRBR696</v>
          </cell>
          <cell r="C517" t="str">
            <v>ATM Olé Jacobo Majluta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Si</v>
          </cell>
          <cell r="N517" t="str">
            <v>Si</v>
          </cell>
          <cell r="O517" t="str">
            <v/>
          </cell>
        </row>
        <row r="518">
          <cell r="A518">
            <v>697</v>
          </cell>
          <cell r="B518" t="str">
            <v>DRBR697</v>
          </cell>
          <cell r="C518" t="str">
            <v>ATM Hipermercado Olé Ciudad Juan Bosch</v>
          </cell>
          <cell r="D518" t="str">
            <v>NCRMOT</v>
          </cell>
          <cell r="E518" t="str">
            <v>Distrito Nacional</v>
          </cell>
          <cell r="F518" t="str">
            <v>NO</v>
          </cell>
          <cell r="G518" t="str">
            <v>Si</v>
          </cell>
          <cell r="H518" t="str">
            <v>Si</v>
          </cell>
          <cell r="I518" t="str">
            <v>No</v>
          </cell>
          <cell r="J518" t="str">
            <v>Si</v>
          </cell>
          <cell r="K518" t="str">
            <v>Si</v>
          </cell>
          <cell r="L518" t="str">
            <v>Si</v>
          </cell>
          <cell r="M518" t="str">
            <v>Si</v>
          </cell>
          <cell r="N518" t="str">
            <v>No</v>
          </cell>
          <cell r="O518" t="str">
            <v/>
          </cell>
        </row>
        <row r="519">
          <cell r="A519">
            <v>698</v>
          </cell>
          <cell r="B519" t="str">
            <v>DRBR698</v>
          </cell>
          <cell r="C519" t="str">
            <v>Parador Bellamar</v>
          </cell>
          <cell r="D519" t="str">
            <v>NCR</v>
          </cell>
          <cell r="E519" t="str">
            <v>Distrito Nacional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Si</v>
          </cell>
          <cell r="L519" t="str">
            <v>Si</v>
          </cell>
          <cell r="M519" t="str">
            <v>N/A</v>
          </cell>
          <cell r="N519" t="str">
            <v>N/A</v>
          </cell>
          <cell r="O519" t="str">
            <v/>
          </cell>
        </row>
        <row r="520">
          <cell r="A520">
            <v>699</v>
          </cell>
          <cell r="B520" t="str">
            <v>DRBR699</v>
          </cell>
          <cell r="C520" t="str">
            <v>SUPERMERCADO BRAVO BANI</v>
          </cell>
          <cell r="D520" t="str">
            <v>NCR</v>
          </cell>
          <cell r="E520" t="str">
            <v>Sur</v>
          </cell>
          <cell r="F520" t="str">
            <v>NO</v>
          </cell>
          <cell r="G520" t="str">
            <v>NO</v>
          </cell>
          <cell r="H520" t="str">
            <v>SI</v>
          </cell>
          <cell r="I520" t="str">
            <v/>
          </cell>
          <cell r="J520" t="str">
            <v>NO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</row>
        <row r="521">
          <cell r="A521">
            <v>701</v>
          </cell>
          <cell r="B521" t="str">
            <v>DRBR701</v>
          </cell>
          <cell r="C521" t="str">
            <v>Autoservicios Los Alcarrizos</v>
          </cell>
          <cell r="D521" t="str">
            <v/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No</v>
          </cell>
          <cell r="M521" t="str">
            <v>No</v>
          </cell>
          <cell r="N521" t="str">
            <v>No</v>
          </cell>
          <cell r="O521" t="str">
            <v/>
          </cell>
        </row>
        <row r="522">
          <cell r="A522">
            <v>703</v>
          </cell>
          <cell r="B522" t="str">
            <v>DRBR703</v>
          </cell>
          <cell r="C522" t="str">
            <v>Ofic. Los Hidalgos</v>
          </cell>
          <cell r="D522" t="str">
            <v>NCR</v>
          </cell>
          <cell r="E522" t="str">
            <v>Norte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Oficina</v>
          </cell>
        </row>
        <row r="523">
          <cell r="A523">
            <v>705</v>
          </cell>
          <cell r="B523" t="str">
            <v>DRBR705</v>
          </cell>
          <cell r="C523" t="str">
            <v>ISFODOSU</v>
          </cell>
          <cell r="D523" t="str">
            <v>NCR</v>
          </cell>
          <cell r="E523" t="str">
            <v>Norte</v>
          </cell>
          <cell r="F523" t="str">
            <v>NO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No</v>
          </cell>
          <cell r="O523" t="str">
            <v>Santiago 1</v>
          </cell>
        </row>
        <row r="524">
          <cell r="A524">
            <v>706</v>
          </cell>
          <cell r="B524" t="str">
            <v>DRBR706</v>
          </cell>
          <cell r="C524" t="str">
            <v>Supermercado Pristine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No</v>
          </cell>
          <cell r="O524" t="str">
            <v>Grupo 4</v>
          </cell>
        </row>
        <row r="525">
          <cell r="A525">
            <v>707</v>
          </cell>
          <cell r="B525" t="str">
            <v>DRBR707</v>
          </cell>
          <cell r="C525" t="str">
            <v>IAD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No</v>
          </cell>
          <cell r="H525" t="str">
            <v>No</v>
          </cell>
          <cell r="I525" t="str">
            <v>No</v>
          </cell>
          <cell r="J525" t="str">
            <v>No</v>
          </cell>
          <cell r="K525" t="str">
            <v>No</v>
          </cell>
          <cell r="L525" t="str">
            <v>No</v>
          </cell>
          <cell r="M525" t="str">
            <v>No</v>
          </cell>
          <cell r="N525" t="str">
            <v>No</v>
          </cell>
          <cell r="O525" t="str">
            <v>Grupo 5</v>
          </cell>
        </row>
        <row r="526">
          <cell r="A526">
            <v>708</v>
          </cell>
          <cell r="B526" t="str">
            <v>DRBR505</v>
          </cell>
          <cell r="C526" t="str">
            <v>EL VESTIR DE HOY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Si</v>
          </cell>
          <cell r="O526" t="str">
            <v>Grupo 1</v>
          </cell>
        </row>
        <row r="527">
          <cell r="A527">
            <v>709</v>
          </cell>
          <cell r="B527" t="str">
            <v>DRBR01N</v>
          </cell>
          <cell r="C527" t="str">
            <v>SEMMA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Si</v>
          </cell>
          <cell r="L527" t="str">
            <v>Si</v>
          </cell>
          <cell r="M527" t="str">
            <v>Si</v>
          </cell>
          <cell r="N527" t="str">
            <v>Si</v>
          </cell>
          <cell r="O527" t="str">
            <v>Grupo 3</v>
          </cell>
        </row>
        <row r="528">
          <cell r="A528">
            <v>710</v>
          </cell>
          <cell r="B528" t="str">
            <v>DRBR506</v>
          </cell>
          <cell r="C528" t="str">
            <v>S/M SOBERANOS, SABANA PERDIDA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1</v>
          </cell>
        </row>
        <row r="529">
          <cell r="A529">
            <v>712</v>
          </cell>
          <cell r="B529" t="str">
            <v>DRBR128</v>
          </cell>
          <cell r="C529" t="str">
            <v>Oficina Imbert</v>
          </cell>
          <cell r="D529" t="str">
            <v>NCR</v>
          </cell>
          <cell r="E529" t="str">
            <v>Norte</v>
          </cell>
          <cell r="F529" t="str">
            <v>SI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No</v>
          </cell>
          <cell r="L529" t="str">
            <v>Si</v>
          </cell>
          <cell r="M529" t="str">
            <v>No</v>
          </cell>
          <cell r="N529" t="str">
            <v>Si</v>
          </cell>
          <cell r="O529" t="str">
            <v>Santiago 2</v>
          </cell>
        </row>
        <row r="530">
          <cell r="A530">
            <v>713</v>
          </cell>
          <cell r="B530" t="str">
            <v>DRBR016</v>
          </cell>
          <cell r="C530" t="str">
            <v>Ofic. Las Américas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No</v>
          </cell>
          <cell r="O530" t="str">
            <v>Grupo 7</v>
          </cell>
        </row>
        <row r="531">
          <cell r="A531">
            <v>714</v>
          </cell>
          <cell r="B531" t="str">
            <v>DRBR16M</v>
          </cell>
          <cell r="C531" t="str">
            <v>Hospital De Herrera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Si</v>
          </cell>
          <cell r="L531" t="str">
            <v>Si</v>
          </cell>
          <cell r="M531" t="str">
            <v>Si</v>
          </cell>
          <cell r="N531" t="str">
            <v>Si</v>
          </cell>
          <cell r="O531" t="str">
            <v>Grupo 6</v>
          </cell>
        </row>
        <row r="532">
          <cell r="A532">
            <v>715</v>
          </cell>
          <cell r="B532" t="str">
            <v>DRBR992</v>
          </cell>
          <cell r="C532" t="str">
            <v>Ofic. 27 De Febrero</v>
          </cell>
          <cell r="D532" t="str">
            <v>NCR</v>
          </cell>
          <cell r="E532" t="str">
            <v>Distrito Nacional</v>
          </cell>
          <cell r="F532" t="str">
            <v>NO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3</v>
          </cell>
        </row>
        <row r="533">
          <cell r="A533">
            <v>716</v>
          </cell>
          <cell r="B533" t="str">
            <v>DRBR340</v>
          </cell>
          <cell r="C533" t="str">
            <v>Ofic. Zona Fca. Santiago</v>
          </cell>
          <cell r="D533" t="str">
            <v>NCR</v>
          </cell>
          <cell r="E533" t="str">
            <v>Norte</v>
          </cell>
          <cell r="F533" t="str">
            <v>SI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Si</v>
          </cell>
          <cell r="M533" t="str">
            <v>No</v>
          </cell>
          <cell r="N533" t="str">
            <v>Si</v>
          </cell>
          <cell r="O533" t="str">
            <v>Santiago 2</v>
          </cell>
        </row>
        <row r="534">
          <cell r="A534">
            <v>717</v>
          </cell>
          <cell r="B534" t="str">
            <v>DRBR24K</v>
          </cell>
          <cell r="C534" t="str">
            <v>Ofic. Los Alcarrizos</v>
          </cell>
          <cell r="D534" t="str">
            <v>NCR</v>
          </cell>
          <cell r="E534" t="str">
            <v>Distrito Nacional</v>
          </cell>
          <cell r="F534" t="str">
            <v>SI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No</v>
          </cell>
          <cell r="L534" t="str">
            <v>Si</v>
          </cell>
          <cell r="M534" t="str">
            <v>No</v>
          </cell>
          <cell r="N534" t="str">
            <v>Si</v>
          </cell>
          <cell r="O534" t="str">
            <v>Grupo 6</v>
          </cell>
        </row>
        <row r="535">
          <cell r="A535">
            <v>718</v>
          </cell>
          <cell r="B535" t="str">
            <v>DRBR24Y</v>
          </cell>
          <cell r="C535" t="str">
            <v>Feria Ganadera</v>
          </cell>
          <cell r="D535" t="str">
            <v>NCR</v>
          </cell>
          <cell r="E535" t="str">
            <v>Distrito Nacional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No</v>
          </cell>
          <cell r="O535" t="str">
            <v>Grupo 5</v>
          </cell>
        </row>
        <row r="536">
          <cell r="A536">
            <v>719</v>
          </cell>
          <cell r="B536" t="str">
            <v>DRBR419</v>
          </cell>
          <cell r="C536" t="str">
            <v>AYUNTAMIENTO SAN LUIS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720</v>
          </cell>
          <cell r="B537" t="str">
            <v>DRBR12E</v>
          </cell>
          <cell r="C537" t="str">
            <v>OMSA Santiago</v>
          </cell>
          <cell r="D537" t="str">
            <v>NCR</v>
          </cell>
          <cell r="E537" t="str">
            <v>Norte</v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Santiago 2</v>
          </cell>
        </row>
        <row r="538">
          <cell r="A538">
            <v>721</v>
          </cell>
          <cell r="B538" t="str">
            <v>DRBR23A</v>
          </cell>
          <cell r="C538" t="str">
            <v>Ofic. Charles de Gaulle</v>
          </cell>
          <cell r="D538" t="str">
            <v>NCR</v>
          </cell>
          <cell r="E538" t="str">
            <v>Distrito Nacional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Si</v>
          </cell>
          <cell r="L538" t="str">
            <v>Si</v>
          </cell>
          <cell r="M538" t="str">
            <v>Si</v>
          </cell>
          <cell r="N538" t="str">
            <v>Si</v>
          </cell>
          <cell r="O538" t="str">
            <v>Grupo 4</v>
          </cell>
        </row>
        <row r="539">
          <cell r="A539">
            <v>722</v>
          </cell>
          <cell r="B539" t="str">
            <v>DRBR393</v>
          </cell>
          <cell r="C539" t="str">
            <v>OFIC. CHARLE DE GAULLE III</v>
          </cell>
          <cell r="D539" t="str">
            <v>NCR</v>
          </cell>
          <cell r="E539" t="str">
            <v>Distrito Nacional</v>
          </cell>
          <cell r="F539" t="str">
            <v>SI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Grupo 4</v>
          </cell>
        </row>
        <row r="540">
          <cell r="A540">
            <v>723</v>
          </cell>
          <cell r="B540" t="str">
            <v>DRBR723</v>
          </cell>
          <cell r="C540" t="str">
            <v xml:space="preserve">ATM Farmacia COOPINFA </v>
          </cell>
          <cell r="E540" t="str">
            <v>NORTE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</row>
        <row r="541">
          <cell r="A541">
            <v>724</v>
          </cell>
          <cell r="B541" t="str">
            <v>DRBR997</v>
          </cell>
          <cell r="C541" t="str">
            <v>El Huacal 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725</v>
          </cell>
          <cell r="B542" t="str">
            <v>DRBR998</v>
          </cell>
          <cell r="C542" t="str">
            <v>El Huacal II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No</v>
          </cell>
          <cell r="L542" t="str">
            <v>No</v>
          </cell>
          <cell r="M542" t="str">
            <v>No</v>
          </cell>
          <cell r="N542" t="str">
            <v>No</v>
          </cell>
          <cell r="O542" t="str">
            <v>Grupo 3</v>
          </cell>
        </row>
        <row r="543">
          <cell r="A543">
            <v>726</v>
          </cell>
          <cell r="B543" t="str">
            <v>DRBR999</v>
          </cell>
          <cell r="C543" t="str">
            <v>El Huacal III</v>
          </cell>
          <cell r="D543" t="str">
            <v>NCR</v>
          </cell>
          <cell r="E543" t="str">
            <v>Distrito Nacional</v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No</v>
          </cell>
          <cell r="L543" t="str">
            <v>No</v>
          </cell>
          <cell r="M543" t="str">
            <v>No</v>
          </cell>
          <cell r="N543" t="str">
            <v>No</v>
          </cell>
          <cell r="O543" t="str">
            <v>Grupo 3</v>
          </cell>
        </row>
        <row r="544">
          <cell r="A544">
            <v>727</v>
          </cell>
          <cell r="B544" t="str">
            <v>DRBR286</v>
          </cell>
          <cell r="C544" t="str">
            <v>ZF Pisano #1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Santiago 2</v>
          </cell>
        </row>
        <row r="545">
          <cell r="A545">
            <v>728</v>
          </cell>
          <cell r="B545" t="str">
            <v>DRBR051</v>
          </cell>
          <cell r="C545" t="str">
            <v>Ofic. La Vega</v>
          </cell>
          <cell r="D545" t="str">
            <v>NCR</v>
          </cell>
          <cell r="E545" t="str">
            <v>Norte</v>
          </cell>
          <cell r="F545" t="str">
            <v>SI</v>
          </cell>
          <cell r="G545" t="str">
            <v>Si</v>
          </cell>
          <cell r="H545" t="str">
            <v>Si</v>
          </cell>
          <cell r="I545" t="str">
            <v>Si</v>
          </cell>
          <cell r="J545" t="str">
            <v>Si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Si</v>
          </cell>
          <cell r="O545" t="str">
            <v>La Vega</v>
          </cell>
        </row>
        <row r="546">
          <cell r="A546">
            <v>729</v>
          </cell>
          <cell r="B546" t="str">
            <v>DRBR055</v>
          </cell>
          <cell r="C546" t="str">
            <v>Zona Franca La Vega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La Vega</v>
          </cell>
        </row>
        <row r="547">
          <cell r="A547">
            <v>730</v>
          </cell>
          <cell r="B547" t="str">
            <v>DRBR082</v>
          </cell>
          <cell r="C547" t="str">
            <v>Palacio Justicia Barahona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No</v>
          </cell>
          <cell r="L547" t="str">
            <v>No</v>
          </cell>
          <cell r="M547" t="str">
            <v>No</v>
          </cell>
          <cell r="N547" t="str">
            <v>Si</v>
          </cell>
          <cell r="O547" t="str">
            <v>Barahona</v>
          </cell>
        </row>
        <row r="548">
          <cell r="A548">
            <v>731</v>
          </cell>
          <cell r="B548" t="str">
            <v>DRBR311</v>
          </cell>
          <cell r="C548" t="str">
            <v>OFICINA VILLA GONZALEZ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Oficina</v>
          </cell>
        </row>
        <row r="549">
          <cell r="A549">
            <v>732</v>
          </cell>
          <cell r="B549" t="str">
            <v>DRBR12H</v>
          </cell>
          <cell r="C549" t="str">
            <v>Molino Valle del Cibao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Santiago 1</v>
          </cell>
        </row>
        <row r="550">
          <cell r="A550">
            <v>733</v>
          </cell>
          <cell r="B550" t="str">
            <v>DRBR484</v>
          </cell>
          <cell r="C550" t="str">
            <v>Zona Franca Pedernales</v>
          </cell>
          <cell r="D550" t="str">
            <v>NCR</v>
          </cell>
          <cell r="E550" t="str">
            <v>Sur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Si</v>
          </cell>
          <cell r="M550" t="str">
            <v>No</v>
          </cell>
          <cell r="N550" t="str">
            <v>Si</v>
          </cell>
          <cell r="O550" t="str">
            <v>Barahona</v>
          </cell>
        </row>
        <row r="551">
          <cell r="A551">
            <v>734</v>
          </cell>
          <cell r="B551" t="str">
            <v>DRBR178</v>
          </cell>
          <cell r="C551" t="str">
            <v>Ofic. Independencia I</v>
          </cell>
          <cell r="D551" t="str">
            <v>NCR</v>
          </cell>
          <cell r="E551" t="str">
            <v>Distrito Nacional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Grupo 2</v>
          </cell>
        </row>
        <row r="552">
          <cell r="A552">
            <v>735</v>
          </cell>
          <cell r="B552" t="str">
            <v>DRBR179</v>
          </cell>
          <cell r="C552" t="str">
            <v>Ofic. Independencia II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Grupo 2</v>
          </cell>
        </row>
        <row r="553">
          <cell r="A553">
            <v>736</v>
          </cell>
          <cell r="B553" t="str">
            <v>DRBR071</v>
          </cell>
          <cell r="C553" t="str">
            <v>Ofic. Puerto Plata</v>
          </cell>
          <cell r="D553" t="str">
            <v>NCR</v>
          </cell>
          <cell r="E553" t="str">
            <v>Norte</v>
          </cell>
          <cell r="F553" t="str">
            <v>SI</v>
          </cell>
          <cell r="G553" t="str">
            <v>Si</v>
          </cell>
          <cell r="H553" t="str">
            <v>Si</v>
          </cell>
          <cell r="I553" t="str">
            <v>Si</v>
          </cell>
          <cell r="J553" t="str">
            <v>Si</v>
          </cell>
          <cell r="K553" t="str">
            <v>No</v>
          </cell>
          <cell r="L553" t="str">
            <v>Si</v>
          </cell>
          <cell r="M553" t="str">
            <v>No</v>
          </cell>
          <cell r="N553" t="str">
            <v>Si</v>
          </cell>
          <cell r="O553" t="str">
            <v>Puerto Plata</v>
          </cell>
        </row>
        <row r="554">
          <cell r="A554">
            <v>737</v>
          </cell>
          <cell r="B554" t="str">
            <v>DRBR281</v>
          </cell>
          <cell r="C554" t="str">
            <v>OFIC. CABARETE</v>
          </cell>
          <cell r="D554" t="str">
            <v>NCR</v>
          </cell>
          <cell r="E554" t="str">
            <v>Norte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Si</v>
          </cell>
          <cell r="O554" t="str">
            <v>Puerto Plata</v>
          </cell>
        </row>
        <row r="555">
          <cell r="A555">
            <v>738</v>
          </cell>
          <cell r="B555" t="str">
            <v>DRBR24S</v>
          </cell>
          <cell r="C555" t="str">
            <v>Zona Fca. Los Alcarrizos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Si</v>
          </cell>
          <cell r="O555" t="str">
            <v>Grupo 6</v>
          </cell>
        </row>
        <row r="556">
          <cell r="A556">
            <v>739</v>
          </cell>
          <cell r="B556" t="str">
            <v>DRBR269</v>
          </cell>
          <cell r="C556" t="str">
            <v>ESTACION PEAJE AUT. DUARTE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Grupo 6</v>
          </cell>
        </row>
        <row r="557">
          <cell r="A557">
            <v>740</v>
          </cell>
          <cell r="B557" t="str">
            <v>DRBR109</v>
          </cell>
          <cell r="C557" t="str">
            <v>EDENORTE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741</v>
          </cell>
          <cell r="B558" t="str">
            <v>DRBR460</v>
          </cell>
          <cell r="C558" t="str">
            <v>CURNE-UASD, SAN FCO. MACORIS</v>
          </cell>
          <cell r="D558" t="str">
            <v>NCR</v>
          </cell>
          <cell r="E558" t="str">
            <v>Norte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No</v>
          </cell>
          <cell r="O558" t="str">
            <v>San Francisco de Macorís</v>
          </cell>
        </row>
        <row r="559">
          <cell r="A559">
            <v>742</v>
          </cell>
          <cell r="B559" t="str">
            <v>DRBR990</v>
          </cell>
          <cell r="C559" t="str">
            <v>Ofic. Plaza Rey</v>
          </cell>
          <cell r="D559" t="str">
            <v>NCR</v>
          </cell>
          <cell r="E559" t="str">
            <v>Este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Romana-Higuey</v>
          </cell>
        </row>
        <row r="560">
          <cell r="A560">
            <v>743</v>
          </cell>
          <cell r="B560" t="str">
            <v>DRBR287</v>
          </cell>
          <cell r="C560" t="str">
            <v>Ofic. Los Frailes</v>
          </cell>
          <cell r="D560" t="str">
            <v>NCR</v>
          </cell>
          <cell r="E560" t="str">
            <v>Distrito Nacional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No</v>
          </cell>
          <cell r="O560" t="str">
            <v>Grupo 9</v>
          </cell>
        </row>
        <row r="561">
          <cell r="A561">
            <v>744</v>
          </cell>
          <cell r="B561" t="str">
            <v>DRBR289</v>
          </cell>
          <cell r="C561" t="str">
            <v>LA SIRENA AV. VENEZUELA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Si</v>
          </cell>
          <cell r="L561" t="str">
            <v>Si</v>
          </cell>
          <cell r="M561" t="str">
            <v>Si</v>
          </cell>
          <cell r="N561" t="str">
            <v>No</v>
          </cell>
          <cell r="O561" t="str">
            <v>Grupo 7</v>
          </cell>
        </row>
        <row r="562">
          <cell r="A562">
            <v>745</v>
          </cell>
          <cell r="B562" t="str">
            <v>DRBR027</v>
          </cell>
          <cell r="C562" t="str">
            <v>Ofic. Duarte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No</v>
          </cell>
          <cell r="H562" t="str">
            <v>No</v>
          </cell>
          <cell r="I562" t="str">
            <v>No</v>
          </cell>
          <cell r="J562" t="str">
            <v>No</v>
          </cell>
          <cell r="K562" t="str">
            <v>No</v>
          </cell>
          <cell r="L562" t="str">
            <v>No</v>
          </cell>
          <cell r="M562" t="str">
            <v>No</v>
          </cell>
          <cell r="N562" t="str">
            <v>No</v>
          </cell>
          <cell r="O562" t="str">
            <v>Grupo 1</v>
          </cell>
        </row>
        <row r="563">
          <cell r="A563">
            <v>746</v>
          </cell>
          <cell r="B563" t="str">
            <v>DRBR156</v>
          </cell>
          <cell r="C563" t="str">
            <v>Ofic. Las Terrenas</v>
          </cell>
          <cell r="D563" t="str">
            <v>NCR</v>
          </cell>
          <cell r="E563" t="str">
            <v>Norte</v>
          </cell>
          <cell r="F563" t="str">
            <v>SI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Si</v>
          </cell>
          <cell r="M563" t="str">
            <v>No</v>
          </cell>
          <cell r="N563" t="str">
            <v>Si</v>
          </cell>
          <cell r="O563" t="str">
            <v>Nagua</v>
          </cell>
        </row>
        <row r="564">
          <cell r="A564">
            <v>747</v>
          </cell>
          <cell r="B564" t="str">
            <v>DRBR200</v>
          </cell>
          <cell r="C564" t="str">
            <v>Club BRRD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2</v>
          </cell>
        </row>
        <row r="565">
          <cell r="A565">
            <v>748</v>
          </cell>
          <cell r="B565" t="str">
            <v>DRBR150</v>
          </cell>
          <cell r="C565" t="str">
            <v>Banca Corporativa [Antiguo Centro de Caja Yaque]</v>
          </cell>
          <cell r="D565" t="str">
            <v>NCR</v>
          </cell>
          <cell r="E565" t="str">
            <v>Norte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No</v>
          </cell>
          <cell r="M565" t="str">
            <v>No</v>
          </cell>
          <cell r="N565" t="str">
            <v>No</v>
          </cell>
          <cell r="O565" t="str">
            <v>Santiago 1</v>
          </cell>
        </row>
        <row r="566">
          <cell r="A566">
            <v>749</v>
          </cell>
          <cell r="B566" t="str">
            <v>DRBR251</v>
          </cell>
          <cell r="C566" t="str">
            <v>Ofic. Yaque</v>
          </cell>
          <cell r="D566" t="str">
            <v>NCR</v>
          </cell>
          <cell r="E566" t="str">
            <v>Norte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Santiago 1</v>
          </cell>
        </row>
        <row r="567">
          <cell r="A567">
            <v>750</v>
          </cell>
          <cell r="B567" t="str">
            <v>DRBR265</v>
          </cell>
          <cell r="C567" t="str">
            <v>Oficina Duvergé</v>
          </cell>
          <cell r="D567" t="str">
            <v>NCR</v>
          </cell>
          <cell r="E567" t="str">
            <v>Sur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Barahona</v>
          </cell>
        </row>
        <row r="568">
          <cell r="A568">
            <v>751</v>
          </cell>
          <cell r="B568" t="str">
            <v>DRBR751</v>
          </cell>
          <cell r="C568" t="str">
            <v>ATM ECO PETROLEO CAMILO</v>
          </cell>
          <cell r="E568" t="str">
            <v>Sur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</row>
        <row r="569">
          <cell r="A569">
            <v>752</v>
          </cell>
          <cell r="B569" t="str">
            <v>DRBR280</v>
          </cell>
          <cell r="C569" t="str">
            <v>Ofic. Las Carolinas</v>
          </cell>
          <cell r="D569" t="str">
            <v>NCR</v>
          </cell>
          <cell r="E569" t="str">
            <v>Norte</v>
          </cell>
          <cell r="F569" t="str">
            <v>SI</v>
          </cell>
          <cell r="G569" t="str">
            <v>Si</v>
          </cell>
          <cell r="H569" t="str">
            <v>Si</v>
          </cell>
          <cell r="I569" t="str">
            <v>Si</v>
          </cell>
          <cell r="J569" t="str">
            <v>Si</v>
          </cell>
          <cell r="K569" t="str">
            <v>No</v>
          </cell>
          <cell r="L569" t="str">
            <v>Si</v>
          </cell>
          <cell r="M569" t="str">
            <v>No</v>
          </cell>
          <cell r="N569" t="str">
            <v>Si</v>
          </cell>
          <cell r="O569" t="str">
            <v>La Vega</v>
          </cell>
        </row>
        <row r="570">
          <cell r="A570">
            <v>753</v>
          </cell>
          <cell r="B570" t="str">
            <v>DRBR753</v>
          </cell>
          <cell r="C570" t="str">
            <v>S/M NACIONAL TIRADENTES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No</v>
          </cell>
          <cell r="O570" t="str">
            <v>Grupo 3</v>
          </cell>
        </row>
        <row r="571">
          <cell r="A571">
            <v>754</v>
          </cell>
          <cell r="B571" t="str">
            <v>DRBR754</v>
          </cell>
          <cell r="C571" t="str">
            <v>AUTOBANCO OFIC. LICEY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1</v>
          </cell>
        </row>
        <row r="572">
          <cell r="A572">
            <v>755</v>
          </cell>
          <cell r="B572" t="str">
            <v>DRBR755</v>
          </cell>
          <cell r="C572" t="str">
            <v>OFIC. GALERIA DEL ESTE</v>
          </cell>
          <cell r="D572" t="str">
            <v>NCR</v>
          </cell>
          <cell r="E572" t="str">
            <v>Distrito Nacional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Grupo 4</v>
          </cell>
        </row>
        <row r="573">
          <cell r="A573">
            <v>756</v>
          </cell>
          <cell r="B573" t="str">
            <v>DRBR756</v>
          </cell>
          <cell r="C573" t="str">
            <v>OFIC. VILLA LA MATA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Si</v>
          </cell>
          <cell r="O573" t="str">
            <v>Oficina</v>
          </cell>
        </row>
        <row r="574">
          <cell r="A574">
            <v>757</v>
          </cell>
          <cell r="B574" t="str">
            <v>DRBR757</v>
          </cell>
          <cell r="C574" t="str">
            <v>OFIC. PLAZA PASEO</v>
          </cell>
          <cell r="D574" t="str">
            <v>NCR</v>
          </cell>
          <cell r="E574" t="str">
            <v>Norte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Si</v>
          </cell>
          <cell r="L574" t="str">
            <v>Si</v>
          </cell>
          <cell r="M574" t="str">
            <v>Si</v>
          </cell>
          <cell r="N574" t="str">
            <v>No</v>
          </cell>
          <cell r="O574" t="str">
            <v>Santiago 2</v>
          </cell>
        </row>
        <row r="575">
          <cell r="A575">
            <v>758</v>
          </cell>
          <cell r="B575" t="str">
            <v>DRBR758</v>
          </cell>
          <cell r="C575" t="str">
            <v>ATM S/M Nacional El Embrujo</v>
          </cell>
          <cell r="E575" t="str">
            <v>NORTE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</row>
        <row r="576">
          <cell r="A576">
            <v>759</v>
          </cell>
          <cell r="B576" t="str">
            <v>DRBR759</v>
          </cell>
          <cell r="C576" t="str">
            <v>Ofic. BUENA VISTA</v>
          </cell>
          <cell r="D576" t="str">
            <v>NCR</v>
          </cell>
          <cell r="E576" t="str">
            <v>Distrito Nacional</v>
          </cell>
          <cell r="F576" t="str">
            <v>SI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Grupo 1</v>
          </cell>
        </row>
        <row r="577">
          <cell r="A577">
            <v>760</v>
          </cell>
          <cell r="B577" t="str">
            <v>DRBR760</v>
          </cell>
          <cell r="C577" t="str">
            <v>OFIC. CRUCE GUAYACANES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Si</v>
          </cell>
          <cell r="N577" t="str">
            <v>Si</v>
          </cell>
          <cell r="O577" t="str">
            <v>Oficina</v>
          </cell>
        </row>
        <row r="578">
          <cell r="A578">
            <v>761</v>
          </cell>
          <cell r="B578" t="str">
            <v>DRBR761</v>
          </cell>
          <cell r="C578" t="str">
            <v>ISSPOL</v>
          </cell>
          <cell r="D578" t="str">
            <v>NCR</v>
          </cell>
          <cell r="E578" t="str">
            <v>Distrito Nacional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3</v>
          </cell>
        </row>
        <row r="579">
          <cell r="A579">
            <v>763</v>
          </cell>
          <cell r="B579" t="str">
            <v>DRBR439</v>
          </cell>
          <cell r="C579" t="str">
            <v>OFICINA MONTELLANO</v>
          </cell>
          <cell r="D579" t="str">
            <v>NCR</v>
          </cell>
          <cell r="E579" t="str">
            <v>Norte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No</v>
          </cell>
          <cell r="L579" t="str">
            <v>Si</v>
          </cell>
          <cell r="M579" t="str">
            <v>No</v>
          </cell>
          <cell r="N579" t="str">
            <v>Si</v>
          </cell>
          <cell r="O579" t="str">
            <v>Puerto Plata</v>
          </cell>
        </row>
        <row r="580">
          <cell r="A580">
            <v>764</v>
          </cell>
          <cell r="B580" t="str">
            <v>DRBR451</v>
          </cell>
          <cell r="C580" t="str">
            <v>Ofic. Elias Piña</v>
          </cell>
          <cell r="D580" t="str">
            <v>NCR</v>
          </cell>
          <cell r="E580" t="str">
            <v>Sur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765</v>
          </cell>
          <cell r="B581" t="str">
            <v>DRBR191</v>
          </cell>
          <cell r="C581" t="str">
            <v>Ofic.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Oficina</v>
          </cell>
        </row>
        <row r="582">
          <cell r="A582">
            <v>766</v>
          </cell>
          <cell r="B582" t="str">
            <v>DRBR440</v>
          </cell>
          <cell r="C582" t="str">
            <v>OFICINA AZUA II</v>
          </cell>
          <cell r="D582" t="str">
            <v>NCR</v>
          </cell>
          <cell r="E582" t="str">
            <v>Sur</v>
          </cell>
          <cell r="F582" t="str">
            <v>SI</v>
          </cell>
          <cell r="G582" t="str">
            <v>Si</v>
          </cell>
          <cell r="H582" t="str">
            <v>Si</v>
          </cell>
          <cell r="I582" t="str">
            <v>Si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Oficina</v>
          </cell>
        </row>
        <row r="583">
          <cell r="A583">
            <v>767</v>
          </cell>
          <cell r="B583" t="str">
            <v>DRBR059</v>
          </cell>
          <cell r="C583" t="str">
            <v>S/M Diverso, Azua</v>
          </cell>
          <cell r="D583" t="str">
            <v>NCR</v>
          </cell>
          <cell r="E583" t="str">
            <v>Sur</v>
          </cell>
          <cell r="F583" t="str">
            <v>NO</v>
          </cell>
          <cell r="G583" t="str">
            <v>Si</v>
          </cell>
          <cell r="H583" t="str">
            <v>No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No</v>
          </cell>
          <cell r="N583" t="str">
            <v>No</v>
          </cell>
          <cell r="O583" t="str">
            <v>Oficina</v>
          </cell>
        </row>
        <row r="584">
          <cell r="A584">
            <v>769</v>
          </cell>
          <cell r="B584" t="str">
            <v>DRBR769</v>
          </cell>
          <cell r="C584" t="str">
            <v>ATM UNP Pablo Mella Morales</v>
          </cell>
          <cell r="D584" t="str">
            <v>NCR</v>
          </cell>
          <cell r="E584" t="str">
            <v>Distrito Nacional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No</v>
          </cell>
          <cell r="M584" t="str">
            <v>No</v>
          </cell>
          <cell r="N584" t="str">
            <v>Si</v>
          </cell>
        </row>
        <row r="585">
          <cell r="A585">
            <v>770</v>
          </cell>
          <cell r="B585" t="str">
            <v>DRBR770</v>
          </cell>
          <cell r="C585" t="str">
            <v>ESTACION ECO LOS HAITISES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Si</v>
          </cell>
          <cell r="L585" t="str">
            <v>Si</v>
          </cell>
          <cell r="M585" t="str">
            <v>Si</v>
          </cell>
          <cell r="N585" t="str">
            <v>Si</v>
          </cell>
          <cell r="O585" t="str">
            <v>Nagua</v>
          </cell>
        </row>
        <row r="586">
          <cell r="A586">
            <v>771</v>
          </cell>
          <cell r="B586" t="str">
            <v>DRBR771</v>
          </cell>
          <cell r="C586" t="str">
            <v>UASD - MAO</v>
          </cell>
          <cell r="D586" t="str">
            <v>NCR</v>
          </cell>
          <cell r="E586" t="str">
            <v>Norte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No</v>
          </cell>
          <cell r="N586" t="str">
            <v>No</v>
          </cell>
          <cell r="O586" t="str">
            <v>Oficina</v>
          </cell>
        </row>
        <row r="587">
          <cell r="A587">
            <v>772</v>
          </cell>
          <cell r="B587" t="str">
            <v>DRBR215</v>
          </cell>
          <cell r="C587" t="str">
            <v>UNP Yamasa</v>
          </cell>
          <cell r="D587" t="str">
            <v>NCR</v>
          </cell>
          <cell r="E587" t="str">
            <v>Este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773</v>
          </cell>
          <cell r="B588" t="str">
            <v>DRBR020</v>
          </cell>
          <cell r="C588" t="str">
            <v>Jumbo, La Romana</v>
          </cell>
          <cell r="D588" t="str">
            <v>Diebold</v>
          </cell>
          <cell r="E588" t="str">
            <v>Este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Romana-Higuey</v>
          </cell>
        </row>
        <row r="589">
          <cell r="A589">
            <v>774</v>
          </cell>
          <cell r="B589" t="str">
            <v>DRBR061</v>
          </cell>
          <cell r="C589" t="str">
            <v>Ofic. Montecristi</v>
          </cell>
          <cell r="D589" t="str">
            <v>NCR</v>
          </cell>
          <cell r="E589" t="str">
            <v>Norte</v>
          </cell>
          <cell r="F589" t="str">
            <v>NO</v>
          </cell>
          <cell r="G589" t="str">
            <v>Si</v>
          </cell>
          <cell r="H589" t="str">
            <v>Si</v>
          </cell>
          <cell r="I589" t="str">
            <v>Si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775</v>
          </cell>
          <cell r="B590" t="str">
            <v>DRBR450</v>
          </cell>
          <cell r="C590" t="str">
            <v>SUPERMERCADO LILO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776</v>
          </cell>
          <cell r="B591" t="str">
            <v>DRBR03D</v>
          </cell>
          <cell r="C591" t="str">
            <v>Ofic. Monte Plata</v>
          </cell>
          <cell r="D591" t="str">
            <v>NCR</v>
          </cell>
          <cell r="E591" t="str">
            <v>Este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777</v>
          </cell>
          <cell r="B592" t="str">
            <v>DRBR195</v>
          </cell>
          <cell r="C592" t="str">
            <v>S/M Perez, Monte Plata</v>
          </cell>
          <cell r="D592" t="str">
            <v>NCR</v>
          </cell>
          <cell r="E592" t="str">
            <v>Este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No</v>
          </cell>
          <cell r="O592" t="str">
            <v>Oficina</v>
          </cell>
        </row>
        <row r="593">
          <cell r="A593">
            <v>778</v>
          </cell>
          <cell r="B593" t="str">
            <v>DRBR202</v>
          </cell>
          <cell r="C593" t="str">
            <v>Ofic. Esperanza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Si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Oficina</v>
          </cell>
        </row>
        <row r="594">
          <cell r="A594">
            <v>779</v>
          </cell>
          <cell r="B594" t="str">
            <v>DRBR206</v>
          </cell>
          <cell r="C594" t="str">
            <v>Zona Franca Esperanza</v>
          </cell>
          <cell r="D594" t="str">
            <v>NCR</v>
          </cell>
          <cell r="E594" t="str">
            <v>Norte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Si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Oficina</v>
          </cell>
        </row>
        <row r="595">
          <cell r="A595">
            <v>780</v>
          </cell>
          <cell r="B595" t="str">
            <v>DRBR041</v>
          </cell>
          <cell r="C595" t="str">
            <v>Ofic. Barahona #1</v>
          </cell>
          <cell r="D595" t="str">
            <v>NCR</v>
          </cell>
          <cell r="E595" t="str">
            <v>Sur</v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Si</v>
          </cell>
          <cell r="M595" t="str">
            <v>No</v>
          </cell>
          <cell r="N595" t="str">
            <v>Si</v>
          </cell>
          <cell r="O595" t="str">
            <v>Barahona</v>
          </cell>
        </row>
        <row r="596">
          <cell r="A596">
            <v>781</v>
          </cell>
          <cell r="B596" t="str">
            <v>DRBR186</v>
          </cell>
          <cell r="C596" t="str">
            <v>Estación Isla Malecon</v>
          </cell>
          <cell r="D596" t="str">
            <v>Wincor Nixdorf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782</v>
          </cell>
          <cell r="B597" t="str">
            <v>DRBR197</v>
          </cell>
          <cell r="C597" t="str">
            <v>Bco. Agrícola Constanza</v>
          </cell>
          <cell r="D597" t="str">
            <v>NCR</v>
          </cell>
          <cell r="E597" t="str">
            <v>Norte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Oficina</v>
          </cell>
        </row>
        <row r="598">
          <cell r="A598">
            <v>783</v>
          </cell>
          <cell r="B598" t="str">
            <v>DRBR303</v>
          </cell>
          <cell r="C598" t="str">
            <v>Autobanco Alfa &amp; Omega</v>
          </cell>
          <cell r="D598" t="str">
            <v>NCR</v>
          </cell>
          <cell r="E598" t="str">
            <v>Sur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Barahona</v>
          </cell>
        </row>
        <row r="599">
          <cell r="A599">
            <v>784</v>
          </cell>
          <cell r="B599" t="str">
            <v>DRBR762</v>
          </cell>
          <cell r="C599" t="str">
            <v>Tribunal Superior Electoral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No</v>
          </cell>
          <cell r="K599" t="str">
            <v>No</v>
          </cell>
          <cell r="L599" t="str">
            <v>No</v>
          </cell>
          <cell r="M599" t="str">
            <v>No</v>
          </cell>
          <cell r="N599" t="str">
            <v>No</v>
          </cell>
          <cell r="O599" t="str">
            <v>Grupo 2</v>
          </cell>
        </row>
        <row r="600">
          <cell r="A600">
            <v>785</v>
          </cell>
          <cell r="B600" t="str">
            <v>DRBR785</v>
          </cell>
          <cell r="C600" t="str">
            <v>S/M Nacional Maximo Gomez</v>
          </cell>
          <cell r="D600" t="str">
            <v>NCR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No</v>
          </cell>
          <cell r="O600" t="str">
            <v>Grupo 3</v>
          </cell>
        </row>
        <row r="601">
          <cell r="A601">
            <v>786</v>
          </cell>
          <cell r="B601" t="str">
            <v>DRBR786</v>
          </cell>
          <cell r="C601" t="str">
            <v>AGORA MALL II</v>
          </cell>
          <cell r="D601" t="str">
            <v>NCR</v>
          </cell>
          <cell r="E601" t="str">
            <v>Distrito Nacional</v>
          </cell>
          <cell r="F601" t="str">
            <v>SI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No</v>
          </cell>
          <cell r="O601" t="str">
            <v>Grupo 8</v>
          </cell>
        </row>
        <row r="602">
          <cell r="A602">
            <v>787</v>
          </cell>
          <cell r="B602" t="str">
            <v>DRBR278</v>
          </cell>
          <cell r="C602" t="str">
            <v>Cafetería CTB #2 [Prueba, Certificación Win7]</v>
          </cell>
          <cell r="D602" t="str">
            <v>Diebold</v>
          </cell>
          <cell r="E602" t="str">
            <v>Distrito Nacional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No</v>
          </cell>
          <cell r="L602" t="str">
            <v>No</v>
          </cell>
          <cell r="M602" t="str">
            <v>No</v>
          </cell>
          <cell r="N602" t="str">
            <v>No</v>
          </cell>
          <cell r="O602" t="str">
            <v>Grupo 2</v>
          </cell>
        </row>
        <row r="603">
          <cell r="A603">
            <v>788</v>
          </cell>
          <cell r="B603" t="str">
            <v>DRBR452</v>
          </cell>
          <cell r="C603" t="str">
            <v>MINIST. RELAC. EXTERIORES</v>
          </cell>
          <cell r="D603" t="str">
            <v>Wincor Nixdorf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No</v>
          </cell>
          <cell r="I603" t="str">
            <v>No</v>
          </cell>
          <cell r="J603" t="str">
            <v>No</v>
          </cell>
          <cell r="K603" t="str">
            <v>No</v>
          </cell>
          <cell r="L603" t="str">
            <v>No</v>
          </cell>
          <cell r="M603" t="str">
            <v>No</v>
          </cell>
          <cell r="N603" t="str">
            <v>No</v>
          </cell>
          <cell r="O603" t="str">
            <v>Grupo 3</v>
          </cell>
        </row>
        <row r="604">
          <cell r="A604">
            <v>789</v>
          </cell>
          <cell r="B604" t="str">
            <v>DRBR789</v>
          </cell>
          <cell r="C604" t="str">
            <v>ATM Hotel Bellevue Boca Chica</v>
          </cell>
          <cell r="D604" t="str">
            <v>NCR</v>
          </cell>
          <cell r="E604" t="str">
            <v>Este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</row>
        <row r="605">
          <cell r="A605">
            <v>790</v>
          </cell>
          <cell r="B605" t="str">
            <v>DRBR16I</v>
          </cell>
          <cell r="C605" t="str">
            <v>Ofic. Bella Vista Mall #1</v>
          </cell>
          <cell r="D605" t="str">
            <v>NCR</v>
          </cell>
          <cell r="E605" t="str">
            <v>Distrito Nacional</v>
          </cell>
          <cell r="F605" t="str">
            <v>SI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No</v>
          </cell>
          <cell r="O605" t="str">
            <v>Grupo 2</v>
          </cell>
        </row>
        <row r="606">
          <cell r="A606">
            <v>791</v>
          </cell>
          <cell r="B606" t="str">
            <v>DRBR791</v>
          </cell>
          <cell r="C606" t="str">
            <v>Of. San Soucí</v>
          </cell>
          <cell r="D606" t="str">
            <v>Wincor Nixdorf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No</v>
          </cell>
          <cell r="I606" t="str">
            <v>No</v>
          </cell>
          <cell r="J606" t="str">
            <v>No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No</v>
          </cell>
          <cell r="O606" t="str">
            <v>Grupo 7</v>
          </cell>
        </row>
        <row r="607">
          <cell r="A607">
            <v>792</v>
          </cell>
          <cell r="B607" t="str">
            <v>DRBR792</v>
          </cell>
          <cell r="C607" t="str">
            <v>ATM Hospital Salvador de Gautier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Si</v>
          </cell>
          <cell r="L607" t="str">
            <v>Si</v>
          </cell>
          <cell r="M607" t="str">
            <v>Si</v>
          </cell>
          <cell r="N607" t="str">
            <v>Si</v>
          </cell>
        </row>
        <row r="608">
          <cell r="A608">
            <v>793</v>
          </cell>
          <cell r="B608" t="str">
            <v>DRBR793</v>
          </cell>
          <cell r="C608" t="str">
            <v>ATM Centro Caja Agora Mal</v>
          </cell>
          <cell r="D608" t="str">
            <v>NCR</v>
          </cell>
          <cell r="E608" t="str">
            <v>Distrito Nacional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Si</v>
          </cell>
        </row>
        <row r="609">
          <cell r="A609">
            <v>794</v>
          </cell>
          <cell r="B609" t="str">
            <v>DRBR794</v>
          </cell>
          <cell r="C609" t="str">
            <v>CODIA</v>
          </cell>
          <cell r="D609" t="str">
            <v>NCR</v>
          </cell>
          <cell r="E609" t="str">
            <v>Distrito Nacional</v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No</v>
          </cell>
          <cell r="L609" t="str">
            <v>Si</v>
          </cell>
          <cell r="M609" t="str">
            <v>No</v>
          </cell>
          <cell r="N609" t="str">
            <v>No</v>
          </cell>
          <cell r="O609" t="str">
            <v>Grupo 7</v>
          </cell>
        </row>
        <row r="610">
          <cell r="A610">
            <v>795</v>
          </cell>
          <cell r="B610" t="str">
            <v>DRBR795</v>
          </cell>
          <cell r="C610" t="str">
            <v>SBD Guaymate</v>
          </cell>
          <cell r="D610" t="str">
            <v>Diebold</v>
          </cell>
          <cell r="E610" t="str">
            <v>Este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Romana-Higuey</v>
          </cell>
        </row>
        <row r="611">
          <cell r="A611">
            <v>796</v>
          </cell>
          <cell r="B611" t="str">
            <v>DRBR155</v>
          </cell>
          <cell r="C611" t="str">
            <v>Autobanco Plaza Ventura</v>
          </cell>
          <cell r="D611" t="str">
            <v>NCR</v>
          </cell>
          <cell r="E611" t="str">
            <v>Norte</v>
          </cell>
          <cell r="F611" t="str">
            <v>SI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Nagua</v>
          </cell>
        </row>
        <row r="612">
          <cell r="A612">
            <v>798</v>
          </cell>
          <cell r="B612" t="str">
            <v>DRBR798</v>
          </cell>
          <cell r="C612" t="str">
            <v>Hotel Grand Paradise Samaná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Nagua</v>
          </cell>
        </row>
        <row r="613">
          <cell r="A613">
            <v>799</v>
          </cell>
          <cell r="B613" t="str">
            <v>DRBR799</v>
          </cell>
          <cell r="C613" t="str">
            <v>Clínica Corominas Santiago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Santiago 2</v>
          </cell>
        </row>
        <row r="614">
          <cell r="A614">
            <v>800</v>
          </cell>
          <cell r="B614" t="str">
            <v>DRBR800</v>
          </cell>
          <cell r="C614" t="str">
            <v>Estación NEXT DIP Pedro Livio Cedeño</v>
          </cell>
          <cell r="D614" t="str">
            <v>NCR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Grupo 1</v>
          </cell>
        </row>
        <row r="615">
          <cell r="A615">
            <v>801</v>
          </cell>
          <cell r="B615" t="str">
            <v>DRBR801</v>
          </cell>
          <cell r="C615" t="str">
            <v>Galeria 360 FoodCourt</v>
          </cell>
          <cell r="D615" t="str">
            <v>NCR</v>
          </cell>
          <cell r="E615" t="str">
            <v>Distrito Nacional</v>
          </cell>
          <cell r="F615" t="str">
            <v>SI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Grupo 8</v>
          </cell>
        </row>
        <row r="616">
          <cell r="A616">
            <v>802</v>
          </cell>
          <cell r="B616" t="str">
            <v>DRBR802</v>
          </cell>
          <cell r="C616" t="str">
            <v>Aeropuerto La Romana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803</v>
          </cell>
          <cell r="B617" t="str">
            <v>DRBR803</v>
          </cell>
          <cell r="C617" t="str">
            <v>Hotel Be Live Canoa #1</v>
          </cell>
          <cell r="D617" t="str">
            <v>NCR</v>
          </cell>
          <cell r="E617" t="str">
            <v>Este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Romana-Higuey</v>
          </cell>
        </row>
        <row r="618">
          <cell r="A618">
            <v>804</v>
          </cell>
          <cell r="B618" t="str">
            <v>DRBR804</v>
          </cell>
          <cell r="C618" t="str">
            <v>Hotel Be Live Grand Punta Cana</v>
          </cell>
          <cell r="D618" t="str">
            <v>NCR</v>
          </cell>
          <cell r="E618" t="str">
            <v>Este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Romana-Higuey</v>
          </cell>
        </row>
        <row r="619">
          <cell r="A619">
            <v>805</v>
          </cell>
          <cell r="B619" t="str">
            <v>DRBR805</v>
          </cell>
          <cell r="C619" t="str">
            <v>Hotel Be Live Grand Marien, Puerto Plata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Si</v>
          </cell>
          <cell r="O619" t="str">
            <v>Puerto Plata</v>
          </cell>
        </row>
        <row r="620">
          <cell r="A620">
            <v>806</v>
          </cell>
          <cell r="B620" t="str">
            <v>DRBR806</v>
          </cell>
          <cell r="C620" t="str">
            <v>SEWNS Products ZF Santiago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No</v>
          </cell>
          <cell r="O620" t="str">
            <v>Santiago 2</v>
          </cell>
        </row>
        <row r="621">
          <cell r="A621">
            <v>807</v>
          </cell>
          <cell r="B621" t="str">
            <v>DRBR207</v>
          </cell>
          <cell r="C621" t="str">
            <v>S/M Morel</v>
          </cell>
          <cell r="D621" t="str">
            <v>NCR</v>
          </cell>
          <cell r="E621" t="str">
            <v>Norte</v>
          </cell>
          <cell r="F621" t="str">
            <v>SI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808</v>
          </cell>
          <cell r="B622" t="str">
            <v>DRBR808</v>
          </cell>
          <cell r="C622" t="str">
            <v>Oficina Castillo</v>
          </cell>
          <cell r="D622" t="str">
            <v>NCR</v>
          </cell>
          <cell r="E622" t="str">
            <v>Norte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Oficina</v>
          </cell>
        </row>
        <row r="623">
          <cell r="A623">
            <v>809</v>
          </cell>
          <cell r="B623" t="str">
            <v>DRBR809</v>
          </cell>
          <cell r="C623" t="str">
            <v>ATM UNP Yoma (Cotui)</v>
          </cell>
          <cell r="E623" t="str">
            <v>Norte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No</v>
          </cell>
          <cell r="L623" t="str">
            <v>No</v>
          </cell>
          <cell r="M623" t="str">
            <v>No</v>
          </cell>
          <cell r="N623" t="str">
            <v>Si</v>
          </cell>
        </row>
        <row r="624">
          <cell r="A624">
            <v>810</v>
          </cell>
          <cell r="B624" t="str">
            <v>DRBR810</v>
          </cell>
          <cell r="C624" t="str">
            <v>Multicentro La Sirena José Contreras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3</v>
          </cell>
        </row>
        <row r="625">
          <cell r="A625">
            <v>811</v>
          </cell>
          <cell r="B625" t="str">
            <v>DRBR811</v>
          </cell>
          <cell r="C625" t="str">
            <v>Almacenes Unidos Bella Vista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2</v>
          </cell>
        </row>
        <row r="626">
          <cell r="A626">
            <v>812</v>
          </cell>
          <cell r="B626" t="str">
            <v>DRBR812</v>
          </cell>
          <cell r="C626" t="str">
            <v>La Canasta del Pueblo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No</v>
          </cell>
          <cell r="O626" t="str">
            <v>Grupo 6</v>
          </cell>
        </row>
        <row r="627">
          <cell r="A627">
            <v>813</v>
          </cell>
          <cell r="B627" t="str">
            <v>DRBR815</v>
          </cell>
          <cell r="C627" t="str">
            <v>ATM occidental Mall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No</v>
          </cell>
          <cell r="L627" t="str">
            <v>No</v>
          </cell>
          <cell r="M627" t="str">
            <v>No</v>
          </cell>
          <cell r="N627" t="str">
            <v>Si</v>
          </cell>
        </row>
        <row r="628">
          <cell r="A628">
            <v>815</v>
          </cell>
          <cell r="B628" t="str">
            <v>DRBR24A</v>
          </cell>
          <cell r="C628" t="str">
            <v>Oficina Plaza Atalaya del Mar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Si</v>
          </cell>
          <cell r="O628" t="str">
            <v>Grupo 5</v>
          </cell>
        </row>
        <row r="629">
          <cell r="A629">
            <v>816</v>
          </cell>
          <cell r="B629" t="str">
            <v>DRBR816</v>
          </cell>
          <cell r="C629" t="str">
            <v>Oficina Pedro Brand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Si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Si</v>
          </cell>
          <cell r="O629" t="str">
            <v>Grupo 6</v>
          </cell>
        </row>
        <row r="630">
          <cell r="A630">
            <v>817</v>
          </cell>
          <cell r="B630" t="str">
            <v>DRBR817</v>
          </cell>
          <cell r="C630" t="str">
            <v>Ayuntamiento Sabana Larga San José de Ocoa</v>
          </cell>
          <cell r="D630" t="str">
            <v>NCR</v>
          </cell>
          <cell r="E630" t="str">
            <v>Sur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Si</v>
          </cell>
          <cell r="O630" t="str">
            <v>Oficina</v>
          </cell>
        </row>
        <row r="631">
          <cell r="A631">
            <v>818</v>
          </cell>
          <cell r="B631" t="str">
            <v>DRBR818</v>
          </cell>
          <cell r="C631" t="str">
            <v>Jurisdicción Inmobiliaria Sto. Dgo.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No</v>
          </cell>
          <cell r="H631" t="str">
            <v>No</v>
          </cell>
          <cell r="I631" t="str">
            <v>No</v>
          </cell>
          <cell r="J631" t="str">
            <v>No</v>
          </cell>
          <cell r="K631" t="str">
            <v>No</v>
          </cell>
          <cell r="L631" t="str">
            <v>No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819</v>
          </cell>
          <cell r="B632" t="str">
            <v>DRBR819</v>
          </cell>
          <cell r="C632" t="str">
            <v>Jurisdicción Inmobiliaria Santiago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No</v>
          </cell>
          <cell r="H632" t="str">
            <v>No</v>
          </cell>
          <cell r="I632" t="str">
            <v>No</v>
          </cell>
          <cell r="J632" t="str">
            <v>No</v>
          </cell>
          <cell r="K632" t="str">
            <v>No</v>
          </cell>
          <cell r="L632" t="str">
            <v>No</v>
          </cell>
          <cell r="M632" t="str">
            <v>No</v>
          </cell>
          <cell r="N632" t="str">
            <v>No</v>
          </cell>
          <cell r="O632" t="str">
            <v>Santiago 2</v>
          </cell>
        </row>
        <row r="633">
          <cell r="A633">
            <v>821</v>
          </cell>
          <cell r="B633" t="str">
            <v>DRBR821</v>
          </cell>
          <cell r="C633" t="str">
            <v>S/M Bravo Ave. Churchill</v>
          </cell>
          <cell r="D633" t="str">
            <v>NCR</v>
          </cell>
          <cell r="E633" t="str">
            <v>Distrito Nacional</v>
          </cell>
          <cell r="F633" t="str">
            <v>SI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No</v>
          </cell>
          <cell r="N633" t="str">
            <v>No</v>
          </cell>
          <cell r="O633" t="str">
            <v>Grupo 2</v>
          </cell>
        </row>
        <row r="634">
          <cell r="A634">
            <v>822</v>
          </cell>
          <cell r="B634" t="str">
            <v>DRBR822</v>
          </cell>
          <cell r="C634" t="str">
            <v>Induspalma Monte Plata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 t="str">
            <v>Oficina</v>
          </cell>
        </row>
        <row r="635">
          <cell r="A635">
            <v>823</v>
          </cell>
          <cell r="B635" t="str">
            <v>DRBR823</v>
          </cell>
          <cell r="C635" t="str">
            <v>Carril de Haina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 t="str">
            <v>Grupo 5</v>
          </cell>
        </row>
        <row r="636">
          <cell r="A636">
            <v>824</v>
          </cell>
          <cell r="B636" t="str">
            <v>DRBR824</v>
          </cell>
          <cell r="C636" t="str">
            <v>Multiplaza Higuey</v>
          </cell>
          <cell r="D636" t="str">
            <v>NCR</v>
          </cell>
          <cell r="E636" t="str">
            <v>Este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No</v>
          </cell>
          <cell r="O636" t="str">
            <v>Romana-Higuey</v>
          </cell>
        </row>
        <row r="637">
          <cell r="A637">
            <v>825</v>
          </cell>
          <cell r="B637" t="str">
            <v>DRBR825</v>
          </cell>
          <cell r="C637" t="str">
            <v>Estación ECO CIBELES</v>
          </cell>
          <cell r="D637" t="str">
            <v>NCR</v>
          </cell>
          <cell r="E637" t="str">
            <v>Sur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No</v>
          </cell>
          <cell r="O637" t="str">
            <v>Oficina</v>
          </cell>
        </row>
        <row r="638">
          <cell r="A638">
            <v>826</v>
          </cell>
          <cell r="B638" t="str">
            <v>DRBR826</v>
          </cell>
          <cell r="C638" t="str">
            <v>Diamond Plaza #2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Si</v>
          </cell>
          <cell r="O638" t="str">
            <v>Grupo 8</v>
          </cell>
        </row>
        <row r="639">
          <cell r="A639">
            <v>828</v>
          </cell>
          <cell r="B639" t="str">
            <v>DRBR828</v>
          </cell>
          <cell r="C639" t="str">
            <v>Fiduciaria Reservas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No</v>
          </cell>
          <cell r="H639" t="str">
            <v>No</v>
          </cell>
          <cell r="I639" t="str">
            <v>No</v>
          </cell>
          <cell r="J639" t="str">
            <v>No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No</v>
          </cell>
          <cell r="O639" t="str">
            <v>Grupo 8</v>
          </cell>
        </row>
        <row r="640">
          <cell r="A640">
            <v>829</v>
          </cell>
          <cell r="B640" t="str">
            <v>DRBR829</v>
          </cell>
          <cell r="C640" t="str">
            <v>Multicentro La Sirena Baní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No</v>
          </cell>
          <cell r="O640" t="str">
            <v>Oficina</v>
          </cell>
        </row>
        <row r="641">
          <cell r="A641">
            <v>830</v>
          </cell>
          <cell r="B641" t="str">
            <v>DRBR830</v>
          </cell>
          <cell r="C641" t="str">
            <v>Sabana Grande de Boyá</v>
          </cell>
          <cell r="D641" t="str">
            <v>NCR</v>
          </cell>
          <cell r="E641" t="str">
            <v>Este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No</v>
          </cell>
          <cell r="O641" t="str">
            <v>Oficina</v>
          </cell>
        </row>
        <row r="642">
          <cell r="A642">
            <v>831</v>
          </cell>
          <cell r="B642" t="str">
            <v>DRBR831</v>
          </cell>
          <cell r="C642" t="str">
            <v>Politécnico Loyola San Cristobal</v>
          </cell>
          <cell r="D642" t="str">
            <v>NCR</v>
          </cell>
          <cell r="E642" t="str">
            <v>Sur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No</v>
          </cell>
          <cell r="L642" t="str">
            <v>No</v>
          </cell>
          <cell r="M642" t="str">
            <v>No</v>
          </cell>
          <cell r="N642" t="str">
            <v>No</v>
          </cell>
          <cell r="O642" t="str">
            <v>Grupo 5</v>
          </cell>
        </row>
        <row r="643">
          <cell r="A643">
            <v>832</v>
          </cell>
          <cell r="B643" t="str">
            <v>DRBR832</v>
          </cell>
          <cell r="C643" t="str">
            <v>Hospital Traumatológico y Quirúrgico Profesor Juan Bosh</v>
          </cell>
          <cell r="D643" t="str">
            <v>NCR</v>
          </cell>
          <cell r="E643" t="str">
            <v>Norte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La Vega</v>
          </cell>
        </row>
        <row r="644">
          <cell r="A644">
            <v>833</v>
          </cell>
          <cell r="B644" t="str">
            <v>DRBR833</v>
          </cell>
          <cell r="C644" t="str">
            <v>Cafetería CTB #1</v>
          </cell>
          <cell r="D644" t="str">
            <v>NCR</v>
          </cell>
          <cell r="E644" t="str">
            <v>Distrito Nacional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Grupo 2</v>
          </cell>
        </row>
        <row r="645">
          <cell r="A645">
            <v>834</v>
          </cell>
          <cell r="B645" t="str">
            <v>DRBR834</v>
          </cell>
          <cell r="C645" t="str">
            <v>Instituto Medicina Popular (Centro Medico Moderno)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Grupo 8</v>
          </cell>
        </row>
        <row r="646">
          <cell r="A646">
            <v>835</v>
          </cell>
          <cell r="B646" t="str">
            <v>DRBR835</v>
          </cell>
          <cell r="C646" t="str">
            <v>Centro de Caja Megacentro</v>
          </cell>
          <cell r="D646" t="str">
            <v>NCR</v>
          </cell>
          <cell r="E646" t="str">
            <v>Distrito Nacional</v>
          </cell>
          <cell r="F646" t="str">
            <v>SI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No</v>
          </cell>
          <cell r="O646" t="str">
            <v>Grupo 4</v>
          </cell>
        </row>
        <row r="647">
          <cell r="A647">
            <v>836</v>
          </cell>
          <cell r="B647" t="str">
            <v>DRBR836</v>
          </cell>
          <cell r="C647" t="str">
            <v>Centro Comercial Plaza Luperón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No</v>
          </cell>
          <cell r="O647" t="str">
            <v>Grupo 5</v>
          </cell>
        </row>
        <row r="648">
          <cell r="A648">
            <v>837</v>
          </cell>
          <cell r="B648" t="str">
            <v>DRBR837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Si</v>
          </cell>
        </row>
        <row r="649">
          <cell r="A649">
            <v>838</v>
          </cell>
          <cell r="B649" t="str">
            <v>DRBR838</v>
          </cell>
          <cell r="C649" t="str">
            <v>Ofic. Consuelo</v>
          </cell>
          <cell r="D649" t="str">
            <v>NCR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San Pedro de Macorís</v>
          </cell>
        </row>
        <row r="650">
          <cell r="A650">
            <v>839</v>
          </cell>
          <cell r="B650" t="str">
            <v>DRBR839</v>
          </cell>
          <cell r="C650" t="str">
            <v>INAPA</v>
          </cell>
          <cell r="D650" t="str">
            <v>Wincor Nixdorf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6</v>
          </cell>
        </row>
        <row r="651">
          <cell r="A651">
            <v>840</v>
          </cell>
          <cell r="B651" t="str">
            <v>DRBR840</v>
          </cell>
          <cell r="C651" t="str">
            <v>PUCMM Santiago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No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No</v>
          </cell>
          <cell r="O651" t="str">
            <v>Santiago 2</v>
          </cell>
        </row>
        <row r="652">
          <cell r="A652">
            <v>841</v>
          </cell>
          <cell r="B652" t="str">
            <v>DRBR841</v>
          </cell>
          <cell r="C652" t="str">
            <v>CEA [Consejo Estatal del Azúcar]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No</v>
          </cell>
          <cell r="I652" t="str">
            <v>No</v>
          </cell>
          <cell r="J652" t="str">
            <v>No</v>
          </cell>
          <cell r="K652" t="str">
            <v>No</v>
          </cell>
          <cell r="L652" t="str">
            <v>No</v>
          </cell>
          <cell r="M652" t="str">
            <v>No</v>
          </cell>
          <cell r="N652" t="str">
            <v>No</v>
          </cell>
          <cell r="O652" t="str">
            <v>Grupo 2</v>
          </cell>
        </row>
        <row r="653">
          <cell r="A653">
            <v>842</v>
          </cell>
          <cell r="B653" t="str">
            <v>DRBR842</v>
          </cell>
          <cell r="C653" t="str">
            <v>Plaza Orense La Romana #2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Romana-Higuey</v>
          </cell>
        </row>
        <row r="654">
          <cell r="A654">
            <v>843</v>
          </cell>
          <cell r="B654" t="str">
            <v>DRBR843</v>
          </cell>
          <cell r="C654" t="str">
            <v>Romana Centro (Building Center Park)</v>
          </cell>
          <cell r="D654" t="str">
            <v>NCR</v>
          </cell>
          <cell r="E654" t="str">
            <v>Este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Si</v>
          </cell>
          <cell r="O654" t="str">
            <v>Romana-Higuey</v>
          </cell>
        </row>
        <row r="655">
          <cell r="A655">
            <v>844</v>
          </cell>
          <cell r="B655" t="str">
            <v>DRBR844</v>
          </cell>
          <cell r="C655" t="str">
            <v>San Juan Shopping Center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Si</v>
          </cell>
          <cell r="M655" t="str">
            <v>No</v>
          </cell>
          <cell r="N655" t="str">
            <v>No</v>
          </cell>
          <cell r="O655" t="str">
            <v>Romana-Higuey</v>
          </cell>
        </row>
        <row r="656">
          <cell r="A656">
            <v>845</v>
          </cell>
          <cell r="B656" t="str">
            <v>DRBR845</v>
          </cell>
          <cell r="C656" t="str">
            <v>CERTV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No</v>
          </cell>
          <cell r="O656" t="str">
            <v>Grupo 8</v>
          </cell>
        </row>
        <row r="657">
          <cell r="A657">
            <v>850</v>
          </cell>
          <cell r="B657" t="str">
            <v>DRBR850</v>
          </cell>
          <cell r="C657" t="str">
            <v>Hotel Be Live Hamaca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Oficina</v>
          </cell>
        </row>
        <row r="658">
          <cell r="A658">
            <v>851</v>
          </cell>
          <cell r="B658" t="str">
            <v>DRBR851</v>
          </cell>
          <cell r="C658" t="str">
            <v>Hospital General Dr. Vinicio Calventi</v>
          </cell>
          <cell r="D658" t="str">
            <v>NCR</v>
          </cell>
          <cell r="E658" t="str">
            <v>Distrito Nacional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Grupo 6</v>
          </cell>
        </row>
        <row r="659">
          <cell r="A659">
            <v>852</v>
          </cell>
          <cell r="B659" t="str">
            <v>DRBR852</v>
          </cell>
          <cell r="C659" t="str">
            <v>Estación Texaco Franco Bido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No</v>
          </cell>
          <cell r="O659" t="str">
            <v>Santiago 2</v>
          </cell>
        </row>
        <row r="660">
          <cell r="A660">
            <v>853</v>
          </cell>
          <cell r="B660" t="str">
            <v>DRBR853</v>
          </cell>
          <cell r="C660" t="str">
            <v>Estación Shell Canabacoa [Inversiones JF Group]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Si</v>
          </cell>
          <cell r="L660" t="str">
            <v>Si</v>
          </cell>
          <cell r="M660" t="str">
            <v>Si</v>
          </cell>
          <cell r="N660" t="str">
            <v>No</v>
          </cell>
          <cell r="O660" t="str">
            <v>Santiago 1</v>
          </cell>
        </row>
        <row r="661">
          <cell r="A661">
            <v>854</v>
          </cell>
          <cell r="B661" t="str">
            <v>DRBR854</v>
          </cell>
          <cell r="C661" t="str">
            <v>Centro Comercial Blanco Batista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1</v>
          </cell>
        </row>
        <row r="662">
          <cell r="A662">
            <v>855</v>
          </cell>
          <cell r="B662" t="str">
            <v>DRBR855</v>
          </cell>
          <cell r="C662" t="str">
            <v>Palacio de Justicia La Vega</v>
          </cell>
          <cell r="D662" t="str">
            <v>NCR</v>
          </cell>
          <cell r="E662" t="str">
            <v>Norte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No</v>
          </cell>
          <cell r="L662" t="str">
            <v>No</v>
          </cell>
          <cell r="M662" t="str">
            <v>No</v>
          </cell>
          <cell r="N662" t="str">
            <v>No</v>
          </cell>
          <cell r="O662" t="str">
            <v>La Vega</v>
          </cell>
        </row>
        <row r="663">
          <cell r="A663">
            <v>857</v>
          </cell>
          <cell r="B663" t="str">
            <v>DRBR857</v>
          </cell>
          <cell r="C663" t="str">
            <v>Los Alamos</v>
          </cell>
          <cell r="D663" t="str">
            <v>NCR</v>
          </cell>
          <cell r="E663" t="str">
            <v>Norte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Santiago 2</v>
          </cell>
        </row>
        <row r="664">
          <cell r="A664">
            <v>858</v>
          </cell>
          <cell r="B664" t="str">
            <v>DRBR858</v>
          </cell>
          <cell r="C664" t="str">
            <v>COOPNAMA (Cooperativa Nac. Servicios Multiples de los Maestros)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No</v>
          </cell>
          <cell r="I664" t="str">
            <v>No</v>
          </cell>
          <cell r="J664" t="str">
            <v>No</v>
          </cell>
          <cell r="K664" t="str">
            <v>No</v>
          </cell>
          <cell r="L664" t="str">
            <v>Si</v>
          </cell>
          <cell r="M664" t="str">
            <v>No</v>
          </cell>
          <cell r="N664" t="str">
            <v>No</v>
          </cell>
          <cell r="O664" t="str">
            <v>Grupo 8</v>
          </cell>
        </row>
        <row r="665">
          <cell r="A665">
            <v>859</v>
          </cell>
          <cell r="B665" t="str">
            <v>DRBR859</v>
          </cell>
          <cell r="C665" t="str">
            <v>Hotel Vista Sol Punta Cana</v>
          </cell>
          <cell r="D665" t="str">
            <v>NCR</v>
          </cell>
          <cell r="E665" t="str">
            <v>Este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Romana-Higuey</v>
          </cell>
        </row>
        <row r="666">
          <cell r="A666">
            <v>860</v>
          </cell>
          <cell r="B666" t="str">
            <v>DRBR860</v>
          </cell>
          <cell r="C666" t="str">
            <v>Of. Bella Vista 27 #1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2</v>
          </cell>
        </row>
        <row r="667">
          <cell r="A667">
            <v>861</v>
          </cell>
          <cell r="B667" t="str">
            <v>DRBR861</v>
          </cell>
          <cell r="C667" t="str">
            <v>Of. Bella Vista 27 #2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2</v>
          </cell>
        </row>
        <row r="668">
          <cell r="A668">
            <v>862</v>
          </cell>
          <cell r="B668" t="str">
            <v>DRBR862</v>
          </cell>
          <cell r="C668" t="str">
            <v>Supermercado Doble A</v>
          </cell>
          <cell r="D668" t="str">
            <v>NCR</v>
          </cell>
          <cell r="E668" t="str">
            <v>Norte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Si</v>
          </cell>
          <cell r="O668" t="str">
            <v>Oficina</v>
          </cell>
        </row>
        <row r="669">
          <cell r="A669">
            <v>864</v>
          </cell>
          <cell r="B669" t="str">
            <v>DRBR864</v>
          </cell>
          <cell r="C669" t="str">
            <v>Palmares Mall</v>
          </cell>
          <cell r="D669" t="str">
            <v>NCR</v>
          </cell>
          <cell r="E669" t="str">
            <v>Norte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San Francisco de Macorís</v>
          </cell>
        </row>
        <row r="670">
          <cell r="A670">
            <v>865</v>
          </cell>
          <cell r="B670" t="str">
            <v>DRBR865</v>
          </cell>
          <cell r="C670" t="str">
            <v>Club Naco</v>
          </cell>
          <cell r="D670" t="str">
            <v>NCR</v>
          </cell>
          <cell r="E670" t="str">
            <v>Distrito Nacional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Grupo 8</v>
          </cell>
        </row>
        <row r="671">
          <cell r="A671">
            <v>866</v>
          </cell>
          <cell r="B671" t="str">
            <v>DRBR866</v>
          </cell>
          <cell r="C671" t="str">
            <v>Edificio Carnet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8</v>
          </cell>
        </row>
        <row r="672">
          <cell r="A672">
            <v>867</v>
          </cell>
          <cell r="B672" t="str">
            <v>DRBR867</v>
          </cell>
          <cell r="C672" t="str">
            <v>Est. Autopista El Coral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No</v>
          </cell>
          <cell r="O672" t="str">
            <v>Romana-Higuey</v>
          </cell>
        </row>
        <row r="673">
          <cell r="A673">
            <v>868</v>
          </cell>
          <cell r="B673" t="str">
            <v>DRBR868</v>
          </cell>
          <cell r="C673" t="str">
            <v>Casino Diamante Hotel Sheraton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3</v>
          </cell>
        </row>
        <row r="674">
          <cell r="A674">
            <v>869</v>
          </cell>
          <cell r="B674" t="str">
            <v>DRBR869</v>
          </cell>
          <cell r="C674" t="str">
            <v>Est. Isla La Cueva Cotui</v>
          </cell>
          <cell r="D674" t="str">
            <v>NCR</v>
          </cell>
          <cell r="E674" t="str">
            <v>Norte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Si</v>
          </cell>
          <cell r="O674" t="str">
            <v>Oficina</v>
          </cell>
        </row>
        <row r="675">
          <cell r="A675">
            <v>870</v>
          </cell>
          <cell r="B675" t="str">
            <v>DRBR870</v>
          </cell>
          <cell r="C675" t="str">
            <v>The WillBes Dominicana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Si</v>
          </cell>
          <cell r="O675" t="str">
            <v>Barahona</v>
          </cell>
        </row>
        <row r="676">
          <cell r="A676">
            <v>871</v>
          </cell>
          <cell r="B676" t="str">
            <v>DRBR871</v>
          </cell>
          <cell r="C676" t="str">
            <v>Plaza Cultural San Juan</v>
          </cell>
          <cell r="D676" t="str">
            <v>NCR</v>
          </cell>
          <cell r="E676" t="str">
            <v>Sur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</row>
        <row r="677">
          <cell r="A677">
            <v>872</v>
          </cell>
          <cell r="B677" t="str">
            <v>DRBR872</v>
          </cell>
          <cell r="C677" t="str">
            <v>ZF Pisano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No</v>
          </cell>
          <cell r="O677" t="str">
            <v>Santiago 2</v>
          </cell>
        </row>
        <row r="678">
          <cell r="A678">
            <v>873</v>
          </cell>
          <cell r="B678" t="str">
            <v>DRBR873</v>
          </cell>
          <cell r="C678" t="str">
            <v>Centro Caja San Cristobal #2</v>
          </cell>
          <cell r="D678" t="str">
            <v>NCR</v>
          </cell>
          <cell r="E678" t="str">
            <v>Sur</v>
          </cell>
          <cell r="F678" t="str">
            <v>SI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Si</v>
          </cell>
          <cell r="O678" t="str">
            <v>Grupo 5</v>
          </cell>
        </row>
        <row r="679">
          <cell r="A679">
            <v>874</v>
          </cell>
          <cell r="B679" t="str">
            <v>DRBR874</v>
          </cell>
          <cell r="C679" t="str">
            <v>ZF Esperanza #2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Oficina</v>
          </cell>
        </row>
        <row r="680">
          <cell r="A680">
            <v>875</v>
          </cell>
          <cell r="B680" t="str">
            <v>DRBR875</v>
          </cell>
          <cell r="C680" t="str">
            <v>Est. Texaco Duarte Km 15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Grupo 6</v>
          </cell>
        </row>
        <row r="681">
          <cell r="A681">
            <v>876</v>
          </cell>
          <cell r="B681" t="str">
            <v>DRBR876</v>
          </cell>
          <cell r="C681" t="str">
            <v>Est. NEXT Abraham Lincoln</v>
          </cell>
          <cell r="D681" t="str">
            <v>NCR</v>
          </cell>
          <cell r="E681" t="str">
            <v>Distrito Nacional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Grupo 8</v>
          </cell>
        </row>
        <row r="682">
          <cell r="A682">
            <v>877</v>
          </cell>
          <cell r="B682" t="str">
            <v>DRBR877</v>
          </cell>
          <cell r="C682" t="str">
            <v>Est. Los Samanes</v>
          </cell>
          <cell r="D682" t="str">
            <v>NCR</v>
          </cell>
          <cell r="E682" t="str">
            <v>Norte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San Francisco de Macorís</v>
          </cell>
        </row>
        <row r="683">
          <cell r="A683">
            <v>878</v>
          </cell>
          <cell r="B683" t="str">
            <v>DRBR878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</row>
        <row r="684">
          <cell r="A684">
            <v>879</v>
          </cell>
          <cell r="B684" t="str">
            <v>DRBR879</v>
          </cell>
          <cell r="C684" t="str">
            <v>Plaza Metropolitana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880</v>
          </cell>
          <cell r="B685" t="str">
            <v>DRBR880</v>
          </cell>
          <cell r="C685" t="str">
            <v>Ofic. Barahona #2</v>
          </cell>
          <cell r="D685" t="str">
            <v>NCR</v>
          </cell>
          <cell r="E685" t="str">
            <v>Sur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Barahona</v>
          </cell>
        </row>
        <row r="686">
          <cell r="A686">
            <v>881</v>
          </cell>
          <cell r="B686" t="str">
            <v>DRBR881</v>
          </cell>
          <cell r="C686" t="str">
            <v>Ofic. Yaguate</v>
          </cell>
          <cell r="D686" t="str">
            <v>NCR</v>
          </cell>
          <cell r="E686" t="str">
            <v>Sur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Si</v>
          </cell>
          <cell r="M686" t="str">
            <v>No</v>
          </cell>
          <cell r="N686" t="str">
            <v>Si</v>
          </cell>
          <cell r="O686" t="str">
            <v>Oficina</v>
          </cell>
        </row>
        <row r="687">
          <cell r="A687">
            <v>882</v>
          </cell>
          <cell r="B687" t="str">
            <v>DRBR882</v>
          </cell>
          <cell r="C687" t="str">
            <v>Ofic. Moca #2</v>
          </cell>
          <cell r="D687" t="str">
            <v>NCR</v>
          </cell>
          <cell r="E687" t="str">
            <v>Norte</v>
          </cell>
          <cell r="F687" t="str">
            <v>SI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Si</v>
          </cell>
          <cell r="O687" t="str">
            <v>La Vega</v>
          </cell>
        </row>
        <row r="688">
          <cell r="A688">
            <v>883</v>
          </cell>
          <cell r="B688" t="str">
            <v>DRBR883</v>
          </cell>
          <cell r="C688" t="str">
            <v>Plaza Filadelfia</v>
          </cell>
          <cell r="D688" t="str">
            <v>NCR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Grupo 9</v>
          </cell>
        </row>
        <row r="689">
          <cell r="A689">
            <v>884</v>
          </cell>
          <cell r="B689" t="str">
            <v>DRBR884</v>
          </cell>
          <cell r="C689" t="str">
            <v>Hiper Olé Sabana Perdida</v>
          </cell>
          <cell r="D689" t="str">
            <v>NCR</v>
          </cell>
          <cell r="E689" t="str">
            <v>Distrito Nacional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Grupo 4</v>
          </cell>
        </row>
        <row r="690">
          <cell r="A690">
            <v>885</v>
          </cell>
          <cell r="B690" t="str">
            <v>DRBR885</v>
          </cell>
          <cell r="C690" t="str">
            <v>Ofic. Rancho Arriba</v>
          </cell>
          <cell r="D690" t="str">
            <v>NCR</v>
          </cell>
          <cell r="E690" t="str">
            <v>Sur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Oficina</v>
          </cell>
        </row>
        <row r="691">
          <cell r="A691">
            <v>886</v>
          </cell>
          <cell r="B691" t="str">
            <v>DRBR886</v>
          </cell>
          <cell r="C691" t="str">
            <v>Ofic. Guayubin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Oficina</v>
          </cell>
        </row>
        <row r="692">
          <cell r="A692">
            <v>887</v>
          </cell>
          <cell r="B692" t="str">
            <v>DRBR887</v>
          </cell>
          <cell r="C692" t="str">
            <v>ATM S/M. Bravo Los Proceres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</row>
        <row r="693">
          <cell r="A693">
            <v>888</v>
          </cell>
          <cell r="B693" t="str">
            <v>DRBR888</v>
          </cell>
          <cell r="C693" t="str">
            <v>ATM oficina galeria 56 II (SFM)</v>
          </cell>
          <cell r="D693" t="str">
            <v>NCR</v>
          </cell>
          <cell r="E693" t="str">
            <v>Norte</v>
          </cell>
          <cell r="F693" t="str">
            <v>SI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San Francisco de Macorís</v>
          </cell>
        </row>
        <row r="694">
          <cell r="A694">
            <v>889</v>
          </cell>
          <cell r="B694" t="str">
            <v>DRBR889</v>
          </cell>
          <cell r="C694" t="str">
            <v>ATM UNP Plaza Lama Máximo Gomez II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No</v>
          </cell>
          <cell r="L694" t="str">
            <v>No</v>
          </cell>
          <cell r="M694" t="str">
            <v>No</v>
          </cell>
          <cell r="N694" t="str">
            <v>Si</v>
          </cell>
        </row>
        <row r="695">
          <cell r="A695">
            <v>890</v>
          </cell>
          <cell r="B695" t="str">
            <v>DRBR890</v>
          </cell>
          <cell r="C695" t="str">
            <v>Escuela Penitenciaria San Cristobal</v>
          </cell>
          <cell r="D695" t="str">
            <v>NCR</v>
          </cell>
          <cell r="E695" t="str">
            <v>Sur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5</v>
          </cell>
        </row>
        <row r="696">
          <cell r="A696">
            <v>891</v>
          </cell>
          <cell r="B696" t="str">
            <v>DRBR891</v>
          </cell>
          <cell r="C696" t="str">
            <v>Est. Texaco Barahona</v>
          </cell>
          <cell r="D696" t="str">
            <v>NCR</v>
          </cell>
          <cell r="E696" t="str">
            <v>Sur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No</v>
          </cell>
          <cell r="O696" t="str">
            <v>Barahona</v>
          </cell>
        </row>
        <row r="697">
          <cell r="A697">
            <v>892</v>
          </cell>
          <cell r="B697" t="str">
            <v>DRBR892</v>
          </cell>
          <cell r="C697" t="str">
            <v>Edif. Globalia</v>
          </cell>
          <cell r="D697" t="str">
            <v>NCR</v>
          </cell>
          <cell r="E697" t="str">
            <v>Distrito Nacional</v>
          </cell>
          <cell r="F697" t="str">
            <v>NO</v>
          </cell>
          <cell r="G697" t="str">
            <v>Si</v>
          </cell>
          <cell r="H697" t="str">
            <v>No</v>
          </cell>
          <cell r="I697" t="str">
            <v>No</v>
          </cell>
          <cell r="J697" t="str">
            <v>No</v>
          </cell>
          <cell r="K697" t="str">
            <v>No</v>
          </cell>
          <cell r="L697" t="str">
            <v>No</v>
          </cell>
          <cell r="M697" t="str">
            <v>No</v>
          </cell>
          <cell r="N697" t="str">
            <v>No</v>
          </cell>
          <cell r="O697" t="str">
            <v>Grupo 8</v>
          </cell>
        </row>
        <row r="698">
          <cell r="A698">
            <v>893</v>
          </cell>
          <cell r="B698" t="str">
            <v>DRBR893</v>
          </cell>
          <cell r="C698" t="str">
            <v>Hotel Be Live Canoa #2</v>
          </cell>
          <cell r="D698" t="str">
            <v>NCR</v>
          </cell>
          <cell r="E698" t="str">
            <v>Este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Si</v>
          </cell>
          <cell r="O698" t="str">
            <v>Romana-Higuey</v>
          </cell>
        </row>
        <row r="699">
          <cell r="A699">
            <v>894</v>
          </cell>
          <cell r="B699" t="str">
            <v>DRBR894</v>
          </cell>
          <cell r="C699" t="str">
            <v>ATM Eco Petroleo Estero Hondo</v>
          </cell>
          <cell r="E699" t="str">
            <v>Norte</v>
          </cell>
          <cell r="F699" t="str">
            <v>NO</v>
          </cell>
          <cell r="G699" t="str">
            <v>NO</v>
          </cell>
          <cell r="H699" t="str">
            <v>NO</v>
          </cell>
          <cell r="I699" t="str">
            <v/>
          </cell>
          <cell r="J699" t="str">
            <v>NO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</row>
        <row r="700">
          <cell r="A700">
            <v>895</v>
          </cell>
          <cell r="B700" t="str">
            <v>DRBR895</v>
          </cell>
          <cell r="C700" t="str">
            <v>S/M Bravo Santiago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No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No</v>
          </cell>
          <cell r="N700" t="str">
            <v>No</v>
          </cell>
          <cell r="O700" t="str">
            <v>Santiago 1</v>
          </cell>
        </row>
        <row r="701">
          <cell r="A701">
            <v>896</v>
          </cell>
          <cell r="B701" t="str">
            <v>DRBR896</v>
          </cell>
          <cell r="C701" t="str">
            <v>Campamento Militar 16 de Agosto #1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6</v>
          </cell>
        </row>
        <row r="702">
          <cell r="A702">
            <v>897</v>
          </cell>
          <cell r="B702" t="str">
            <v>DRBR897</v>
          </cell>
          <cell r="C702" t="str">
            <v>Campamento Militar 16 de Agosto #2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Grupo 6</v>
          </cell>
        </row>
        <row r="703">
          <cell r="A703">
            <v>899</v>
          </cell>
          <cell r="B703" t="str">
            <v>DRBR899</v>
          </cell>
          <cell r="C703" t="str">
            <v>Ofic.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900</v>
          </cell>
          <cell r="B704" t="str">
            <v>DRBR900</v>
          </cell>
          <cell r="C704" t="str">
            <v>Ofic. MERCASD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No</v>
          </cell>
          <cell r="O704" t="str">
            <v>Grupo 5</v>
          </cell>
        </row>
        <row r="705">
          <cell r="A705">
            <v>901</v>
          </cell>
          <cell r="B705" t="str">
            <v>DRBR920</v>
          </cell>
          <cell r="C705" t="str">
            <v>LicorMart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8</v>
          </cell>
        </row>
        <row r="706">
          <cell r="A706">
            <v>902</v>
          </cell>
          <cell r="B706" t="str">
            <v>DRBR16A</v>
          </cell>
          <cell r="C706" t="str">
            <v>Ofic. Plaza Florida</v>
          </cell>
          <cell r="D706" t="str">
            <v>Diebold</v>
          </cell>
          <cell r="E706" t="str">
            <v>Distrito Nacional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No</v>
          </cell>
          <cell r="L706" t="str">
            <v>Si</v>
          </cell>
          <cell r="M706" t="str">
            <v>No</v>
          </cell>
          <cell r="N706" t="str">
            <v>Si</v>
          </cell>
          <cell r="O706" t="str">
            <v>Grupo 3</v>
          </cell>
        </row>
        <row r="707">
          <cell r="A707">
            <v>903</v>
          </cell>
          <cell r="B707" t="str">
            <v>DRBR903</v>
          </cell>
          <cell r="C707" t="str">
            <v>Ofic. La Vega Real #1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904</v>
          </cell>
          <cell r="B708" t="str">
            <v>DRBR24B</v>
          </cell>
          <cell r="C708" t="str">
            <v>Multicentro Churchill</v>
          </cell>
          <cell r="D708" t="str">
            <v>Diebold</v>
          </cell>
          <cell r="E708" t="str">
            <v>Distrito Nacional</v>
          </cell>
          <cell r="F708" t="str">
            <v>SI</v>
          </cell>
          <cell r="G708" t="str">
            <v>Si</v>
          </cell>
          <cell r="H708" t="str">
            <v>Si</v>
          </cell>
          <cell r="I708" t="str">
            <v>Si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905</v>
          </cell>
          <cell r="B709" t="str">
            <v>DRBR905</v>
          </cell>
          <cell r="C709" t="str">
            <v>Ofic. La Vega Real #2</v>
          </cell>
          <cell r="D709" t="str">
            <v>NCR</v>
          </cell>
          <cell r="E709" t="str">
            <v>Norte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La Vega</v>
          </cell>
        </row>
        <row r="710">
          <cell r="A710">
            <v>906</v>
          </cell>
          <cell r="B710" t="str">
            <v>DRBR906</v>
          </cell>
          <cell r="C710" t="str">
            <v>MESCYT</v>
          </cell>
          <cell r="D710" t="str">
            <v>NCR</v>
          </cell>
          <cell r="E710" t="str">
            <v>Distrito Nacional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Grupo 6</v>
          </cell>
        </row>
        <row r="711">
          <cell r="A711">
            <v>908</v>
          </cell>
          <cell r="B711" t="str">
            <v>DRBR16D</v>
          </cell>
          <cell r="C711" t="str">
            <v>Ofic. Plaza Botánika</v>
          </cell>
          <cell r="D711" t="str">
            <v>Diebold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1</v>
          </cell>
        </row>
        <row r="712">
          <cell r="A712">
            <v>909</v>
          </cell>
          <cell r="B712" t="str">
            <v>DRBR01A</v>
          </cell>
          <cell r="C712" t="str">
            <v>UASD</v>
          </cell>
          <cell r="D712" t="str">
            <v>Diebold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No</v>
          </cell>
          <cell r="M712" t="str">
            <v>No</v>
          </cell>
          <cell r="N712" t="str">
            <v>No</v>
          </cell>
          <cell r="O712" t="str">
            <v>Grupo 3</v>
          </cell>
        </row>
        <row r="713">
          <cell r="A713">
            <v>910</v>
          </cell>
          <cell r="B713" t="str">
            <v>DRBR12A</v>
          </cell>
          <cell r="C713" t="str">
            <v>Ofic. Sol II</v>
          </cell>
          <cell r="D713" t="str">
            <v>Wincor Nixdorf</v>
          </cell>
          <cell r="E713" t="str">
            <v>Norte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Santiago 2</v>
          </cell>
        </row>
        <row r="714">
          <cell r="A714">
            <v>911</v>
          </cell>
          <cell r="B714" t="str">
            <v>DRBR911</v>
          </cell>
          <cell r="C714" t="str">
            <v>Ofic. Venezuela #2</v>
          </cell>
          <cell r="D714" t="str">
            <v>NCR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Grupo 7</v>
          </cell>
        </row>
        <row r="715">
          <cell r="A715">
            <v>912</v>
          </cell>
          <cell r="B715" t="str">
            <v>DRBR973</v>
          </cell>
          <cell r="C715" t="str">
            <v>Ofic. San Pedro de Macorís #2</v>
          </cell>
          <cell r="D715" t="str">
            <v>NCR</v>
          </cell>
          <cell r="E715" t="str">
            <v>Este</v>
          </cell>
          <cell r="F715" t="str">
            <v>SI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No</v>
          </cell>
          <cell r="L715" t="str">
            <v>No</v>
          </cell>
          <cell r="M715" t="str">
            <v>No</v>
          </cell>
          <cell r="N715" t="str">
            <v>Si</v>
          </cell>
          <cell r="O715" t="str">
            <v>San Pedro de Macorís</v>
          </cell>
        </row>
        <row r="716">
          <cell r="A716">
            <v>913</v>
          </cell>
          <cell r="B716" t="str">
            <v>DRBR16E</v>
          </cell>
          <cell r="C716" t="str">
            <v>S/M Pola Sarasota</v>
          </cell>
          <cell r="D716" t="str">
            <v>Wincor Nixdorf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2</v>
          </cell>
        </row>
        <row r="717">
          <cell r="A717">
            <v>914</v>
          </cell>
          <cell r="B717" t="str">
            <v>DRBR914</v>
          </cell>
          <cell r="C717" t="str">
            <v>Clínica Abreu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No</v>
          </cell>
          <cell r="I717" t="str">
            <v>No</v>
          </cell>
          <cell r="J717" t="str">
            <v>No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No</v>
          </cell>
          <cell r="O717" t="str">
            <v>Grupo 3</v>
          </cell>
        </row>
        <row r="718">
          <cell r="A718">
            <v>915</v>
          </cell>
          <cell r="B718" t="str">
            <v>DRBR24F</v>
          </cell>
          <cell r="C718" t="str">
            <v>Ofic. Multicentro La Sirena Aut.  Duarte</v>
          </cell>
          <cell r="D718" t="str">
            <v>Diebold</v>
          </cell>
          <cell r="E718" t="str">
            <v>Distrito Nacional</v>
          </cell>
          <cell r="F718" t="str">
            <v>SI</v>
          </cell>
          <cell r="G718" t="str">
            <v>Si</v>
          </cell>
          <cell r="H718" t="str">
            <v>Si</v>
          </cell>
          <cell r="I718" t="str">
            <v>Si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917</v>
          </cell>
          <cell r="B719" t="str">
            <v>DRBR01B</v>
          </cell>
          <cell r="C719" t="str">
            <v>Ofic. Los Mina</v>
          </cell>
          <cell r="D719" t="str">
            <v>Diebold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Grupo 7</v>
          </cell>
        </row>
        <row r="720">
          <cell r="A720">
            <v>918</v>
          </cell>
          <cell r="B720" t="str">
            <v>DRBR918</v>
          </cell>
          <cell r="C720" t="str">
            <v>S/M Liverpool Av. Jacobo Majluta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Grupo 1</v>
          </cell>
        </row>
        <row r="721">
          <cell r="A721">
            <v>919</v>
          </cell>
          <cell r="B721" t="str">
            <v>DRBR16F</v>
          </cell>
          <cell r="C721" t="str">
            <v>S/M La Cadena Sarasota</v>
          </cell>
          <cell r="D721" t="str">
            <v>Diebold</v>
          </cell>
          <cell r="E721" t="str">
            <v>Distrito Nacional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Si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No</v>
          </cell>
          <cell r="O721" t="str">
            <v>Grupo 5</v>
          </cell>
        </row>
        <row r="722">
          <cell r="A722">
            <v>921</v>
          </cell>
          <cell r="B722" t="str">
            <v>DRBR921</v>
          </cell>
          <cell r="C722" t="str">
            <v>Amber Cove Puerto Plata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Si</v>
          </cell>
          <cell r="O722" t="str">
            <v>Puerto Plata</v>
          </cell>
        </row>
        <row r="723">
          <cell r="A723">
            <v>923</v>
          </cell>
          <cell r="B723" t="str">
            <v>DRBR923</v>
          </cell>
          <cell r="C723" t="str">
            <v>Agroindustrial Los Angeles</v>
          </cell>
          <cell r="D723" t="str">
            <v>NCR</v>
          </cell>
          <cell r="E723" t="str">
            <v>Este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San Pedro de Macorís</v>
          </cell>
        </row>
        <row r="724">
          <cell r="A724">
            <v>924</v>
          </cell>
          <cell r="B724" t="str">
            <v>DRBR924</v>
          </cell>
          <cell r="C724" t="str">
            <v>ATM Supermercado Mimasa (Samaná)</v>
          </cell>
          <cell r="D724" t="str">
            <v>NCR</v>
          </cell>
          <cell r="E724" t="str">
            <v>Norte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No</v>
          </cell>
          <cell r="M724" t="str">
            <v>No</v>
          </cell>
          <cell r="N724" t="str">
            <v>Si</v>
          </cell>
        </row>
        <row r="725">
          <cell r="A725">
            <v>925</v>
          </cell>
          <cell r="B725" t="str">
            <v>DRBR24L</v>
          </cell>
          <cell r="C725" t="str">
            <v>Ofic. Plaza Lama 27 Feb.</v>
          </cell>
          <cell r="D725" t="str">
            <v>Diebold</v>
          </cell>
          <cell r="E725" t="str">
            <v>Distrito Nacional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Si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>Grupo 2</v>
          </cell>
        </row>
        <row r="726">
          <cell r="A726">
            <v>926</v>
          </cell>
          <cell r="B726" t="str">
            <v>DRBR926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</row>
        <row r="727">
          <cell r="A727">
            <v>927</v>
          </cell>
          <cell r="B727" t="str">
            <v>DRBR927</v>
          </cell>
          <cell r="C727" t="str">
            <v>S/M Bravo la Esperilla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/>
          </cell>
        </row>
        <row r="728">
          <cell r="A728">
            <v>928</v>
          </cell>
          <cell r="B728" t="str">
            <v>DRBR928</v>
          </cell>
          <cell r="C728" t="str">
            <v>Estación Texaco Hispanoamericana</v>
          </cell>
          <cell r="D728" t="str">
            <v>NCR</v>
          </cell>
          <cell r="E728" t="str">
            <v>Norte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929</v>
          </cell>
          <cell r="B729" t="str">
            <v>DRBR929</v>
          </cell>
          <cell r="C729" t="str">
            <v>ATM Autoservicio Nacional El Conde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/>
          </cell>
        </row>
        <row r="730">
          <cell r="A730">
            <v>930</v>
          </cell>
          <cell r="B730" t="str">
            <v>DRBR930</v>
          </cell>
          <cell r="C730" t="str">
            <v>Oficina Plaza Spring Center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No</v>
          </cell>
          <cell r="O730" t="str">
            <v/>
          </cell>
        </row>
        <row r="731">
          <cell r="A731">
            <v>931</v>
          </cell>
          <cell r="B731" t="str">
            <v>DRBR24N</v>
          </cell>
          <cell r="C731" t="str">
            <v>Autobanco Luperon I</v>
          </cell>
          <cell r="D731" t="str">
            <v>NCR</v>
          </cell>
          <cell r="E731" t="str">
            <v>Distrito Nacional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Grupo 5</v>
          </cell>
        </row>
        <row r="732">
          <cell r="A732">
            <v>932</v>
          </cell>
          <cell r="B732" t="str">
            <v>DRBR01E</v>
          </cell>
          <cell r="C732" t="str">
            <v>Banco Agrícola Sto. Dgo.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Si</v>
          </cell>
          <cell r="J732" t="str">
            <v>Si</v>
          </cell>
          <cell r="K732" t="str">
            <v>No</v>
          </cell>
          <cell r="L732" t="str">
            <v>Si</v>
          </cell>
          <cell r="M732" t="str">
            <v>No</v>
          </cell>
          <cell r="N732" t="str">
            <v>Si</v>
          </cell>
          <cell r="O732" t="str">
            <v>Grupo 3</v>
          </cell>
        </row>
        <row r="733">
          <cell r="A733">
            <v>933</v>
          </cell>
          <cell r="B733" t="str">
            <v>DRBR933</v>
          </cell>
          <cell r="C733" t="str">
            <v>ATM Hotel Dreams Punta Cana II</v>
          </cell>
          <cell r="D733" t="str">
            <v>NCR</v>
          </cell>
          <cell r="E733" t="str">
            <v>Este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/>
          </cell>
        </row>
        <row r="734">
          <cell r="A734">
            <v>934</v>
          </cell>
          <cell r="B734" t="str">
            <v>DRBR934</v>
          </cell>
          <cell r="C734" t="str">
            <v>Hotel Dreams La Romana</v>
          </cell>
          <cell r="D734" t="str">
            <v>NCR</v>
          </cell>
          <cell r="E734" t="str">
            <v>Este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/>
          </cell>
          <cell r="O734" t="str">
            <v/>
          </cell>
        </row>
        <row r="735">
          <cell r="A735">
            <v>935</v>
          </cell>
          <cell r="B735" t="str">
            <v>DRBR16J</v>
          </cell>
          <cell r="C735" t="str">
            <v>Ofic. John F. Kennedy</v>
          </cell>
          <cell r="D735" t="str">
            <v>Diebold</v>
          </cell>
          <cell r="E735" t="str">
            <v>Distrito Nacional</v>
          </cell>
          <cell r="F735" t="str">
            <v>SI</v>
          </cell>
          <cell r="G735" t="str">
            <v>Si</v>
          </cell>
          <cell r="H735" t="str">
            <v>Si</v>
          </cell>
          <cell r="I735" t="str">
            <v>Si</v>
          </cell>
          <cell r="J735" t="str">
            <v>Si</v>
          </cell>
          <cell r="K735" t="str">
            <v>No</v>
          </cell>
          <cell r="L735" t="str">
            <v>Si</v>
          </cell>
          <cell r="M735" t="str">
            <v>No</v>
          </cell>
          <cell r="N735" t="str">
            <v>Si</v>
          </cell>
          <cell r="O735" t="str">
            <v>Grupo 6</v>
          </cell>
        </row>
        <row r="736">
          <cell r="A736">
            <v>936</v>
          </cell>
          <cell r="B736" t="str">
            <v>DRBR936</v>
          </cell>
          <cell r="C736" t="str">
            <v>Autobanco La Vega Real #1</v>
          </cell>
          <cell r="D736" t="str">
            <v>NCR</v>
          </cell>
          <cell r="E736" t="str">
            <v>Norte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La Vega</v>
          </cell>
        </row>
        <row r="737">
          <cell r="A737">
            <v>937</v>
          </cell>
          <cell r="B737" t="str">
            <v>DRBR937</v>
          </cell>
          <cell r="C737" t="str">
            <v>Autobanco La Vega Real #2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938</v>
          </cell>
          <cell r="B738" t="str">
            <v>DRBR938</v>
          </cell>
          <cell r="C738" t="str">
            <v>Autobanco Plaza Filadelfia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9</v>
          </cell>
        </row>
        <row r="739">
          <cell r="A739">
            <v>939</v>
          </cell>
          <cell r="B739" t="str">
            <v>DRBR939</v>
          </cell>
          <cell r="C739" t="str">
            <v>Estacion Texaco Maximo Gomez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Grupo 3</v>
          </cell>
        </row>
        <row r="740">
          <cell r="A740">
            <v>940</v>
          </cell>
          <cell r="B740" t="str">
            <v>DRBR12C</v>
          </cell>
          <cell r="C740" t="str">
            <v>Ofic. El Portal</v>
          </cell>
          <cell r="D740" t="str">
            <v>Diebold</v>
          </cell>
          <cell r="E740" t="str">
            <v>Norte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Si</v>
          </cell>
          <cell r="M740" t="str">
            <v>No</v>
          </cell>
          <cell r="N740" t="str">
            <v>Si</v>
          </cell>
          <cell r="O740" t="str">
            <v>Santiago 2</v>
          </cell>
        </row>
        <row r="741">
          <cell r="A741">
            <v>941</v>
          </cell>
          <cell r="B741" t="str">
            <v>DRBR941</v>
          </cell>
          <cell r="C741" t="str">
            <v>Estacion NEXT Puerto Plata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No</v>
          </cell>
          <cell r="O741" t="str">
            <v>Puerto Plata</v>
          </cell>
        </row>
        <row r="742">
          <cell r="A742">
            <v>942</v>
          </cell>
          <cell r="B742" t="str">
            <v>DRBR942</v>
          </cell>
          <cell r="C742" t="str">
            <v>Estacion Texaco La Vega-Jarabacoa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La Vega</v>
          </cell>
        </row>
        <row r="743">
          <cell r="A743">
            <v>943</v>
          </cell>
          <cell r="B743" t="str">
            <v>DRBR16K</v>
          </cell>
          <cell r="C743" t="str">
            <v>Ofic. Transito Terrestre</v>
          </cell>
          <cell r="D743" t="str">
            <v>Diebold</v>
          </cell>
          <cell r="E743" t="str">
            <v>Distrito Nacional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Grupo 1</v>
          </cell>
        </row>
        <row r="744">
          <cell r="A744">
            <v>944</v>
          </cell>
          <cell r="B744" t="str">
            <v>DRBR944</v>
          </cell>
          <cell r="C744" t="str">
            <v>UNP Mao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Oficina</v>
          </cell>
        </row>
        <row r="745">
          <cell r="A745">
            <v>945</v>
          </cell>
          <cell r="B745" t="str">
            <v>DRBR945</v>
          </cell>
          <cell r="C745" t="str">
            <v>UNP El Valle Hato Mayor</v>
          </cell>
          <cell r="D745" t="str">
            <v>NCR</v>
          </cell>
          <cell r="E745" t="str">
            <v>Este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San Pedro de Macorís</v>
          </cell>
        </row>
        <row r="746">
          <cell r="A746">
            <v>946</v>
          </cell>
          <cell r="B746" t="str">
            <v>DRBR24R</v>
          </cell>
          <cell r="C746" t="str">
            <v>Ofic. Nuñez de Caceres #1</v>
          </cell>
          <cell r="D746" t="str">
            <v>NCR</v>
          </cell>
          <cell r="E746" t="str">
            <v>Distrito Nacional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Grupo 6</v>
          </cell>
        </row>
        <row r="747">
          <cell r="A747">
            <v>947</v>
          </cell>
          <cell r="B747" t="str">
            <v>DRBR03F</v>
          </cell>
          <cell r="C747" t="str">
            <v>Superintendencia De Bancos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No</v>
          </cell>
          <cell r="K747" t="str">
            <v>No</v>
          </cell>
          <cell r="L747" t="str">
            <v>No</v>
          </cell>
          <cell r="M747" t="str">
            <v>No</v>
          </cell>
          <cell r="N747" t="str">
            <v>No</v>
          </cell>
          <cell r="O747" t="str">
            <v>Grupo 3</v>
          </cell>
        </row>
        <row r="748">
          <cell r="A748">
            <v>948</v>
          </cell>
          <cell r="B748" t="str">
            <v>DRBR948</v>
          </cell>
          <cell r="C748" t="str">
            <v>Autobanco Ofic. El Jaya</v>
          </cell>
          <cell r="D748" t="str">
            <v>Diebold</v>
          </cell>
          <cell r="E748" t="str">
            <v>Norte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Si</v>
          </cell>
          <cell r="O748" t="str">
            <v>San Francisco de Macorís</v>
          </cell>
        </row>
        <row r="749">
          <cell r="A749">
            <v>949</v>
          </cell>
          <cell r="B749" t="str">
            <v>DRBR23D</v>
          </cell>
          <cell r="C749" t="str">
            <v>S/M Bravo Coral Mall</v>
          </cell>
          <cell r="D749" t="str">
            <v>Wincor Nixdorf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4</v>
          </cell>
        </row>
        <row r="750">
          <cell r="A750">
            <v>950</v>
          </cell>
          <cell r="B750" t="str">
            <v>DRBR12G</v>
          </cell>
          <cell r="C750" t="str">
            <v>Ofic. Monterico</v>
          </cell>
          <cell r="D750" t="str">
            <v>Diebold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Si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Santiago 2</v>
          </cell>
        </row>
        <row r="751">
          <cell r="A751">
            <v>951</v>
          </cell>
          <cell r="B751" t="str">
            <v>DRBR203</v>
          </cell>
          <cell r="C751" t="str">
            <v>Ofic. Haché Kennedy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Si</v>
          </cell>
          <cell r="J751" t="str">
            <v>Si</v>
          </cell>
          <cell r="K751" t="str">
            <v>No</v>
          </cell>
          <cell r="L751" t="str">
            <v>Si</v>
          </cell>
          <cell r="M751" t="str">
            <v>No</v>
          </cell>
          <cell r="N751" t="str">
            <v>Si</v>
          </cell>
          <cell r="O751" t="str">
            <v>Grupo 8</v>
          </cell>
        </row>
        <row r="752">
          <cell r="A752">
            <v>952</v>
          </cell>
          <cell r="B752" t="str">
            <v>DRBR16L</v>
          </cell>
          <cell r="C752" t="str">
            <v>Empresas Alvarez Rivas</v>
          </cell>
          <cell r="D752" t="str">
            <v>Diebold</v>
          </cell>
          <cell r="E752" t="str">
            <v>Distrito Nacional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No</v>
          </cell>
          <cell r="L752" t="str">
            <v>Si</v>
          </cell>
          <cell r="M752" t="str">
            <v>No</v>
          </cell>
          <cell r="N752" t="str">
            <v>Si</v>
          </cell>
          <cell r="O752" t="str">
            <v>Grupo 5</v>
          </cell>
        </row>
        <row r="753">
          <cell r="A753">
            <v>953</v>
          </cell>
          <cell r="B753" t="str">
            <v>DRBR01I</v>
          </cell>
          <cell r="C753" t="str">
            <v>Dirección de Pasaporte</v>
          </cell>
          <cell r="D753" t="str">
            <v>Diebold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No</v>
          </cell>
          <cell r="O753" t="str">
            <v>Grupo 2</v>
          </cell>
        </row>
        <row r="754">
          <cell r="A754">
            <v>954</v>
          </cell>
          <cell r="B754" t="str">
            <v>DRBR954</v>
          </cell>
          <cell r="C754" t="str">
            <v>LAESA Ltd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San Francisco de Macorís</v>
          </cell>
        </row>
        <row r="755">
          <cell r="A755">
            <v>955</v>
          </cell>
          <cell r="B755" t="str">
            <v>DRBR955</v>
          </cell>
          <cell r="C755" t="str">
            <v>Ofic. Americana Independencia #2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No</v>
          </cell>
          <cell r="M755" t="str">
            <v>No</v>
          </cell>
          <cell r="N755" t="str">
            <v>Si</v>
          </cell>
          <cell r="O755" t="str">
            <v>Grupo 5</v>
          </cell>
        </row>
        <row r="756">
          <cell r="A756">
            <v>956</v>
          </cell>
          <cell r="B756" t="str">
            <v>DRBR956</v>
          </cell>
          <cell r="C756" t="str">
            <v>Ofic. El Jaya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Si</v>
          </cell>
          <cell r="M756" t="str">
            <v>No</v>
          </cell>
          <cell r="N756" t="str">
            <v>Si</v>
          </cell>
          <cell r="O756" t="str">
            <v>San Francisco de Macorís</v>
          </cell>
        </row>
        <row r="757">
          <cell r="A757">
            <v>957</v>
          </cell>
          <cell r="B757" t="str">
            <v>DRBR23F</v>
          </cell>
          <cell r="C757" t="str">
            <v>Ofic. Venezuela #1</v>
          </cell>
          <cell r="D757" t="str">
            <v>NCR</v>
          </cell>
          <cell r="E757" t="str">
            <v>Distrito Nacional</v>
          </cell>
          <cell r="F757" t="str">
            <v>SI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Si</v>
          </cell>
          <cell r="M757" t="str">
            <v>No</v>
          </cell>
          <cell r="N757" t="str">
            <v>Si</v>
          </cell>
          <cell r="O757" t="str">
            <v>Grupo 7</v>
          </cell>
        </row>
        <row r="758">
          <cell r="A758">
            <v>958</v>
          </cell>
          <cell r="B758" t="str">
            <v>DRBR958</v>
          </cell>
          <cell r="C758" t="str">
            <v>Hipermercado Ole Carretera San Isidro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>Grupo 9</v>
          </cell>
        </row>
        <row r="759">
          <cell r="A759">
            <v>959</v>
          </cell>
          <cell r="B759" t="str">
            <v>DRBR959</v>
          </cell>
          <cell r="C759" t="str">
            <v>ATM Estación Next Bávaro</v>
          </cell>
          <cell r="D759" t="str">
            <v>NCR</v>
          </cell>
          <cell r="E759" t="str">
            <v>Este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No</v>
          </cell>
          <cell r="L759" t="str">
            <v>No</v>
          </cell>
          <cell r="M759" t="str">
            <v>No</v>
          </cell>
          <cell r="N759" t="str">
            <v>Si</v>
          </cell>
        </row>
        <row r="760">
          <cell r="A760">
            <v>960</v>
          </cell>
          <cell r="B760" t="str">
            <v>DRBR960</v>
          </cell>
          <cell r="C760" t="str">
            <v>Ofic. Villa Ofelia #1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961</v>
          </cell>
          <cell r="B761" t="str">
            <v>DRBR03H</v>
          </cell>
          <cell r="C761" t="str">
            <v>Listin Diario</v>
          </cell>
          <cell r="D761" t="str">
            <v>Diebold</v>
          </cell>
          <cell r="E761" t="str">
            <v>Distrito Nacional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Grupo 8</v>
          </cell>
        </row>
        <row r="762">
          <cell r="A762">
            <v>962</v>
          </cell>
          <cell r="B762" t="str">
            <v>DRBR962</v>
          </cell>
          <cell r="C762" t="str">
            <v>Ofic. Villa Ofelia #2</v>
          </cell>
          <cell r="D762" t="str">
            <v>NCR</v>
          </cell>
          <cell r="E762" t="str">
            <v>Sur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Oficina</v>
          </cell>
        </row>
        <row r="763">
          <cell r="A763">
            <v>963</v>
          </cell>
          <cell r="B763" t="str">
            <v>DRBR963</v>
          </cell>
          <cell r="C763" t="str">
            <v>Multiplaza La Romana</v>
          </cell>
          <cell r="D763" t="str">
            <v>NCR</v>
          </cell>
          <cell r="E763" t="str">
            <v>Este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Romana-Higuey</v>
          </cell>
        </row>
        <row r="764">
          <cell r="A764">
            <v>964</v>
          </cell>
          <cell r="B764" t="str">
            <v>DRBR964</v>
          </cell>
          <cell r="C764" t="str">
            <v>Hotel Sunscape Puerto Plata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Puerto Plata</v>
          </cell>
        </row>
        <row r="765">
          <cell r="A765">
            <v>965</v>
          </cell>
          <cell r="B765" t="str">
            <v>DRBR965</v>
          </cell>
          <cell r="C765" t="str">
            <v>Hiper Mercado La Fuente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Santiago</v>
          </cell>
        </row>
        <row r="766">
          <cell r="A766">
            <v>966</v>
          </cell>
          <cell r="B766" t="str">
            <v>DRBR966</v>
          </cell>
          <cell r="C766" t="str">
            <v>ATM Centro Medico Real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</row>
        <row r="767">
          <cell r="A767">
            <v>967</v>
          </cell>
          <cell r="B767" t="str">
            <v>DRBR967</v>
          </cell>
          <cell r="C767" t="str">
            <v>Ofic. Hiper Ole Autopista Duarte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6</v>
          </cell>
        </row>
        <row r="768">
          <cell r="A768">
            <v>968</v>
          </cell>
          <cell r="B768" t="str">
            <v>DRBR24I</v>
          </cell>
          <cell r="C768" t="str">
            <v>Ofic. El Mercado Bani</v>
          </cell>
          <cell r="D768" t="str">
            <v>Diebold</v>
          </cell>
          <cell r="E768" t="str">
            <v>Sur</v>
          </cell>
          <cell r="F768" t="str">
            <v>SI</v>
          </cell>
          <cell r="G768" t="str">
            <v>Si</v>
          </cell>
          <cell r="H768" t="str">
            <v>Si</v>
          </cell>
          <cell r="I768" t="str">
            <v>Si</v>
          </cell>
          <cell r="J768" t="str">
            <v>Si</v>
          </cell>
          <cell r="K768" t="str">
            <v>No</v>
          </cell>
          <cell r="L768" t="str">
            <v>Si</v>
          </cell>
          <cell r="M768" t="str">
            <v>No</v>
          </cell>
          <cell r="N768" t="str">
            <v>Si</v>
          </cell>
          <cell r="O768" t="str">
            <v>Oficina</v>
          </cell>
        </row>
        <row r="769">
          <cell r="A769">
            <v>969</v>
          </cell>
          <cell r="B769" t="str">
            <v>DRBR12F</v>
          </cell>
          <cell r="C769" t="str">
            <v>Ofic. El Sol I</v>
          </cell>
          <cell r="D769" t="str">
            <v>NCR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Santiago 2</v>
          </cell>
        </row>
        <row r="770">
          <cell r="A770">
            <v>970</v>
          </cell>
          <cell r="B770" t="str">
            <v>DRBR970</v>
          </cell>
          <cell r="C770" t="str">
            <v>Hipermercado Ole Haina</v>
          </cell>
          <cell r="D770" t="str">
            <v>NCR</v>
          </cell>
          <cell r="E770" t="str">
            <v>Sur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Grupo 5</v>
          </cell>
        </row>
        <row r="771">
          <cell r="A771">
            <v>971</v>
          </cell>
          <cell r="B771" t="str">
            <v>DRBR24U</v>
          </cell>
          <cell r="C771" t="str">
            <v>Club Banreservas</v>
          </cell>
          <cell r="D771" t="str">
            <v>NCR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5</v>
          </cell>
        </row>
        <row r="772">
          <cell r="A772">
            <v>972</v>
          </cell>
          <cell r="B772" t="str">
            <v>DRBR16O</v>
          </cell>
          <cell r="C772" t="str">
            <v>Banco Nac. de La Vivienda</v>
          </cell>
          <cell r="D772" t="str">
            <v>Wincor Nixdorf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Si</v>
          </cell>
          <cell r="O772" t="str">
            <v>Grupo 8</v>
          </cell>
        </row>
        <row r="773">
          <cell r="A773">
            <v>973</v>
          </cell>
          <cell r="B773" t="str">
            <v>DRBR912</v>
          </cell>
          <cell r="C773" t="str">
            <v>Ofic. Sabana De La Mar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Oficina</v>
          </cell>
        </row>
        <row r="774">
          <cell r="A774">
            <v>974</v>
          </cell>
          <cell r="B774" t="str">
            <v>DRBR974</v>
          </cell>
          <cell r="C774" t="str">
            <v>S/M Nacional Ave. Lope de Vega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8</v>
          </cell>
        </row>
        <row r="775">
          <cell r="A775">
            <v>976</v>
          </cell>
          <cell r="B775" t="str">
            <v>DRBR24W</v>
          </cell>
          <cell r="C775" t="str">
            <v>Diamond Plaza #1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Si</v>
          </cell>
          <cell r="O775" t="str">
            <v>Grupo 8</v>
          </cell>
        </row>
        <row r="776">
          <cell r="A776">
            <v>977</v>
          </cell>
          <cell r="B776" t="str">
            <v>DRBR977</v>
          </cell>
          <cell r="C776" t="str">
            <v>ATM Oficina Goico Castro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/>
          </cell>
        </row>
        <row r="777">
          <cell r="A777">
            <v>978</v>
          </cell>
          <cell r="B777" t="str">
            <v>DRBR978</v>
          </cell>
          <cell r="C777" t="str">
            <v>Restaurante Jalao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7</v>
          </cell>
        </row>
        <row r="778">
          <cell r="A778">
            <v>979</v>
          </cell>
          <cell r="B778" t="str">
            <v>DRBR979</v>
          </cell>
          <cell r="C778" t="str">
            <v>Ofic. Luperon #1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Si</v>
          </cell>
          <cell r="M778" t="str">
            <v>No</v>
          </cell>
          <cell r="N778" t="str">
            <v>No</v>
          </cell>
          <cell r="O778" t="str">
            <v>Grupo 5</v>
          </cell>
        </row>
        <row r="779">
          <cell r="A779">
            <v>980</v>
          </cell>
          <cell r="B779" t="str">
            <v>DRBR980</v>
          </cell>
          <cell r="C779" t="str">
            <v>Ofic. Bella Vista Mall #2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No</v>
          </cell>
          <cell r="O779" t="str">
            <v>Grupo 2</v>
          </cell>
        </row>
        <row r="780">
          <cell r="A780">
            <v>981</v>
          </cell>
          <cell r="B780" t="str">
            <v>DRBR981</v>
          </cell>
          <cell r="C780" t="str">
            <v>Edificio 911</v>
          </cell>
          <cell r="D780" t="str">
            <v>NCR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Grupo 2</v>
          </cell>
        </row>
        <row r="781">
          <cell r="A781">
            <v>983</v>
          </cell>
          <cell r="B781" t="str">
            <v>DRBR983</v>
          </cell>
          <cell r="C781" t="str">
            <v>S/M Bravo Ave. Republica de Colombia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No</v>
          </cell>
          <cell r="I781" t="str">
            <v>No</v>
          </cell>
          <cell r="J781" t="str">
            <v>No</v>
          </cell>
          <cell r="K781" t="str">
            <v>Si</v>
          </cell>
          <cell r="L781" t="str">
            <v>Si</v>
          </cell>
          <cell r="M781" t="str">
            <v>No</v>
          </cell>
          <cell r="N781" t="str">
            <v>No</v>
          </cell>
          <cell r="O781" t="str">
            <v>Grupo 6</v>
          </cell>
        </row>
        <row r="782">
          <cell r="A782">
            <v>984</v>
          </cell>
          <cell r="B782" t="str">
            <v>DRBR984</v>
          </cell>
          <cell r="C782" t="str">
            <v>Ofic. Neyba #2</v>
          </cell>
          <cell r="D782" t="str">
            <v>NCR</v>
          </cell>
          <cell r="E782" t="str">
            <v>Sur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No</v>
          </cell>
          <cell r="L782" t="str">
            <v>No</v>
          </cell>
          <cell r="M782" t="str">
            <v>No</v>
          </cell>
          <cell r="N782" t="str">
            <v>Si</v>
          </cell>
          <cell r="O782" t="str">
            <v>Barahona</v>
          </cell>
        </row>
        <row r="783">
          <cell r="A783">
            <v>985</v>
          </cell>
          <cell r="B783" t="str">
            <v>DRBR985</v>
          </cell>
          <cell r="C783" t="str">
            <v>Ofic. Dajabon #2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Si</v>
          </cell>
          <cell r="M783" t="str">
            <v>No</v>
          </cell>
          <cell r="N783" t="str">
            <v>Si</v>
          </cell>
          <cell r="O783" t="str">
            <v>Oficina</v>
          </cell>
        </row>
        <row r="784">
          <cell r="A784">
            <v>986</v>
          </cell>
          <cell r="B784" t="str">
            <v>DRBR986</v>
          </cell>
          <cell r="C784" t="str">
            <v>Jumbo La Vega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La Vega</v>
          </cell>
        </row>
        <row r="785">
          <cell r="A785">
            <v>987</v>
          </cell>
          <cell r="B785" t="str">
            <v>DRBR987</v>
          </cell>
          <cell r="C785" t="str">
            <v>Jumbo Moca</v>
          </cell>
          <cell r="D785" t="str">
            <v>NCR</v>
          </cell>
          <cell r="E785" t="str">
            <v>Norte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La Vega</v>
          </cell>
        </row>
        <row r="786">
          <cell r="A786">
            <v>988</v>
          </cell>
          <cell r="B786" t="str">
            <v>DRBR988</v>
          </cell>
          <cell r="C786" t="str">
            <v>Estación de Combustible Sigma 27 de Febrero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2</v>
          </cell>
        </row>
        <row r="787">
          <cell r="A787">
            <v>989</v>
          </cell>
          <cell r="B787" t="str">
            <v>DRBR989</v>
          </cell>
          <cell r="C787" t="str">
            <v>Ministerio de Deportes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No</v>
          </cell>
          <cell r="O787" t="str">
            <v>Grupo 8</v>
          </cell>
        </row>
        <row r="788">
          <cell r="A788">
            <v>990</v>
          </cell>
          <cell r="B788" t="str">
            <v>DRBR742</v>
          </cell>
          <cell r="C788" t="str">
            <v>Ofic. Bonao #2</v>
          </cell>
          <cell r="D788" t="str">
            <v>NCR</v>
          </cell>
          <cell r="E788" t="str">
            <v>Norte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La Vega</v>
          </cell>
        </row>
        <row r="789">
          <cell r="A789">
            <v>991</v>
          </cell>
          <cell r="B789" t="str">
            <v>DRBR991</v>
          </cell>
          <cell r="C789" t="str">
            <v>UNP Matas de Santa Cruz</v>
          </cell>
          <cell r="D789" t="str">
            <v>NCR</v>
          </cell>
          <cell r="E789" t="str">
            <v>Norte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No</v>
          </cell>
          <cell r="L789" t="str">
            <v>No</v>
          </cell>
          <cell r="M789" t="str">
            <v>No</v>
          </cell>
          <cell r="N789" t="str">
            <v>Si</v>
          </cell>
          <cell r="O789" t="str">
            <v>Oficina</v>
          </cell>
        </row>
        <row r="790">
          <cell r="A790">
            <v>993</v>
          </cell>
          <cell r="B790" t="str">
            <v>DRBR993</v>
          </cell>
          <cell r="C790" t="str">
            <v>Centro Médico Integral II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Grupo 4</v>
          </cell>
        </row>
        <row r="791">
          <cell r="A791">
            <v>994</v>
          </cell>
          <cell r="B791" t="str">
            <v>DRBR994</v>
          </cell>
          <cell r="C791" t="str">
            <v>Telemicro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Si</v>
          </cell>
          <cell r="O791" t="str">
            <v/>
          </cell>
        </row>
        <row r="792">
          <cell r="A792">
            <v>995</v>
          </cell>
          <cell r="B792" t="str">
            <v>DRBR545</v>
          </cell>
          <cell r="C792" t="str">
            <v>Ofic. San Cristobal #3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No</v>
          </cell>
          <cell r="I792" t="str">
            <v>No</v>
          </cell>
          <cell r="J792" t="str">
            <v>No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No</v>
          </cell>
          <cell r="O792" t="str">
            <v>Grupo 5</v>
          </cell>
        </row>
        <row r="793">
          <cell r="A793">
            <v>996</v>
          </cell>
          <cell r="B793" t="str">
            <v>DRBR996</v>
          </cell>
          <cell r="C793" t="str">
            <v>Estacion Texaco Charles Summer</v>
          </cell>
          <cell r="D793" t="str">
            <v>NCR</v>
          </cell>
          <cell r="E793" t="str">
            <v>Distrito Nacional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No</v>
          </cell>
          <cell r="M793" t="str">
            <v>No</v>
          </cell>
          <cell r="N793" t="str">
            <v>Si</v>
          </cell>
          <cell r="O793" t="str">
            <v>Grupo 8</v>
          </cell>
        </row>
        <row r="794">
          <cell r="A794">
            <v>600</v>
          </cell>
          <cell r="B794" t="str">
            <v>DRBR600</v>
          </cell>
          <cell r="C794" t="str">
            <v>ATM S/M Bravo Hipica</v>
          </cell>
          <cell r="D794" t="str">
            <v>NCR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7"/>
  <sheetViews>
    <sheetView tabSelected="1" zoomScaleNormal="100" workbookViewId="0">
      <pane ySplit="4" topLeftCell="A5" activePane="bottomLeft" state="frozen"/>
      <selection pane="bottomLeft" activeCell="L80" sqref="L76:L80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95" bestFit="1" customWidth="1"/>
    <col min="3" max="3" width="15" style="46" bestFit="1" customWidth="1"/>
    <col min="4" max="4" width="26.140625" style="90" bestFit="1" customWidth="1"/>
    <col min="5" max="5" width="10.57031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" style="92" bestFit="1" customWidth="1"/>
    <col min="17" max="17" width="47.85546875" style="78" bestFit="1" customWidth="1"/>
    <col min="18" max="16384" width="25.5703125" style="44"/>
  </cols>
  <sheetData>
    <row r="1" spans="1:18" ht="18" x14ac:dyDescent="0.25">
      <c r="A1" s="144" t="s">
        <v>2161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8" ht="18" x14ac:dyDescent="0.25">
      <c r="A2" s="143" t="s">
        <v>2158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8" ht="18.75" thickBot="1" x14ac:dyDescent="0.3">
      <c r="A3" s="145" t="s">
        <v>2540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90"/>
    </row>
    <row r="4" spans="1:18" s="25" customFormat="1" ht="18" x14ac:dyDescent="0.25">
      <c r="A4" s="33" t="s">
        <v>2404</v>
      </c>
      <c r="B4" s="194" t="s">
        <v>2224</v>
      </c>
      <c r="C4" s="37" t="s">
        <v>11</v>
      </c>
      <c r="D4" s="37" t="s">
        <v>12</v>
      </c>
      <c r="E4" s="189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2">
        <v>335840700</v>
      </c>
      <c r="C5" s="98">
        <v>44288.517708333333</v>
      </c>
      <c r="D5" s="95" t="s">
        <v>2468</v>
      </c>
      <c r="E5" s="114">
        <v>377</v>
      </c>
      <c r="F5" s="113" t="str">
        <f>VLOOKUP(E5,VIP!$A$2:$O12367,2,0)</f>
        <v>DRBR377</v>
      </c>
      <c r="G5" s="113" t="str">
        <f>VLOOKUP(E5,'LISTADO ATM'!$A$2:$B$900,2,0)</f>
        <v>ATM Estación del Metro Eduardo Brito</v>
      </c>
      <c r="H5" s="113" t="str">
        <f>VLOOKUP(E5,VIP!$A$2:$O17288,7,FALSE)</f>
        <v>Si</v>
      </c>
      <c r="I5" s="113" t="str">
        <f>VLOOKUP(E5,VIP!$A$2:$O9253,8,FALSE)</f>
        <v>Si</v>
      </c>
      <c r="J5" s="113" t="str">
        <f>VLOOKUP(E5,VIP!$A$2:$O9203,8,FALSE)</f>
        <v>Si</v>
      </c>
      <c r="K5" s="113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9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2">
        <v>335842396</v>
      </c>
      <c r="C6" s="98">
        <v>44291.691643518519</v>
      </c>
      <c r="D6" s="95" t="s">
        <v>2189</v>
      </c>
      <c r="E6" s="114">
        <v>744</v>
      </c>
      <c r="F6" s="113" t="str">
        <f>VLOOKUP(E6,VIP!$A$2:$O12499,2,0)</f>
        <v>DRBR289</v>
      </c>
      <c r="G6" s="113" t="str">
        <f>VLOOKUP(E6,'LISTADO ATM'!$A$2:$B$900,2,0)</f>
        <v xml:space="preserve">ATM Multicentro La Sirena Venezuela </v>
      </c>
      <c r="H6" s="113" t="str">
        <f>VLOOKUP(E6,VIP!$A$2:$O17420,7,FALSE)</f>
        <v>Si</v>
      </c>
      <c r="I6" s="113" t="str">
        <f>VLOOKUP(E6,VIP!$A$2:$O9385,8,FALSE)</f>
        <v>Si</v>
      </c>
      <c r="J6" s="113" t="str">
        <f>VLOOKUP(E6,VIP!$A$2:$O9335,8,FALSE)</f>
        <v>Si</v>
      </c>
      <c r="K6" s="113" t="str">
        <f>VLOOKUP(E6,VIP!$A$2:$O12909,6,0)</f>
        <v>SI</v>
      </c>
      <c r="L6" s="96" t="s">
        <v>2512</v>
      </c>
      <c r="M6" s="105" t="s">
        <v>2523</v>
      </c>
      <c r="N6" s="94" t="s">
        <v>2513</v>
      </c>
      <c r="O6" s="139" t="s">
        <v>2474</v>
      </c>
      <c r="P6" s="93"/>
      <c r="Q6" s="187">
        <v>44295.50277777778</v>
      </c>
    </row>
    <row r="7" spans="1:18" ht="18" x14ac:dyDescent="0.25">
      <c r="A7" s="95" t="str">
        <f>VLOOKUP(E7,'LISTADO ATM'!$A$2:$C$901,3,0)</f>
        <v>DISTRITO NACIONAL</v>
      </c>
      <c r="B7" s="112">
        <v>335843774</v>
      </c>
      <c r="C7" s="98">
        <v>44292.617372685185</v>
      </c>
      <c r="D7" s="95" t="s">
        <v>2189</v>
      </c>
      <c r="E7" s="114">
        <v>561</v>
      </c>
      <c r="F7" s="113" t="str">
        <f>VLOOKUP(E7,VIP!$A$2:$O12497,2,0)</f>
        <v>DRBR133</v>
      </c>
      <c r="G7" s="113" t="str">
        <f>VLOOKUP(E7,'LISTADO ATM'!$A$2:$B$900,2,0)</f>
        <v xml:space="preserve">ATM Comando Regional P.N. S.D. Este </v>
      </c>
      <c r="H7" s="113" t="str">
        <f>VLOOKUP(E7,VIP!$A$2:$O17418,7,FALSE)</f>
        <v>Si</v>
      </c>
      <c r="I7" s="113" t="str">
        <f>VLOOKUP(E7,VIP!$A$2:$O9383,8,FALSE)</f>
        <v>Si</v>
      </c>
      <c r="J7" s="113" t="str">
        <f>VLOOKUP(E7,VIP!$A$2:$O9333,8,FALSE)</f>
        <v>Si</v>
      </c>
      <c r="K7" s="113" t="str">
        <f>VLOOKUP(E7,VIP!$A$2:$O12907,6,0)</f>
        <v>NO</v>
      </c>
      <c r="L7" s="96" t="s">
        <v>2228</v>
      </c>
      <c r="M7" s="105" t="s">
        <v>2523</v>
      </c>
      <c r="N7" s="188" t="s">
        <v>2516</v>
      </c>
      <c r="O7" s="139" t="s">
        <v>2474</v>
      </c>
      <c r="P7" s="93"/>
      <c r="Q7" s="187">
        <v>44295.6</v>
      </c>
    </row>
    <row r="8" spans="1:18" ht="18" x14ac:dyDescent="0.25">
      <c r="A8" s="95" t="str">
        <f>VLOOKUP(E8,'LISTADO ATM'!$A$2:$C$901,3,0)</f>
        <v>DISTRITO NACIONAL</v>
      </c>
      <c r="B8" s="112">
        <v>335844911</v>
      </c>
      <c r="C8" s="98">
        <v>44293.481712962966</v>
      </c>
      <c r="D8" s="95" t="s">
        <v>2189</v>
      </c>
      <c r="E8" s="114">
        <v>887</v>
      </c>
      <c r="F8" s="113" t="str">
        <f>VLOOKUP(E8,VIP!$A$2:$O12520,2,0)</f>
        <v>DRBR887</v>
      </c>
      <c r="G8" s="113" t="str">
        <f>VLOOKUP(E8,'LISTADO ATM'!$A$2:$B$900,2,0)</f>
        <v>ATM S/M Bravo Los Proceres</v>
      </c>
      <c r="H8" s="113" t="str">
        <f>VLOOKUP(E8,VIP!$A$2:$O17441,7,FALSE)</f>
        <v>Si</v>
      </c>
      <c r="I8" s="113" t="str">
        <f>VLOOKUP(E8,VIP!$A$2:$O9406,8,FALSE)</f>
        <v>Si</v>
      </c>
      <c r="J8" s="113" t="str">
        <f>VLOOKUP(E8,VIP!$A$2:$O9356,8,FALSE)</f>
        <v>Si</v>
      </c>
      <c r="K8" s="113" t="str">
        <f>VLOOKUP(E8,VIP!$A$2:$O12930,6,0)</f>
        <v>NO</v>
      </c>
      <c r="L8" s="96" t="s">
        <v>2228</v>
      </c>
      <c r="M8" s="105" t="s">
        <v>2523</v>
      </c>
      <c r="N8" s="188" t="s">
        <v>2516</v>
      </c>
      <c r="O8" s="139" t="s">
        <v>2474</v>
      </c>
      <c r="P8" s="93"/>
      <c r="Q8" s="187">
        <v>44295.597222222219</v>
      </c>
    </row>
    <row r="9" spans="1:18" ht="18" x14ac:dyDescent="0.25">
      <c r="A9" s="95" t="str">
        <f>VLOOKUP(E9,'LISTADO ATM'!$A$2:$C$901,3,0)</f>
        <v>DISTRITO NACIONAL</v>
      </c>
      <c r="B9" s="112">
        <v>335845247</v>
      </c>
      <c r="C9" s="98">
        <v>44293.59097222222</v>
      </c>
      <c r="D9" s="95" t="s">
        <v>2493</v>
      </c>
      <c r="E9" s="114">
        <v>24</v>
      </c>
      <c r="F9" s="113" t="str">
        <f>VLOOKUP(E9,VIP!$A$2:$O12530,2,0)</f>
        <v>DRBR024</v>
      </c>
      <c r="G9" s="113" t="str">
        <f>VLOOKUP(E9,'LISTADO ATM'!$A$2:$B$900,2,0)</f>
        <v xml:space="preserve">ATM Oficina Eusebio Manzueta </v>
      </c>
      <c r="H9" s="113" t="str">
        <f>VLOOKUP(E9,VIP!$A$2:$O17451,7,FALSE)</f>
        <v>No</v>
      </c>
      <c r="I9" s="113" t="str">
        <f>VLOOKUP(E9,VIP!$A$2:$O9416,8,FALSE)</f>
        <v>No</v>
      </c>
      <c r="J9" s="113" t="str">
        <f>VLOOKUP(E9,VIP!$A$2:$O9366,8,FALSE)</f>
        <v>No</v>
      </c>
      <c r="K9" s="113" t="str">
        <f>VLOOKUP(E9,VIP!$A$2:$O12940,6,0)</f>
        <v>NO</v>
      </c>
      <c r="L9" s="96" t="s">
        <v>2428</v>
      </c>
      <c r="M9" s="94" t="s">
        <v>2465</v>
      </c>
      <c r="N9" s="94" t="s">
        <v>2472</v>
      </c>
      <c r="O9" s="139" t="s">
        <v>2494</v>
      </c>
      <c r="P9" s="93"/>
      <c r="Q9" s="97" t="s">
        <v>2428</v>
      </c>
    </row>
    <row r="10" spans="1:18" ht="18" x14ac:dyDescent="0.25">
      <c r="A10" s="95" t="str">
        <f>VLOOKUP(E10,'LISTADO ATM'!$A$2:$C$901,3,0)</f>
        <v>DISTRITO NACIONAL</v>
      </c>
      <c r="B10" s="112">
        <v>335845314</v>
      </c>
      <c r="C10" s="98">
        <v>44293.622511574074</v>
      </c>
      <c r="D10" s="95" t="s">
        <v>2189</v>
      </c>
      <c r="E10" s="114">
        <v>485</v>
      </c>
      <c r="F10" s="113" t="str">
        <f>VLOOKUP(E10,VIP!$A$2:$O12517,2,0)</f>
        <v>DRBR485</v>
      </c>
      <c r="G10" s="113" t="str">
        <f>VLOOKUP(E10,'LISTADO ATM'!$A$2:$B$900,2,0)</f>
        <v xml:space="preserve">ATM CEDIMAT </v>
      </c>
      <c r="H10" s="113" t="str">
        <f>VLOOKUP(E10,VIP!$A$2:$O17438,7,FALSE)</f>
        <v>Si</v>
      </c>
      <c r="I10" s="113" t="str">
        <f>VLOOKUP(E10,VIP!$A$2:$O9403,8,FALSE)</f>
        <v>Si</v>
      </c>
      <c r="J10" s="113" t="str">
        <f>VLOOKUP(E10,VIP!$A$2:$O9353,8,FALSE)</f>
        <v>Si</v>
      </c>
      <c r="K10" s="113" t="str">
        <f>VLOOKUP(E10,VIP!$A$2:$O12927,6,0)</f>
        <v>NO</v>
      </c>
      <c r="L10" s="96" t="s">
        <v>2228</v>
      </c>
      <c r="M10" s="94" t="s">
        <v>2465</v>
      </c>
      <c r="N10" s="94" t="s">
        <v>2513</v>
      </c>
      <c r="O10" s="139" t="s">
        <v>2474</v>
      </c>
      <c r="P10" s="93"/>
      <c r="Q10" s="97" t="s">
        <v>2228</v>
      </c>
    </row>
    <row r="11" spans="1:18" ht="18" x14ac:dyDescent="0.25">
      <c r="A11" s="95" t="str">
        <f>VLOOKUP(E11,'LISTADO ATM'!$A$2:$C$901,3,0)</f>
        <v>ESTE</v>
      </c>
      <c r="B11" s="112">
        <v>335845393</v>
      </c>
      <c r="C11" s="98">
        <v>44293.651342592595</v>
      </c>
      <c r="D11" s="95" t="s">
        <v>2468</v>
      </c>
      <c r="E11" s="114">
        <v>385</v>
      </c>
      <c r="F11" s="113" t="str">
        <f>VLOOKUP(E11,VIP!$A$2:$O12513,2,0)</f>
        <v>DRBR385</v>
      </c>
      <c r="G11" s="113" t="str">
        <f>VLOOKUP(E11,'LISTADO ATM'!$A$2:$B$900,2,0)</f>
        <v xml:space="preserve">ATM Plaza Verón I </v>
      </c>
      <c r="H11" s="113" t="str">
        <f>VLOOKUP(E11,VIP!$A$2:$O17434,7,FALSE)</f>
        <v>Si</v>
      </c>
      <c r="I11" s="113" t="str">
        <f>VLOOKUP(E11,VIP!$A$2:$O9399,8,FALSE)</f>
        <v>Si</v>
      </c>
      <c r="J11" s="113" t="str">
        <f>VLOOKUP(E11,VIP!$A$2:$O9349,8,FALSE)</f>
        <v>Si</v>
      </c>
      <c r="K11" s="113" t="str">
        <f>VLOOKUP(E11,VIP!$A$2:$O12923,6,0)</f>
        <v>NO</v>
      </c>
      <c r="L11" s="96" t="s">
        <v>2539</v>
      </c>
      <c r="M11" s="94" t="s">
        <v>2465</v>
      </c>
      <c r="N11" s="94" t="s">
        <v>2472</v>
      </c>
      <c r="O11" s="139" t="s">
        <v>2474</v>
      </c>
      <c r="P11" s="93"/>
      <c r="Q11" s="97" t="s">
        <v>2539</v>
      </c>
    </row>
    <row r="12" spans="1:18" ht="18" x14ac:dyDescent="0.25">
      <c r="A12" s="95" t="str">
        <f>VLOOKUP(E12,'LISTADO ATM'!$A$2:$C$901,3,0)</f>
        <v>DISTRITO NACIONAL</v>
      </c>
      <c r="B12" s="112">
        <v>335845568</v>
      </c>
      <c r="C12" s="98">
        <v>44293.714131944442</v>
      </c>
      <c r="D12" s="95" t="s">
        <v>2189</v>
      </c>
      <c r="E12" s="114">
        <v>239</v>
      </c>
      <c r="F12" s="113" t="str">
        <f>VLOOKUP(E12,VIP!$A$2:$O12548,2,0)</f>
        <v>DRBR239</v>
      </c>
      <c r="G12" s="113" t="str">
        <f>VLOOKUP(E12,'LISTADO ATM'!$A$2:$B$900,2,0)</f>
        <v xml:space="preserve">ATM Autobanco Charles de Gaulle </v>
      </c>
      <c r="H12" s="113" t="str">
        <f>VLOOKUP(E12,VIP!$A$2:$O17469,7,FALSE)</f>
        <v>Si</v>
      </c>
      <c r="I12" s="113" t="str">
        <f>VLOOKUP(E12,VIP!$A$2:$O9434,8,FALSE)</f>
        <v>Si</v>
      </c>
      <c r="J12" s="113" t="str">
        <f>VLOOKUP(E12,VIP!$A$2:$O9384,8,FALSE)</f>
        <v>Si</v>
      </c>
      <c r="K12" s="113" t="str">
        <f>VLOOKUP(E12,VIP!$A$2:$O12958,6,0)</f>
        <v>SI</v>
      </c>
      <c r="L12" s="96" t="s">
        <v>2228</v>
      </c>
      <c r="M12" s="94" t="s">
        <v>2465</v>
      </c>
      <c r="N12" s="94" t="s">
        <v>2472</v>
      </c>
      <c r="O12" s="139" t="s">
        <v>2474</v>
      </c>
      <c r="P12" s="93"/>
      <c r="Q12" s="97" t="s">
        <v>2228</v>
      </c>
    </row>
    <row r="13" spans="1:18" ht="18" x14ac:dyDescent="0.25">
      <c r="A13" s="95" t="str">
        <f>VLOOKUP(E13,'LISTADO ATM'!$A$2:$C$901,3,0)</f>
        <v>DISTRITO NACIONAL</v>
      </c>
      <c r="B13" s="112">
        <v>335845621</v>
      </c>
      <c r="C13" s="98">
        <v>44293.738530092596</v>
      </c>
      <c r="D13" s="95" t="s">
        <v>2189</v>
      </c>
      <c r="E13" s="114">
        <v>623</v>
      </c>
      <c r="F13" s="113" t="str">
        <f>VLOOKUP(E13,VIP!$A$2:$O12543,2,0)</f>
        <v>DRBR623</v>
      </c>
      <c r="G13" s="113" t="str">
        <f>VLOOKUP(E13,'LISTADO ATM'!$A$2:$B$900,2,0)</f>
        <v xml:space="preserve">ATM Operaciones Especiales (Manoguayabo) </v>
      </c>
      <c r="H13" s="113" t="str">
        <f>VLOOKUP(E13,VIP!$A$2:$O17464,7,FALSE)</f>
        <v>Si</v>
      </c>
      <c r="I13" s="113" t="str">
        <f>VLOOKUP(E13,VIP!$A$2:$O9429,8,FALSE)</f>
        <v>Si</v>
      </c>
      <c r="J13" s="113" t="str">
        <f>VLOOKUP(E13,VIP!$A$2:$O9379,8,FALSE)</f>
        <v>Si</v>
      </c>
      <c r="K13" s="113" t="str">
        <f>VLOOKUP(E13,VIP!$A$2:$O12953,6,0)</f>
        <v>No</v>
      </c>
      <c r="L13" s="96" t="s">
        <v>2254</v>
      </c>
      <c r="M13" s="94" t="s">
        <v>2465</v>
      </c>
      <c r="N13" s="94" t="s">
        <v>2472</v>
      </c>
      <c r="O13" s="139" t="s">
        <v>2474</v>
      </c>
      <c r="P13" s="93"/>
      <c r="Q13" s="97" t="s">
        <v>2254</v>
      </c>
    </row>
    <row r="14" spans="1:18" ht="18" x14ac:dyDescent="0.25">
      <c r="A14" s="95" t="str">
        <f>VLOOKUP(E14,'LISTADO ATM'!$A$2:$C$901,3,0)</f>
        <v>NORTE</v>
      </c>
      <c r="B14" s="112">
        <v>335845624</v>
      </c>
      <c r="C14" s="98">
        <v>44293.739537037036</v>
      </c>
      <c r="D14" s="95" t="s">
        <v>2190</v>
      </c>
      <c r="E14" s="114">
        <v>196</v>
      </c>
      <c r="F14" s="113" t="str">
        <f>VLOOKUP(E14,VIP!$A$2:$O12542,2,0)</f>
        <v>DRBR196</v>
      </c>
      <c r="G14" s="113" t="str">
        <f>VLOOKUP(E14,'LISTADO ATM'!$A$2:$B$900,2,0)</f>
        <v xml:space="preserve">ATM Estación Texaco Cangrejo Farmacia (Sosúa) </v>
      </c>
      <c r="H14" s="113" t="str">
        <f>VLOOKUP(E14,VIP!$A$2:$O17463,7,FALSE)</f>
        <v>Si</v>
      </c>
      <c r="I14" s="113" t="str">
        <f>VLOOKUP(E14,VIP!$A$2:$O9428,8,FALSE)</f>
        <v>Si</v>
      </c>
      <c r="J14" s="113" t="str">
        <f>VLOOKUP(E14,VIP!$A$2:$O9378,8,FALSE)</f>
        <v>Si</v>
      </c>
      <c r="K14" s="113" t="str">
        <f>VLOOKUP(E14,VIP!$A$2:$O12952,6,0)</f>
        <v>NO</v>
      </c>
      <c r="L14" s="96" t="s">
        <v>2254</v>
      </c>
      <c r="M14" s="94" t="s">
        <v>2465</v>
      </c>
      <c r="N14" s="94" t="s">
        <v>2472</v>
      </c>
      <c r="O14" s="139" t="s">
        <v>2511</v>
      </c>
      <c r="P14" s="93"/>
      <c r="Q14" s="97" t="s">
        <v>2254</v>
      </c>
    </row>
    <row r="15" spans="1:18" ht="18" x14ac:dyDescent="0.25">
      <c r="A15" s="95" t="str">
        <f>VLOOKUP(E15,'LISTADO ATM'!$A$2:$C$901,3,0)</f>
        <v>DISTRITO NACIONAL</v>
      </c>
      <c r="B15" s="112">
        <v>335845691</v>
      </c>
      <c r="C15" s="98">
        <v>44293.86446759259</v>
      </c>
      <c r="D15" s="95" t="s">
        <v>2468</v>
      </c>
      <c r="E15" s="114">
        <v>931</v>
      </c>
      <c r="F15" s="113" t="str">
        <f>VLOOKUP(E15,VIP!$A$2:$O12527,2,0)</f>
        <v>DRBR24N</v>
      </c>
      <c r="G15" s="113" t="str">
        <f>VLOOKUP(E15,'LISTADO ATM'!$A$2:$B$900,2,0)</f>
        <v xml:space="preserve">ATM Autobanco Luperón I </v>
      </c>
      <c r="H15" s="113" t="str">
        <f>VLOOKUP(E15,VIP!$A$2:$O17448,7,FALSE)</f>
        <v>Si</v>
      </c>
      <c r="I15" s="113" t="str">
        <f>VLOOKUP(E15,VIP!$A$2:$O9413,8,FALSE)</f>
        <v>Si</v>
      </c>
      <c r="J15" s="113" t="str">
        <f>VLOOKUP(E15,VIP!$A$2:$O9363,8,FALSE)</f>
        <v>Si</v>
      </c>
      <c r="K15" s="113" t="str">
        <f>VLOOKUP(E15,VIP!$A$2:$O12937,6,0)</f>
        <v>NO</v>
      </c>
      <c r="L15" s="96" t="s">
        <v>2459</v>
      </c>
      <c r="M15" s="105" t="s">
        <v>2523</v>
      </c>
      <c r="N15" s="94" t="s">
        <v>2472</v>
      </c>
      <c r="O15" s="139" t="s">
        <v>2473</v>
      </c>
      <c r="P15" s="93"/>
      <c r="Q15" s="187">
        <v>44295.588194444441</v>
      </c>
    </row>
    <row r="16" spans="1:18" ht="18" x14ac:dyDescent="0.25">
      <c r="A16" s="95" t="str">
        <f>VLOOKUP(E16,'LISTADO ATM'!$A$2:$C$901,3,0)</f>
        <v>DISTRITO NACIONAL</v>
      </c>
      <c r="B16" s="112">
        <v>335845711</v>
      </c>
      <c r="C16" s="98">
        <v>44294.017060185186</v>
      </c>
      <c r="D16" s="95" t="s">
        <v>2189</v>
      </c>
      <c r="E16" s="114">
        <v>539</v>
      </c>
      <c r="F16" s="113" t="str">
        <f>VLOOKUP(E16,VIP!$A$2:$O12520,2,0)</f>
        <v>DRBR539</v>
      </c>
      <c r="G16" s="113" t="str">
        <f>VLOOKUP(E16,'LISTADO ATM'!$A$2:$B$900,2,0)</f>
        <v>ATM S/M La Cadena Los Proceres</v>
      </c>
      <c r="H16" s="113" t="str">
        <f>VLOOKUP(E16,VIP!$A$2:$O17441,7,FALSE)</f>
        <v>Si</v>
      </c>
      <c r="I16" s="113" t="str">
        <f>VLOOKUP(E16,VIP!$A$2:$O9406,8,FALSE)</f>
        <v>Si</v>
      </c>
      <c r="J16" s="113" t="str">
        <f>VLOOKUP(E16,VIP!$A$2:$O9356,8,FALSE)</f>
        <v>Si</v>
      </c>
      <c r="K16" s="113" t="str">
        <f>VLOOKUP(E16,VIP!$A$2:$O12930,6,0)</f>
        <v>NO</v>
      </c>
      <c r="L16" s="96" t="s">
        <v>2228</v>
      </c>
      <c r="M16" s="105" t="s">
        <v>2523</v>
      </c>
      <c r="N16" s="188" t="s">
        <v>2516</v>
      </c>
      <c r="O16" s="139" t="s">
        <v>2474</v>
      </c>
      <c r="P16" s="93"/>
      <c r="Q16" s="187">
        <v>44295.588888888888</v>
      </c>
    </row>
    <row r="17" spans="1:17" ht="18" x14ac:dyDescent="0.25">
      <c r="A17" s="95" t="str">
        <f>VLOOKUP(E17,'LISTADO ATM'!$A$2:$C$901,3,0)</f>
        <v>DISTRITO NACIONAL</v>
      </c>
      <c r="B17" s="112">
        <v>335845715</v>
      </c>
      <c r="C17" s="98">
        <v>44294.03806712963</v>
      </c>
      <c r="D17" s="95" t="s">
        <v>2189</v>
      </c>
      <c r="E17" s="114">
        <v>264</v>
      </c>
      <c r="F17" s="113" t="str">
        <f>VLOOKUP(E17,VIP!$A$2:$O12516,2,0)</f>
        <v>DRBR264</v>
      </c>
      <c r="G17" s="113" t="str">
        <f>VLOOKUP(E17,'LISTADO ATM'!$A$2:$B$900,2,0)</f>
        <v xml:space="preserve">ATM S/M Nacional Independencia </v>
      </c>
      <c r="H17" s="113" t="str">
        <f>VLOOKUP(E17,VIP!$A$2:$O17437,7,FALSE)</f>
        <v>Si</v>
      </c>
      <c r="I17" s="113" t="str">
        <f>VLOOKUP(E17,VIP!$A$2:$O9402,8,FALSE)</f>
        <v>Si</v>
      </c>
      <c r="J17" s="113" t="str">
        <f>VLOOKUP(E17,VIP!$A$2:$O9352,8,FALSE)</f>
        <v>Si</v>
      </c>
      <c r="K17" s="113" t="str">
        <f>VLOOKUP(E17,VIP!$A$2:$O12926,6,0)</f>
        <v>SI</v>
      </c>
      <c r="L17" s="96" t="s">
        <v>2228</v>
      </c>
      <c r="M17" s="94" t="s">
        <v>2465</v>
      </c>
      <c r="N17" s="94" t="s">
        <v>2472</v>
      </c>
      <c r="O17" s="139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2">
        <v>335845792</v>
      </c>
      <c r="C18" s="98">
        <v>44294.332141203704</v>
      </c>
      <c r="D18" s="95" t="s">
        <v>2468</v>
      </c>
      <c r="E18" s="114">
        <v>29</v>
      </c>
      <c r="F18" s="113" t="str">
        <f>VLOOKUP(E18,VIP!$A$2:$O12526,2,0)</f>
        <v>DRBR029</v>
      </c>
      <c r="G18" s="113" t="str">
        <f>VLOOKUP(E18,'LISTADO ATM'!$A$2:$B$900,2,0)</f>
        <v xml:space="preserve">ATM AFP </v>
      </c>
      <c r="H18" s="113" t="str">
        <f>VLOOKUP(E18,VIP!$A$2:$O17447,7,FALSE)</f>
        <v>Si</v>
      </c>
      <c r="I18" s="113" t="str">
        <f>VLOOKUP(E18,VIP!$A$2:$O9412,8,FALSE)</f>
        <v>Si</v>
      </c>
      <c r="J18" s="113" t="str">
        <f>VLOOKUP(E18,VIP!$A$2:$O9362,8,FALSE)</f>
        <v>Si</v>
      </c>
      <c r="K18" s="113" t="str">
        <f>VLOOKUP(E18,VIP!$A$2:$O12936,6,0)</f>
        <v>NO</v>
      </c>
      <c r="L18" s="96" t="s">
        <v>2428</v>
      </c>
      <c r="M18" s="105" t="s">
        <v>2523</v>
      </c>
      <c r="N18" s="94" t="s">
        <v>2472</v>
      </c>
      <c r="O18" s="139" t="s">
        <v>2473</v>
      </c>
      <c r="P18" s="93"/>
      <c r="Q18" s="187">
        <v>44295.594444444447</v>
      </c>
    </row>
    <row r="19" spans="1:17" ht="18" x14ac:dyDescent="0.25">
      <c r="A19" s="95" t="str">
        <f>VLOOKUP(E19,'LISTADO ATM'!$A$2:$C$901,3,0)</f>
        <v>DISTRITO NACIONAL</v>
      </c>
      <c r="B19" s="112">
        <v>335845868</v>
      </c>
      <c r="C19" s="98">
        <v>44294.364479166667</v>
      </c>
      <c r="D19" s="95" t="s">
        <v>2189</v>
      </c>
      <c r="E19" s="114">
        <v>338</v>
      </c>
      <c r="F19" s="113" t="str">
        <f>VLOOKUP(E19,VIP!$A$2:$O12522,2,0)</f>
        <v>DRBR338</v>
      </c>
      <c r="G19" s="113" t="str">
        <f>VLOOKUP(E19,'LISTADO ATM'!$A$2:$B$900,2,0)</f>
        <v>ATM S/M Aprezio Pantoja</v>
      </c>
      <c r="H19" s="113" t="str">
        <f>VLOOKUP(E19,VIP!$A$2:$O17443,7,FALSE)</f>
        <v>Si</v>
      </c>
      <c r="I19" s="113" t="str">
        <f>VLOOKUP(E19,VIP!$A$2:$O9408,8,FALSE)</f>
        <v>Si</v>
      </c>
      <c r="J19" s="113" t="str">
        <f>VLOOKUP(E19,VIP!$A$2:$O9358,8,FALSE)</f>
        <v>Si</v>
      </c>
      <c r="K19" s="113" t="str">
        <f>VLOOKUP(E19,VIP!$A$2:$O12932,6,0)</f>
        <v>NO</v>
      </c>
      <c r="L19" s="96" t="s">
        <v>2254</v>
      </c>
      <c r="M19" s="94" t="s">
        <v>2465</v>
      </c>
      <c r="N19" s="94" t="s">
        <v>2513</v>
      </c>
      <c r="O19" s="139" t="s">
        <v>2474</v>
      </c>
      <c r="P19" s="93"/>
      <c r="Q19" s="97" t="s">
        <v>2254</v>
      </c>
    </row>
    <row r="20" spans="1:17" ht="18" x14ac:dyDescent="0.25">
      <c r="A20" s="95" t="str">
        <f>VLOOKUP(E20,'LISTADO ATM'!$A$2:$C$901,3,0)</f>
        <v>DISTRITO NACIONAL</v>
      </c>
      <c r="B20" s="112">
        <v>335846156</v>
      </c>
      <c r="C20" s="98">
        <v>44294.434756944444</v>
      </c>
      <c r="D20" s="95" t="s">
        <v>2189</v>
      </c>
      <c r="E20" s="114">
        <v>212</v>
      </c>
      <c r="F20" s="113" t="str">
        <f>VLOOKUP(E20,VIP!$A$2:$O12518,2,0)</f>
        <v>DRBR212</v>
      </c>
      <c r="G20" s="113" t="str">
        <f>VLOOKUP(E20,'LISTADO ATM'!$A$2:$B$900,2,0)</f>
        <v>ATM Universidad Nacional Evangélica (Santo Domingo)</v>
      </c>
      <c r="H20" s="113" t="str">
        <f>VLOOKUP(E20,VIP!$A$2:$O17439,7,FALSE)</f>
        <v>Si</v>
      </c>
      <c r="I20" s="113" t="str">
        <f>VLOOKUP(E20,VIP!$A$2:$O9404,8,FALSE)</f>
        <v>No</v>
      </c>
      <c r="J20" s="113" t="str">
        <f>VLOOKUP(E20,VIP!$A$2:$O9354,8,FALSE)</f>
        <v>No</v>
      </c>
      <c r="K20" s="113" t="str">
        <f>VLOOKUP(E20,VIP!$A$2:$O12928,6,0)</f>
        <v>NO</v>
      </c>
      <c r="L20" s="96" t="s">
        <v>2228</v>
      </c>
      <c r="M20" s="94" t="s">
        <v>2465</v>
      </c>
      <c r="N20" s="94" t="s">
        <v>2472</v>
      </c>
      <c r="O20" s="139" t="s">
        <v>2474</v>
      </c>
      <c r="P20" s="93"/>
      <c r="Q20" s="97" t="s">
        <v>2228</v>
      </c>
    </row>
    <row r="21" spans="1:17" ht="18" x14ac:dyDescent="0.25">
      <c r="A21" s="95" t="str">
        <f>VLOOKUP(E21,'LISTADO ATM'!$A$2:$C$901,3,0)</f>
        <v>DISTRITO NACIONAL</v>
      </c>
      <c r="B21" s="112">
        <v>335846196</v>
      </c>
      <c r="C21" s="98">
        <v>44294.444456018522</v>
      </c>
      <c r="D21" s="95" t="s">
        <v>2189</v>
      </c>
      <c r="E21" s="114">
        <v>629</v>
      </c>
      <c r="F21" s="113" t="str">
        <f>VLOOKUP(E21,VIP!$A$2:$O12517,2,0)</f>
        <v>DRBR24M</v>
      </c>
      <c r="G21" s="113" t="str">
        <f>VLOOKUP(E21,'LISTADO ATM'!$A$2:$B$900,2,0)</f>
        <v xml:space="preserve">ATM Oficina Americana Independencia I </v>
      </c>
      <c r="H21" s="113" t="str">
        <f>VLOOKUP(E21,VIP!$A$2:$O17438,7,FALSE)</f>
        <v>Si</v>
      </c>
      <c r="I21" s="113" t="str">
        <f>VLOOKUP(E21,VIP!$A$2:$O9403,8,FALSE)</f>
        <v>Si</v>
      </c>
      <c r="J21" s="113" t="str">
        <f>VLOOKUP(E21,VIP!$A$2:$O9353,8,FALSE)</f>
        <v>Si</v>
      </c>
      <c r="K21" s="113" t="str">
        <f>VLOOKUP(E21,VIP!$A$2:$O12927,6,0)</f>
        <v>SI</v>
      </c>
      <c r="L21" s="96" t="s">
        <v>2437</v>
      </c>
      <c r="M21" s="94" t="s">
        <v>2465</v>
      </c>
      <c r="N21" s="94" t="s">
        <v>2472</v>
      </c>
      <c r="O21" s="139" t="s">
        <v>2474</v>
      </c>
      <c r="P21" s="141"/>
      <c r="Q21" s="97" t="s">
        <v>2437</v>
      </c>
    </row>
    <row r="22" spans="1:17" ht="18" x14ac:dyDescent="0.25">
      <c r="A22" s="95" t="str">
        <f>VLOOKUP(E22,'LISTADO ATM'!$A$2:$C$901,3,0)</f>
        <v>DISTRITO NACIONAL</v>
      </c>
      <c r="B22" s="112">
        <v>335846207</v>
      </c>
      <c r="C22" s="98">
        <v>44294.449444444443</v>
      </c>
      <c r="D22" s="95" t="s">
        <v>2189</v>
      </c>
      <c r="E22" s="114">
        <v>670</v>
      </c>
      <c r="F22" s="113" t="str">
        <f>VLOOKUP(E22,VIP!$A$2:$O12541,2,0)</f>
        <v>DRBR670</v>
      </c>
      <c r="G22" s="113" t="str">
        <f>VLOOKUP(E22,'LISTADO ATM'!$A$2:$B$900,2,0)</f>
        <v>ATM Estación Texaco Algodón</v>
      </c>
      <c r="H22" s="113" t="str">
        <f>VLOOKUP(E22,VIP!$A$2:$O17462,7,FALSE)</f>
        <v>Si</v>
      </c>
      <c r="I22" s="113" t="str">
        <f>VLOOKUP(E22,VIP!$A$2:$O9427,8,FALSE)</f>
        <v>Si</v>
      </c>
      <c r="J22" s="113" t="str">
        <f>VLOOKUP(E22,VIP!$A$2:$O9377,8,FALSE)</f>
        <v>Si</v>
      </c>
      <c r="K22" s="113" t="str">
        <f>VLOOKUP(E22,VIP!$A$2:$O12951,6,0)</f>
        <v>NO</v>
      </c>
      <c r="L22" s="96" t="s">
        <v>2228</v>
      </c>
      <c r="M22" s="94" t="s">
        <v>2465</v>
      </c>
      <c r="N22" s="94" t="s">
        <v>2513</v>
      </c>
      <c r="O22" s="139" t="s">
        <v>2474</v>
      </c>
      <c r="P22" s="141"/>
      <c r="Q22" s="97" t="s">
        <v>2228</v>
      </c>
    </row>
    <row r="23" spans="1:17" ht="18" x14ac:dyDescent="0.25">
      <c r="A23" s="95" t="str">
        <f>VLOOKUP(E23,'LISTADO ATM'!$A$2:$C$901,3,0)</f>
        <v>ESTE</v>
      </c>
      <c r="B23" s="112">
        <v>335846286</v>
      </c>
      <c r="C23" s="98">
        <v>44294.469849537039</v>
      </c>
      <c r="D23" s="95" t="s">
        <v>2468</v>
      </c>
      <c r="E23" s="114">
        <v>480</v>
      </c>
      <c r="F23" s="113" t="str">
        <f>VLOOKUP(E23,VIP!$A$2:$O12538,2,0)</f>
        <v>DRBR480</v>
      </c>
      <c r="G23" s="113" t="str">
        <f>VLOOKUP(E23,'LISTADO ATM'!$A$2:$B$900,2,0)</f>
        <v>ATM UNP Farmaconal Higuey</v>
      </c>
      <c r="H23" s="113" t="str">
        <f>VLOOKUP(E23,VIP!$A$2:$O17459,7,FALSE)</f>
        <v>N/A</v>
      </c>
      <c r="I23" s="113" t="str">
        <f>VLOOKUP(E23,VIP!$A$2:$O9424,8,FALSE)</f>
        <v>N/A</v>
      </c>
      <c r="J23" s="113" t="str">
        <f>VLOOKUP(E23,VIP!$A$2:$O9374,8,FALSE)</f>
        <v>N/A</v>
      </c>
      <c r="K23" s="113" t="str">
        <f>VLOOKUP(E23,VIP!$A$2:$O12948,6,0)</f>
        <v>N/A</v>
      </c>
      <c r="L23" s="96" t="s">
        <v>2428</v>
      </c>
      <c r="M23" s="105" t="s">
        <v>2523</v>
      </c>
      <c r="N23" s="94" t="s">
        <v>2472</v>
      </c>
      <c r="O23" s="139" t="s">
        <v>2473</v>
      </c>
      <c r="P23" s="141"/>
      <c r="Q23" s="187">
        <v>44295.594444444447</v>
      </c>
    </row>
    <row r="24" spans="1:17" ht="18" x14ac:dyDescent="0.25">
      <c r="A24" s="95" t="str">
        <f>VLOOKUP(E24,'LISTADO ATM'!$A$2:$C$901,3,0)</f>
        <v>SUR</v>
      </c>
      <c r="B24" s="112">
        <v>335846293</v>
      </c>
      <c r="C24" s="98">
        <v>44294.472048611111</v>
      </c>
      <c r="D24" s="95" t="s">
        <v>2189</v>
      </c>
      <c r="E24" s="114">
        <v>182</v>
      </c>
      <c r="F24" s="113" t="str">
        <f>VLOOKUP(E24,VIP!$A$2:$O12537,2,0)</f>
        <v>DRBR182</v>
      </c>
      <c r="G24" s="113" t="str">
        <f>VLOOKUP(E24,'LISTADO ATM'!$A$2:$B$900,2,0)</f>
        <v xml:space="preserve">ATM Barahona Comb </v>
      </c>
      <c r="H24" s="113" t="str">
        <f>VLOOKUP(E24,VIP!$A$2:$O17458,7,FALSE)</f>
        <v>Si</v>
      </c>
      <c r="I24" s="113" t="str">
        <f>VLOOKUP(E24,VIP!$A$2:$O9423,8,FALSE)</f>
        <v>Si</v>
      </c>
      <c r="J24" s="113" t="str">
        <f>VLOOKUP(E24,VIP!$A$2:$O9373,8,FALSE)</f>
        <v>Si</v>
      </c>
      <c r="K24" s="113" t="str">
        <f>VLOOKUP(E24,VIP!$A$2:$O12947,6,0)</f>
        <v>NO</v>
      </c>
      <c r="L24" s="96" t="s">
        <v>2254</v>
      </c>
      <c r="M24" s="94" t="s">
        <v>2465</v>
      </c>
      <c r="N24" s="94" t="s">
        <v>2513</v>
      </c>
      <c r="O24" s="139" t="s">
        <v>2474</v>
      </c>
      <c r="P24" s="141"/>
      <c r="Q24" s="97" t="s">
        <v>2254</v>
      </c>
    </row>
    <row r="25" spans="1:17" ht="18" x14ac:dyDescent="0.25">
      <c r="A25" s="95" t="str">
        <f>VLOOKUP(E25,'LISTADO ATM'!$A$2:$C$901,3,0)</f>
        <v>DISTRITO NACIONAL</v>
      </c>
      <c r="B25" s="112">
        <v>335846303</v>
      </c>
      <c r="C25" s="98">
        <v>44294.474664351852</v>
      </c>
      <c r="D25" s="95" t="s">
        <v>2189</v>
      </c>
      <c r="E25" s="114">
        <v>685</v>
      </c>
      <c r="F25" s="113" t="str">
        <f>VLOOKUP(E25,VIP!$A$2:$O12535,2,0)</f>
        <v>DRBR685</v>
      </c>
      <c r="G25" s="113" t="str">
        <f>VLOOKUP(E25,'LISTADO ATM'!$A$2:$B$900,2,0)</f>
        <v>ATM Autoservicio UASD</v>
      </c>
      <c r="H25" s="113" t="str">
        <f>VLOOKUP(E25,VIP!$A$2:$O17456,7,FALSE)</f>
        <v>NO</v>
      </c>
      <c r="I25" s="113" t="str">
        <f>VLOOKUP(E25,VIP!$A$2:$O9421,8,FALSE)</f>
        <v>SI</v>
      </c>
      <c r="J25" s="113" t="str">
        <f>VLOOKUP(E25,VIP!$A$2:$O9371,8,FALSE)</f>
        <v>SI</v>
      </c>
      <c r="K25" s="113" t="str">
        <f>VLOOKUP(E25,VIP!$A$2:$O12945,6,0)</f>
        <v>NO</v>
      </c>
      <c r="L25" s="96" t="s">
        <v>2228</v>
      </c>
      <c r="M25" s="94" t="s">
        <v>2465</v>
      </c>
      <c r="N25" s="94" t="s">
        <v>2513</v>
      </c>
      <c r="O25" s="139" t="s">
        <v>2474</v>
      </c>
      <c r="P25" s="141"/>
      <c r="Q25" s="97" t="s">
        <v>2228</v>
      </c>
    </row>
    <row r="26" spans="1:17" ht="18" x14ac:dyDescent="0.25">
      <c r="A26" s="95" t="str">
        <f>VLOOKUP(E26,'LISTADO ATM'!$A$2:$C$901,3,0)</f>
        <v>DISTRITO NACIONAL</v>
      </c>
      <c r="B26" s="112">
        <v>335846306</v>
      </c>
      <c r="C26" s="98">
        <v>44294.475740740738</v>
      </c>
      <c r="D26" s="95" t="s">
        <v>2189</v>
      </c>
      <c r="E26" s="114">
        <v>493</v>
      </c>
      <c r="F26" s="113" t="str">
        <f>VLOOKUP(E26,VIP!$A$2:$O12534,2,0)</f>
        <v>DRBR493</v>
      </c>
      <c r="G26" s="113" t="str">
        <f>VLOOKUP(E26,'LISTADO ATM'!$A$2:$B$900,2,0)</f>
        <v xml:space="preserve">ATM Oficina Haina Occidental II </v>
      </c>
      <c r="H26" s="113" t="str">
        <f>VLOOKUP(E26,VIP!$A$2:$O17455,7,FALSE)</f>
        <v>Si</v>
      </c>
      <c r="I26" s="113" t="str">
        <f>VLOOKUP(E26,VIP!$A$2:$O9420,8,FALSE)</f>
        <v>Si</v>
      </c>
      <c r="J26" s="113" t="str">
        <f>VLOOKUP(E26,VIP!$A$2:$O9370,8,FALSE)</f>
        <v>Si</v>
      </c>
      <c r="K26" s="113" t="str">
        <f>VLOOKUP(E26,VIP!$A$2:$O12944,6,0)</f>
        <v>NO</v>
      </c>
      <c r="L26" s="96" t="s">
        <v>2488</v>
      </c>
      <c r="M26" s="105" t="s">
        <v>2523</v>
      </c>
      <c r="N26" s="188" t="s">
        <v>2516</v>
      </c>
      <c r="O26" s="139" t="s">
        <v>2474</v>
      </c>
      <c r="P26" s="141"/>
      <c r="Q26" s="187">
        <v>44295.609027777777</v>
      </c>
    </row>
    <row r="27" spans="1:17" ht="18" x14ac:dyDescent="0.25">
      <c r="A27" s="95" t="str">
        <f>VLOOKUP(E27,'LISTADO ATM'!$A$2:$C$901,3,0)</f>
        <v>NORTE</v>
      </c>
      <c r="B27" s="112">
        <v>335846309</v>
      </c>
      <c r="C27" s="98">
        <v>44294.476967592593</v>
      </c>
      <c r="D27" s="95" t="s">
        <v>2190</v>
      </c>
      <c r="E27" s="114">
        <v>388</v>
      </c>
      <c r="F27" s="113" t="str">
        <f>VLOOKUP(E27,VIP!$A$2:$O12533,2,0)</f>
        <v>DRBR388</v>
      </c>
      <c r="G27" s="113" t="str">
        <f>VLOOKUP(E27,'LISTADO ATM'!$A$2:$B$900,2,0)</f>
        <v xml:space="preserve">ATM Multicentro La Sirena Puerto Plata </v>
      </c>
      <c r="H27" s="113" t="str">
        <f>VLOOKUP(E27,VIP!$A$2:$O17454,7,FALSE)</f>
        <v>Si</v>
      </c>
      <c r="I27" s="113" t="str">
        <f>VLOOKUP(E27,VIP!$A$2:$O9419,8,FALSE)</f>
        <v>Si</v>
      </c>
      <c r="J27" s="113" t="str">
        <f>VLOOKUP(E27,VIP!$A$2:$O9369,8,FALSE)</f>
        <v>Si</v>
      </c>
      <c r="K27" s="113" t="str">
        <f>VLOOKUP(E27,VIP!$A$2:$O12943,6,0)</f>
        <v>NO</v>
      </c>
      <c r="L27" s="96" t="s">
        <v>2488</v>
      </c>
      <c r="M27" s="105" t="s">
        <v>2523</v>
      </c>
      <c r="N27" s="94" t="s">
        <v>2472</v>
      </c>
      <c r="O27" s="139" t="s">
        <v>2503</v>
      </c>
      <c r="P27" s="141"/>
      <c r="Q27" s="187">
        <v>44295.60833333333</v>
      </c>
    </row>
    <row r="28" spans="1:17" ht="18" x14ac:dyDescent="0.25">
      <c r="A28" s="95" t="str">
        <f>VLOOKUP(E28,'LISTADO ATM'!$A$2:$C$901,3,0)</f>
        <v>NORTE</v>
      </c>
      <c r="B28" s="112">
        <v>335846364</v>
      </c>
      <c r="C28" s="98">
        <v>44294.492708333331</v>
      </c>
      <c r="D28" s="95" t="s">
        <v>2493</v>
      </c>
      <c r="E28" s="114">
        <v>990</v>
      </c>
      <c r="F28" s="113" t="str">
        <f>VLOOKUP(E28,VIP!$A$2:$O12530,2,0)</f>
        <v>DRBR742</v>
      </c>
      <c r="G28" s="113" t="str">
        <f>VLOOKUP(E28,'LISTADO ATM'!$A$2:$B$900,2,0)</f>
        <v xml:space="preserve">ATM Autoservicio Bonao II </v>
      </c>
      <c r="H28" s="113" t="str">
        <f>VLOOKUP(E28,VIP!$A$2:$O17451,7,FALSE)</f>
        <v>Si</v>
      </c>
      <c r="I28" s="113" t="str">
        <f>VLOOKUP(E28,VIP!$A$2:$O9416,8,FALSE)</f>
        <v>Si</v>
      </c>
      <c r="J28" s="113" t="str">
        <f>VLOOKUP(E28,VIP!$A$2:$O9366,8,FALSE)</f>
        <v>Si</v>
      </c>
      <c r="K28" s="113" t="str">
        <f>VLOOKUP(E28,VIP!$A$2:$O12940,6,0)</f>
        <v>NO</v>
      </c>
      <c r="L28" s="196" t="s">
        <v>2537</v>
      </c>
      <c r="M28" s="94" t="s">
        <v>2465</v>
      </c>
      <c r="N28" s="94" t="s">
        <v>2472</v>
      </c>
      <c r="O28" s="139" t="s">
        <v>2494</v>
      </c>
      <c r="P28" s="141"/>
      <c r="Q28" s="97" t="s">
        <v>2537</v>
      </c>
    </row>
    <row r="29" spans="1:17" ht="18" x14ac:dyDescent="0.25">
      <c r="A29" s="95" t="str">
        <f>VLOOKUP(E29,'LISTADO ATM'!$A$2:$C$901,3,0)</f>
        <v>DISTRITO NACIONAL</v>
      </c>
      <c r="B29" s="112">
        <v>335846403</v>
      </c>
      <c r="C29" s="98">
        <v>44294.498784722222</v>
      </c>
      <c r="D29" s="95" t="s">
        <v>2468</v>
      </c>
      <c r="E29" s="114">
        <v>70</v>
      </c>
      <c r="F29" s="113" t="str">
        <f>VLOOKUP(E29,VIP!$A$2:$O12529,2,0)</f>
        <v>DRBR070</v>
      </c>
      <c r="G29" s="113" t="str">
        <f>VLOOKUP(E29,'LISTADO ATM'!$A$2:$B$900,2,0)</f>
        <v xml:space="preserve">ATM Autoservicio Plaza Lama Zona Oriental </v>
      </c>
      <c r="H29" s="113" t="str">
        <f>VLOOKUP(E29,VIP!$A$2:$O17450,7,FALSE)</f>
        <v>Si</v>
      </c>
      <c r="I29" s="113" t="str">
        <f>VLOOKUP(E29,VIP!$A$2:$O9415,8,FALSE)</f>
        <v>Si</v>
      </c>
      <c r="J29" s="113" t="str">
        <f>VLOOKUP(E29,VIP!$A$2:$O9365,8,FALSE)</f>
        <v>Si</v>
      </c>
      <c r="K29" s="113" t="str">
        <f>VLOOKUP(E29,VIP!$A$2:$O12939,6,0)</f>
        <v>NO</v>
      </c>
      <c r="L29" s="196" t="s">
        <v>2537</v>
      </c>
      <c r="M29" s="94" t="s">
        <v>2465</v>
      </c>
      <c r="N29" s="94" t="s">
        <v>2472</v>
      </c>
      <c r="O29" s="139" t="s">
        <v>2473</v>
      </c>
      <c r="P29" s="141"/>
      <c r="Q29" s="97" t="s">
        <v>2537</v>
      </c>
    </row>
    <row r="30" spans="1:17" ht="18" x14ac:dyDescent="0.25">
      <c r="A30" s="95" t="str">
        <f>VLOOKUP(E30,'LISTADO ATM'!$A$2:$C$901,3,0)</f>
        <v>DISTRITO NACIONAL</v>
      </c>
      <c r="B30" s="112">
        <v>335846521</v>
      </c>
      <c r="C30" s="98">
        <v>44294.548900462964</v>
      </c>
      <c r="D30" s="95" t="s">
        <v>2189</v>
      </c>
      <c r="E30" s="114">
        <v>560</v>
      </c>
      <c r="F30" s="113" t="str">
        <f>VLOOKUP(E30,VIP!$A$2:$O12526,2,0)</f>
        <v>DRBR229</v>
      </c>
      <c r="G30" s="113" t="str">
        <f>VLOOKUP(E30,'LISTADO ATM'!$A$2:$B$900,2,0)</f>
        <v xml:space="preserve">ATM Junta Central Electoral </v>
      </c>
      <c r="H30" s="113" t="str">
        <f>VLOOKUP(E30,VIP!$A$2:$O17447,7,FALSE)</f>
        <v>Si</v>
      </c>
      <c r="I30" s="113" t="str">
        <f>VLOOKUP(E30,VIP!$A$2:$O9412,8,FALSE)</f>
        <v>Si</v>
      </c>
      <c r="J30" s="113" t="str">
        <f>VLOOKUP(E30,VIP!$A$2:$O9362,8,FALSE)</f>
        <v>Si</v>
      </c>
      <c r="K30" s="113" t="str">
        <f>VLOOKUP(E30,VIP!$A$2:$O12936,6,0)</f>
        <v>SI</v>
      </c>
      <c r="L30" s="96" t="s">
        <v>2228</v>
      </c>
      <c r="M30" s="105" t="s">
        <v>2523</v>
      </c>
      <c r="N30" s="188" t="s">
        <v>2516</v>
      </c>
      <c r="O30" s="139" t="s">
        <v>2474</v>
      </c>
      <c r="P30" s="141"/>
      <c r="Q30" s="187">
        <v>44295.586111111108</v>
      </c>
    </row>
    <row r="31" spans="1:17" ht="18" x14ac:dyDescent="0.25">
      <c r="A31" s="95" t="str">
        <f>VLOOKUP(E31,'LISTADO ATM'!$A$2:$C$901,3,0)</f>
        <v>DISTRITO NACIONAL</v>
      </c>
      <c r="B31" s="112">
        <v>335846529</v>
      </c>
      <c r="C31" s="98">
        <v>44294.558275462965</v>
      </c>
      <c r="D31" s="95" t="s">
        <v>2189</v>
      </c>
      <c r="E31" s="114">
        <v>43</v>
      </c>
      <c r="F31" s="113" t="str">
        <f>VLOOKUP(E31,VIP!$A$2:$O12525,2,0)</f>
        <v>DRBR043</v>
      </c>
      <c r="G31" s="113" t="str">
        <f>VLOOKUP(E31,'LISTADO ATM'!$A$2:$B$900,2,0)</f>
        <v xml:space="preserve">ATM Zona Franca San Isidro </v>
      </c>
      <c r="H31" s="113" t="str">
        <f>VLOOKUP(E31,VIP!$A$2:$O17446,7,FALSE)</f>
        <v>Si</v>
      </c>
      <c r="I31" s="113" t="str">
        <f>VLOOKUP(E31,VIP!$A$2:$O9411,8,FALSE)</f>
        <v>No</v>
      </c>
      <c r="J31" s="113" t="str">
        <f>VLOOKUP(E31,VIP!$A$2:$O9361,8,FALSE)</f>
        <v>No</v>
      </c>
      <c r="K31" s="113" t="str">
        <f>VLOOKUP(E31,VIP!$A$2:$O12935,6,0)</f>
        <v>NO</v>
      </c>
      <c r="L31" s="96" t="s">
        <v>2488</v>
      </c>
      <c r="M31" s="105" t="s">
        <v>2523</v>
      </c>
      <c r="N31" s="188" t="s">
        <v>2516</v>
      </c>
      <c r="O31" s="139" t="s">
        <v>2474</v>
      </c>
      <c r="P31" s="141"/>
      <c r="Q31" s="187">
        <v>44295.588888888888</v>
      </c>
    </row>
    <row r="32" spans="1:17" ht="18" x14ac:dyDescent="0.25">
      <c r="A32" s="95" t="str">
        <f>VLOOKUP(E32,'LISTADO ATM'!$A$2:$C$901,3,0)</f>
        <v>NORTE</v>
      </c>
      <c r="B32" s="112">
        <v>335846549</v>
      </c>
      <c r="C32" s="98">
        <v>44294.570775462962</v>
      </c>
      <c r="D32" s="95" t="s">
        <v>2190</v>
      </c>
      <c r="E32" s="114">
        <v>172</v>
      </c>
      <c r="F32" s="113" t="str">
        <f>VLOOKUP(E32,VIP!$A$2:$O12520,2,0)</f>
        <v>DRBR172</v>
      </c>
      <c r="G32" s="113" t="str">
        <f>VLOOKUP(E32,'LISTADO ATM'!$A$2:$B$900,2,0)</f>
        <v xml:space="preserve">ATM UNP Guaucí </v>
      </c>
      <c r="H32" s="113" t="str">
        <f>VLOOKUP(E32,VIP!$A$2:$O17441,7,FALSE)</f>
        <v>Si</v>
      </c>
      <c r="I32" s="113" t="str">
        <f>VLOOKUP(E32,VIP!$A$2:$O9406,8,FALSE)</f>
        <v>Si</v>
      </c>
      <c r="J32" s="113" t="str">
        <f>VLOOKUP(E32,VIP!$A$2:$O9356,8,FALSE)</f>
        <v>Si</v>
      </c>
      <c r="K32" s="113" t="str">
        <f>VLOOKUP(E32,VIP!$A$2:$O12930,6,0)</f>
        <v>NO</v>
      </c>
      <c r="L32" s="96" t="s">
        <v>2254</v>
      </c>
      <c r="M32" s="105" t="s">
        <v>2523</v>
      </c>
      <c r="N32" s="94" t="s">
        <v>2472</v>
      </c>
      <c r="O32" s="139" t="s">
        <v>2511</v>
      </c>
      <c r="P32" s="141"/>
      <c r="Q32" s="187">
        <v>44295.413888888892</v>
      </c>
    </row>
    <row r="33" spans="1:17" ht="18" x14ac:dyDescent="0.25">
      <c r="A33" s="95" t="str">
        <f>VLOOKUP(E33,'LISTADO ATM'!$A$2:$C$901,3,0)</f>
        <v>DISTRITO NACIONAL</v>
      </c>
      <c r="B33" s="112">
        <v>335846678</v>
      </c>
      <c r="C33" s="98">
        <v>44294.610891203702</v>
      </c>
      <c r="D33" s="95" t="s">
        <v>2189</v>
      </c>
      <c r="E33" s="114">
        <v>517</v>
      </c>
      <c r="F33" s="113" t="str">
        <f>VLOOKUP(E33,VIP!$A$2:$O12533,2,0)</f>
        <v>DRBR517</v>
      </c>
      <c r="G33" s="113" t="str">
        <f>VLOOKUP(E33,'LISTADO ATM'!$A$2:$B$900,2,0)</f>
        <v xml:space="preserve">ATM Autobanco Oficina Sans Soucí </v>
      </c>
      <c r="H33" s="113" t="str">
        <f>VLOOKUP(E33,VIP!$A$2:$O17454,7,FALSE)</f>
        <v>Si</v>
      </c>
      <c r="I33" s="113" t="str">
        <f>VLOOKUP(E33,VIP!$A$2:$O9419,8,FALSE)</f>
        <v>Si</v>
      </c>
      <c r="J33" s="113" t="str">
        <f>VLOOKUP(E33,VIP!$A$2:$O9369,8,FALSE)</f>
        <v>Si</v>
      </c>
      <c r="K33" s="113" t="str">
        <f>VLOOKUP(E33,VIP!$A$2:$O12943,6,0)</f>
        <v>SI</v>
      </c>
      <c r="L33" s="96" t="s">
        <v>2535</v>
      </c>
      <c r="M33" s="105" t="s">
        <v>2523</v>
      </c>
      <c r="N33" s="188" t="s">
        <v>2516</v>
      </c>
      <c r="O33" s="139" t="s">
        <v>2474</v>
      </c>
      <c r="P33" s="141"/>
      <c r="Q33" s="187">
        <v>44295.584027777775</v>
      </c>
    </row>
    <row r="34" spans="1:17" ht="18" x14ac:dyDescent="0.25">
      <c r="A34" s="95" t="str">
        <f>VLOOKUP(E34,'LISTADO ATM'!$A$2:$C$901,3,0)</f>
        <v>DISTRITO NACIONAL</v>
      </c>
      <c r="B34" s="112">
        <v>335846684</v>
      </c>
      <c r="C34" s="98">
        <v>44294.612326388888</v>
      </c>
      <c r="D34" s="95" t="s">
        <v>2189</v>
      </c>
      <c r="E34" s="114">
        <v>280</v>
      </c>
      <c r="F34" s="113" t="str">
        <f>VLOOKUP(E34,VIP!$A$2:$O12532,2,0)</f>
        <v>DRBR752</v>
      </c>
      <c r="G34" s="113" t="str">
        <f>VLOOKUP(E34,'LISTADO ATM'!$A$2:$B$900,2,0)</f>
        <v xml:space="preserve">ATM Cooperativa BR </v>
      </c>
      <c r="H34" s="113" t="str">
        <f>VLOOKUP(E34,VIP!$A$2:$O17453,7,FALSE)</f>
        <v>Si</v>
      </c>
      <c r="I34" s="113" t="str">
        <f>VLOOKUP(E34,VIP!$A$2:$O9418,8,FALSE)</f>
        <v>Si</v>
      </c>
      <c r="J34" s="113" t="str">
        <f>VLOOKUP(E34,VIP!$A$2:$O9368,8,FALSE)</f>
        <v>Si</v>
      </c>
      <c r="K34" s="113" t="str">
        <f>VLOOKUP(E34,VIP!$A$2:$O12942,6,0)</f>
        <v>NO</v>
      </c>
      <c r="L34" s="96" t="s">
        <v>2535</v>
      </c>
      <c r="M34" s="105" t="s">
        <v>2523</v>
      </c>
      <c r="N34" s="188" t="s">
        <v>2516</v>
      </c>
      <c r="O34" s="139" t="s">
        <v>2474</v>
      </c>
      <c r="P34" s="141"/>
      <c r="Q34" s="187">
        <v>44295.441666666666</v>
      </c>
    </row>
    <row r="35" spans="1:17" ht="18" x14ac:dyDescent="0.25">
      <c r="A35" s="95" t="str">
        <f>VLOOKUP(E35,'LISTADO ATM'!$A$2:$C$901,3,0)</f>
        <v>DISTRITO NACIONAL</v>
      </c>
      <c r="B35" s="112">
        <v>335846688</v>
      </c>
      <c r="C35" s="98">
        <v>44294.613900462966</v>
      </c>
      <c r="D35" s="95" t="s">
        <v>2189</v>
      </c>
      <c r="E35" s="114">
        <v>35</v>
      </c>
      <c r="F35" s="113" t="str">
        <f>VLOOKUP(E35,VIP!$A$2:$O12531,2,0)</f>
        <v>DRBR035</v>
      </c>
      <c r="G35" s="113" t="str">
        <f>VLOOKUP(E35,'LISTADO ATM'!$A$2:$B$900,2,0)</f>
        <v xml:space="preserve">ATM Dirección General de Aduanas I </v>
      </c>
      <c r="H35" s="113" t="str">
        <f>VLOOKUP(E35,VIP!$A$2:$O17452,7,FALSE)</f>
        <v>Si</v>
      </c>
      <c r="I35" s="113" t="str">
        <f>VLOOKUP(E35,VIP!$A$2:$O9417,8,FALSE)</f>
        <v>Si</v>
      </c>
      <c r="J35" s="113" t="str">
        <f>VLOOKUP(E35,VIP!$A$2:$O9367,8,FALSE)</f>
        <v>Si</v>
      </c>
      <c r="K35" s="113" t="str">
        <f>VLOOKUP(E35,VIP!$A$2:$O12941,6,0)</f>
        <v>NO</v>
      </c>
      <c r="L35" s="96" t="s">
        <v>2535</v>
      </c>
      <c r="M35" s="105" t="s">
        <v>2523</v>
      </c>
      <c r="N35" s="188" t="s">
        <v>2516</v>
      </c>
      <c r="O35" s="139" t="s">
        <v>2474</v>
      </c>
      <c r="P35" s="141"/>
      <c r="Q35" s="187">
        <v>44295.589583333334</v>
      </c>
    </row>
    <row r="36" spans="1:17" ht="18" x14ac:dyDescent="0.25">
      <c r="A36" s="95" t="str">
        <f>VLOOKUP(E36,'LISTADO ATM'!$A$2:$C$901,3,0)</f>
        <v>DISTRITO NACIONAL</v>
      </c>
      <c r="B36" s="112">
        <v>335846722</v>
      </c>
      <c r="C36" s="98">
        <v>44294.623842592591</v>
      </c>
      <c r="D36" s="95" t="s">
        <v>2493</v>
      </c>
      <c r="E36" s="114">
        <v>957</v>
      </c>
      <c r="F36" s="113" t="str">
        <f>VLOOKUP(E36,VIP!$A$2:$O12530,2,0)</f>
        <v>DRBR23F</v>
      </c>
      <c r="G36" s="113" t="str">
        <f>VLOOKUP(E36,'LISTADO ATM'!$A$2:$B$900,2,0)</f>
        <v xml:space="preserve">ATM Oficina Venezuela </v>
      </c>
      <c r="H36" s="113" t="str">
        <f>VLOOKUP(E36,VIP!$A$2:$O17451,7,FALSE)</f>
        <v>Si</v>
      </c>
      <c r="I36" s="113" t="str">
        <f>VLOOKUP(E36,VIP!$A$2:$O9416,8,FALSE)</f>
        <v>Si</v>
      </c>
      <c r="J36" s="113" t="str">
        <f>VLOOKUP(E36,VIP!$A$2:$O9366,8,FALSE)</f>
        <v>Si</v>
      </c>
      <c r="K36" s="113" t="str">
        <f>VLOOKUP(E36,VIP!$A$2:$O12940,6,0)</f>
        <v>SI</v>
      </c>
      <c r="L36" s="96" t="s">
        <v>2459</v>
      </c>
      <c r="M36" s="105" t="s">
        <v>2523</v>
      </c>
      <c r="N36" s="188" t="s">
        <v>2516</v>
      </c>
      <c r="O36" s="139" t="s">
        <v>2494</v>
      </c>
      <c r="P36" s="141"/>
      <c r="Q36" s="187">
        <v>44295.593055555553</v>
      </c>
    </row>
    <row r="37" spans="1:17" ht="18" x14ac:dyDescent="0.25">
      <c r="A37" s="95" t="str">
        <f>VLOOKUP(E37,'LISTADO ATM'!$A$2:$C$901,3,0)</f>
        <v>DISTRITO NACIONAL</v>
      </c>
      <c r="B37" s="112">
        <v>335846769</v>
      </c>
      <c r="C37" s="98">
        <v>44294.633946759262</v>
      </c>
      <c r="D37" s="95" t="s">
        <v>2189</v>
      </c>
      <c r="E37" s="114">
        <v>696</v>
      </c>
      <c r="F37" s="113" t="str">
        <f>VLOOKUP(E37,VIP!$A$2:$O12528,2,0)</f>
        <v>DRBR696</v>
      </c>
      <c r="G37" s="113" t="str">
        <f>VLOOKUP(E37,'LISTADO ATM'!$A$2:$B$900,2,0)</f>
        <v>ATM Olé Jacobo Majluta</v>
      </c>
      <c r="H37" s="113" t="str">
        <f>VLOOKUP(E37,VIP!$A$2:$O17449,7,FALSE)</f>
        <v>Si</v>
      </c>
      <c r="I37" s="113" t="str">
        <f>VLOOKUP(E37,VIP!$A$2:$O9414,8,FALSE)</f>
        <v>Si</v>
      </c>
      <c r="J37" s="113" t="str">
        <f>VLOOKUP(E37,VIP!$A$2:$O9364,8,FALSE)</f>
        <v>Si</v>
      </c>
      <c r="K37" s="113" t="str">
        <f>VLOOKUP(E37,VIP!$A$2:$O12938,6,0)</f>
        <v>NO</v>
      </c>
      <c r="L37" s="96" t="s">
        <v>2488</v>
      </c>
      <c r="M37" s="105" t="s">
        <v>2523</v>
      </c>
      <c r="N37" s="188" t="s">
        <v>2516</v>
      </c>
      <c r="O37" s="139" t="s">
        <v>2474</v>
      </c>
      <c r="P37" s="141"/>
      <c r="Q37" s="187">
        <v>44295.590277777781</v>
      </c>
    </row>
    <row r="38" spans="1:17" ht="18" x14ac:dyDescent="0.25">
      <c r="A38" s="95" t="str">
        <f>VLOOKUP(E38,'LISTADO ATM'!$A$2:$C$901,3,0)</f>
        <v>ESTE</v>
      </c>
      <c r="B38" s="112">
        <v>335846777</v>
      </c>
      <c r="C38" s="98">
        <v>44294.63521990741</v>
      </c>
      <c r="D38" s="95" t="s">
        <v>2189</v>
      </c>
      <c r="E38" s="114">
        <v>366</v>
      </c>
      <c r="F38" s="113" t="str">
        <f>VLOOKUP(E38,VIP!$A$2:$O12527,2,0)</f>
        <v>DRBR366</v>
      </c>
      <c r="G38" s="113" t="str">
        <f>VLOOKUP(E38,'LISTADO ATM'!$A$2:$B$900,2,0)</f>
        <v>ATM Oficina Boulevard (Higuey) II</v>
      </c>
      <c r="H38" s="113" t="str">
        <f>VLOOKUP(E38,VIP!$A$2:$O17448,7,FALSE)</f>
        <v>N/A</v>
      </c>
      <c r="I38" s="113" t="str">
        <f>VLOOKUP(E38,VIP!$A$2:$O9413,8,FALSE)</f>
        <v>N/A</v>
      </c>
      <c r="J38" s="113" t="str">
        <f>VLOOKUP(E38,VIP!$A$2:$O9363,8,FALSE)</f>
        <v>N/A</v>
      </c>
      <c r="K38" s="113" t="str">
        <f>VLOOKUP(E38,VIP!$A$2:$O12937,6,0)</f>
        <v>N/A</v>
      </c>
      <c r="L38" s="96" t="s">
        <v>2254</v>
      </c>
      <c r="M38" s="105" t="s">
        <v>2523</v>
      </c>
      <c r="N38" s="94" t="s">
        <v>2472</v>
      </c>
      <c r="O38" s="140" t="s">
        <v>2474</v>
      </c>
      <c r="P38" s="141"/>
      <c r="Q38" s="187">
        <v>44295.408333333333</v>
      </c>
    </row>
    <row r="39" spans="1:17" ht="18" x14ac:dyDescent="0.25">
      <c r="A39" s="95" t="str">
        <f>VLOOKUP(E39,'LISTADO ATM'!$A$2:$C$901,3,0)</f>
        <v>DISTRITO NACIONAL</v>
      </c>
      <c r="B39" s="112">
        <v>335846780</v>
      </c>
      <c r="C39" s="98">
        <v>44294.637499999997</v>
      </c>
      <c r="D39" s="95" t="s">
        <v>2189</v>
      </c>
      <c r="E39" s="114">
        <v>641</v>
      </c>
      <c r="F39" s="113" t="str">
        <f>VLOOKUP(E39,VIP!$A$2:$O12532,2,0)</f>
        <v>DRBR176</v>
      </c>
      <c r="G39" s="113" t="str">
        <f>VLOOKUP(E39,'LISTADO ATM'!$A$2:$B$900,2,0)</f>
        <v xml:space="preserve">ATM Farmacia Rimac </v>
      </c>
      <c r="H39" s="113" t="str">
        <f>VLOOKUP(E39,VIP!$A$2:$O17453,7,FALSE)</f>
        <v>Si</v>
      </c>
      <c r="I39" s="113" t="str">
        <f>VLOOKUP(E39,VIP!$A$2:$O9418,8,FALSE)</f>
        <v>Si</v>
      </c>
      <c r="J39" s="113" t="str">
        <f>VLOOKUP(E39,VIP!$A$2:$O9368,8,FALSE)</f>
        <v>Si</v>
      </c>
      <c r="K39" s="113" t="str">
        <f>VLOOKUP(E39,VIP!$A$2:$O12942,6,0)</f>
        <v>NO</v>
      </c>
      <c r="L39" s="96" t="s">
        <v>2254</v>
      </c>
      <c r="M39" s="94" t="s">
        <v>2465</v>
      </c>
      <c r="N39" s="94" t="s">
        <v>2472</v>
      </c>
      <c r="O39" s="140" t="s">
        <v>2474</v>
      </c>
      <c r="P39" s="141"/>
      <c r="Q39" s="97" t="s">
        <v>2254</v>
      </c>
    </row>
    <row r="40" spans="1:17" ht="18" x14ac:dyDescent="0.25">
      <c r="A40" s="95" t="str">
        <f>VLOOKUP(E40,'LISTADO ATM'!$A$2:$C$901,3,0)</f>
        <v>DISTRITO NACIONAL</v>
      </c>
      <c r="B40" s="112">
        <v>335846783</v>
      </c>
      <c r="C40" s="98">
        <v>44294.64</v>
      </c>
      <c r="D40" s="95" t="s">
        <v>2189</v>
      </c>
      <c r="E40" s="114">
        <v>719</v>
      </c>
      <c r="F40" s="113" t="str">
        <f>VLOOKUP(E40,VIP!$A$2:$O12524,2,0)</f>
        <v>DRBR419</v>
      </c>
      <c r="G40" s="113" t="str">
        <f>VLOOKUP(E40,'LISTADO ATM'!$A$2:$B$900,2,0)</f>
        <v xml:space="preserve">ATM Ayuntamiento Municipal San Luís </v>
      </c>
      <c r="H40" s="113" t="str">
        <f>VLOOKUP(E40,VIP!$A$2:$O17445,7,FALSE)</f>
        <v>Si</v>
      </c>
      <c r="I40" s="113" t="str">
        <f>VLOOKUP(E40,VIP!$A$2:$O9410,8,FALSE)</f>
        <v>Si</v>
      </c>
      <c r="J40" s="113" t="str">
        <f>VLOOKUP(E40,VIP!$A$2:$O9360,8,FALSE)</f>
        <v>Si</v>
      </c>
      <c r="K40" s="113" t="str">
        <f>VLOOKUP(E40,VIP!$A$2:$O12934,6,0)</f>
        <v>NO</v>
      </c>
      <c r="L40" s="96" t="s">
        <v>2254</v>
      </c>
      <c r="M40" s="105" t="s">
        <v>2523</v>
      </c>
      <c r="N40" s="188" t="s">
        <v>2516</v>
      </c>
      <c r="O40" s="140" t="s">
        <v>2474</v>
      </c>
      <c r="P40" s="141"/>
      <c r="Q40" s="187">
        <v>44295.408333333333</v>
      </c>
    </row>
    <row r="41" spans="1:17" ht="18" x14ac:dyDescent="0.25">
      <c r="A41" s="95" t="str">
        <f>VLOOKUP(E41,'LISTADO ATM'!$A$2:$C$901,3,0)</f>
        <v>SUR</v>
      </c>
      <c r="B41" s="112">
        <v>335846864</v>
      </c>
      <c r="C41" s="98">
        <v>44294.659849537034</v>
      </c>
      <c r="D41" s="95" t="s">
        <v>2468</v>
      </c>
      <c r="E41" s="114">
        <v>873</v>
      </c>
      <c r="F41" s="113" t="str">
        <f>VLOOKUP(E41,VIP!$A$2:$O12523,2,0)</f>
        <v>DRBR873</v>
      </c>
      <c r="G41" s="113" t="str">
        <f>VLOOKUP(E41,'LISTADO ATM'!$A$2:$B$900,2,0)</f>
        <v xml:space="preserve">ATM Centro de Caja San Cristóbal II </v>
      </c>
      <c r="H41" s="113" t="str">
        <f>VLOOKUP(E41,VIP!$A$2:$O17444,7,FALSE)</f>
        <v>Si</v>
      </c>
      <c r="I41" s="113" t="str">
        <f>VLOOKUP(E41,VIP!$A$2:$O9409,8,FALSE)</f>
        <v>Si</v>
      </c>
      <c r="J41" s="113" t="str">
        <f>VLOOKUP(E41,VIP!$A$2:$O9359,8,FALSE)</f>
        <v>Si</v>
      </c>
      <c r="K41" s="113" t="str">
        <f>VLOOKUP(E41,VIP!$A$2:$O12933,6,0)</f>
        <v>SI</v>
      </c>
      <c r="L41" s="96" t="s">
        <v>2459</v>
      </c>
      <c r="M41" s="105" t="s">
        <v>2523</v>
      </c>
      <c r="N41" s="94" t="s">
        <v>2472</v>
      </c>
      <c r="O41" s="140" t="s">
        <v>2473</v>
      </c>
      <c r="P41" s="141"/>
      <c r="Q41" s="187">
        <v>44295.588888888888</v>
      </c>
    </row>
    <row r="42" spans="1:17" ht="18" x14ac:dyDescent="0.25">
      <c r="A42" s="95" t="str">
        <f>VLOOKUP(E42,'LISTADO ATM'!$A$2:$C$901,3,0)</f>
        <v>ESTE</v>
      </c>
      <c r="B42" s="112">
        <v>335846989</v>
      </c>
      <c r="C42" s="98">
        <v>44294.691863425927</v>
      </c>
      <c r="D42" s="95" t="s">
        <v>2468</v>
      </c>
      <c r="E42" s="114">
        <v>609</v>
      </c>
      <c r="F42" s="113" t="str">
        <f>VLOOKUP(E42,VIP!$A$2:$O12527,2,0)</f>
        <v>DRBR120</v>
      </c>
      <c r="G42" s="113" t="str">
        <f>VLOOKUP(E42,'LISTADO ATM'!$A$2:$B$900,2,0)</f>
        <v xml:space="preserve">ATM S/M Jumbo (San Pedro) </v>
      </c>
      <c r="H42" s="113" t="str">
        <f>VLOOKUP(E42,VIP!$A$2:$O17448,7,FALSE)</f>
        <v>Si</v>
      </c>
      <c r="I42" s="113" t="str">
        <f>VLOOKUP(E42,VIP!$A$2:$O9413,8,FALSE)</f>
        <v>Si</v>
      </c>
      <c r="J42" s="113" t="str">
        <f>VLOOKUP(E42,VIP!$A$2:$O9363,8,FALSE)</f>
        <v>Si</v>
      </c>
      <c r="K42" s="113" t="str">
        <f>VLOOKUP(E42,VIP!$A$2:$O12937,6,0)</f>
        <v>NO</v>
      </c>
      <c r="L42" s="96" t="s">
        <v>2428</v>
      </c>
      <c r="M42" s="105" t="s">
        <v>2523</v>
      </c>
      <c r="N42" s="94" t="s">
        <v>2472</v>
      </c>
      <c r="O42" s="140" t="s">
        <v>2473</v>
      </c>
      <c r="P42" s="93"/>
      <c r="Q42" s="187">
        <v>44295.438194444447</v>
      </c>
    </row>
    <row r="43" spans="1:17" ht="18" x14ac:dyDescent="0.25">
      <c r="A43" s="95" t="str">
        <f>VLOOKUP(E43,'LISTADO ATM'!$A$2:$C$901,3,0)</f>
        <v>NORTE</v>
      </c>
      <c r="B43" s="112">
        <v>335846991</v>
      </c>
      <c r="C43" s="98">
        <v>44294.692245370374</v>
      </c>
      <c r="D43" s="95" t="s">
        <v>2190</v>
      </c>
      <c r="E43" s="114">
        <v>987</v>
      </c>
      <c r="F43" s="113" t="str">
        <f>VLOOKUP(E43,VIP!$A$2:$O12526,2,0)</f>
        <v>DRBR987</v>
      </c>
      <c r="G43" s="113" t="str">
        <f>VLOOKUP(E43,'LISTADO ATM'!$A$2:$B$900,2,0)</f>
        <v xml:space="preserve">ATM S/M Jumbo (Moca) </v>
      </c>
      <c r="H43" s="113" t="str">
        <f>VLOOKUP(E43,VIP!$A$2:$O17447,7,FALSE)</f>
        <v>Si</v>
      </c>
      <c r="I43" s="113" t="str">
        <f>VLOOKUP(E43,VIP!$A$2:$O9412,8,FALSE)</f>
        <v>Si</v>
      </c>
      <c r="J43" s="113" t="str">
        <f>VLOOKUP(E43,VIP!$A$2:$O9362,8,FALSE)</f>
        <v>Si</v>
      </c>
      <c r="K43" s="113" t="str">
        <f>VLOOKUP(E43,VIP!$A$2:$O12936,6,0)</f>
        <v>NO</v>
      </c>
      <c r="L43" s="96" t="s">
        <v>2488</v>
      </c>
      <c r="M43" s="94" t="s">
        <v>2465</v>
      </c>
      <c r="N43" s="94" t="s">
        <v>2472</v>
      </c>
      <c r="O43" s="140" t="s">
        <v>2511</v>
      </c>
      <c r="P43" s="93"/>
      <c r="Q43" s="97" t="s">
        <v>2488</v>
      </c>
    </row>
    <row r="44" spans="1:17" ht="18" x14ac:dyDescent="0.25">
      <c r="A44" s="95" t="str">
        <f>VLOOKUP(E44,'LISTADO ATM'!$A$2:$C$901,3,0)</f>
        <v>DISTRITO NACIONAL</v>
      </c>
      <c r="B44" s="112">
        <v>335847044</v>
      </c>
      <c r="C44" s="98">
        <v>44294.705682870372</v>
      </c>
      <c r="D44" s="95" t="s">
        <v>2189</v>
      </c>
      <c r="E44" s="114">
        <v>622</v>
      </c>
      <c r="F44" s="113" t="str">
        <f>VLOOKUP(E44,VIP!$A$2:$O12524,2,0)</f>
        <v>DRBR622</v>
      </c>
      <c r="G44" s="113" t="str">
        <f>VLOOKUP(E44,'LISTADO ATM'!$A$2:$B$900,2,0)</f>
        <v xml:space="preserve">ATM Ayuntamiento D.N. </v>
      </c>
      <c r="H44" s="113" t="str">
        <f>VLOOKUP(E44,VIP!$A$2:$O17445,7,FALSE)</f>
        <v>Si</v>
      </c>
      <c r="I44" s="113" t="str">
        <f>VLOOKUP(E44,VIP!$A$2:$O9410,8,FALSE)</f>
        <v>Si</v>
      </c>
      <c r="J44" s="113" t="str">
        <f>VLOOKUP(E44,VIP!$A$2:$O9360,8,FALSE)</f>
        <v>Si</v>
      </c>
      <c r="K44" s="113" t="str">
        <f>VLOOKUP(E44,VIP!$A$2:$O12934,6,0)</f>
        <v>NO</v>
      </c>
      <c r="L44" s="96" t="s">
        <v>2488</v>
      </c>
      <c r="M44" s="105" t="s">
        <v>2523</v>
      </c>
      <c r="N44" s="188" t="s">
        <v>2516</v>
      </c>
      <c r="O44" s="140" t="s">
        <v>2474</v>
      </c>
      <c r="P44" s="93"/>
      <c r="Q44" s="187">
        <v>44295.449305555558</v>
      </c>
    </row>
    <row r="45" spans="1:17" ht="18" x14ac:dyDescent="0.25">
      <c r="A45" s="95" t="str">
        <f>VLOOKUP(E45,'LISTADO ATM'!$A$2:$C$901,3,0)</f>
        <v>DISTRITO NACIONAL</v>
      </c>
      <c r="B45" s="112">
        <v>335847107</v>
      </c>
      <c r="C45" s="98">
        <v>44294.737500000003</v>
      </c>
      <c r="D45" s="95" t="s">
        <v>2189</v>
      </c>
      <c r="E45" s="114">
        <v>300</v>
      </c>
      <c r="F45" s="113" t="str">
        <f>VLOOKUP(E45,VIP!$A$2:$O12527,2,0)</f>
        <v>DRBR300</v>
      </c>
      <c r="G45" s="113" t="str">
        <f>VLOOKUP(E45,'LISTADO ATM'!$A$2:$B$900,2,0)</f>
        <v xml:space="preserve">ATM S/M Aprezio Los Guaricanos </v>
      </c>
      <c r="H45" s="113" t="str">
        <f>VLOOKUP(E45,VIP!$A$2:$O17448,7,FALSE)</f>
        <v>Si</v>
      </c>
      <c r="I45" s="113" t="str">
        <f>VLOOKUP(E45,VIP!$A$2:$O9413,8,FALSE)</f>
        <v>Si</v>
      </c>
      <c r="J45" s="113" t="str">
        <f>VLOOKUP(E45,VIP!$A$2:$O9363,8,FALSE)</f>
        <v>Si</v>
      </c>
      <c r="K45" s="113" t="str">
        <f>VLOOKUP(E45,VIP!$A$2:$O12937,6,0)</f>
        <v>NO</v>
      </c>
      <c r="L45" s="96" t="s">
        <v>2488</v>
      </c>
      <c r="M45" s="105" t="s">
        <v>2523</v>
      </c>
      <c r="N45" s="188" t="s">
        <v>2516</v>
      </c>
      <c r="O45" s="140" t="s">
        <v>2474</v>
      </c>
      <c r="P45" s="141"/>
      <c r="Q45" s="187">
        <v>44295.446527777778</v>
      </c>
    </row>
    <row r="46" spans="1:17" ht="18" x14ac:dyDescent="0.25">
      <c r="A46" s="95" t="str">
        <f>VLOOKUP(E46,'LISTADO ATM'!$A$2:$C$901,3,0)</f>
        <v>ESTE</v>
      </c>
      <c r="B46" s="112">
        <v>335847134</v>
      </c>
      <c r="C46" s="98">
        <v>44294.76090277778</v>
      </c>
      <c r="D46" s="95" t="s">
        <v>2468</v>
      </c>
      <c r="E46" s="114">
        <v>386</v>
      </c>
      <c r="F46" s="113" t="str">
        <f>VLOOKUP(E46,VIP!$A$2:$O12533,2,0)</f>
        <v>DRBR386</v>
      </c>
      <c r="G46" s="113" t="str">
        <f>VLOOKUP(E46,'LISTADO ATM'!$A$2:$B$900,2,0)</f>
        <v xml:space="preserve">ATM Plaza Verón II </v>
      </c>
      <c r="H46" s="113" t="str">
        <f>VLOOKUP(E46,VIP!$A$2:$O17454,7,FALSE)</f>
        <v>Si</v>
      </c>
      <c r="I46" s="113" t="str">
        <f>VLOOKUP(E46,VIP!$A$2:$O9419,8,FALSE)</f>
        <v>Si</v>
      </c>
      <c r="J46" s="113" t="str">
        <f>VLOOKUP(E46,VIP!$A$2:$O9369,8,FALSE)</f>
        <v>Si</v>
      </c>
      <c r="K46" s="113" t="str">
        <f>VLOOKUP(E46,VIP!$A$2:$O12943,6,0)</f>
        <v>NO</v>
      </c>
      <c r="L46" s="96" t="s">
        <v>2539</v>
      </c>
      <c r="M46" s="105" t="s">
        <v>2523</v>
      </c>
      <c r="N46" s="94" t="s">
        <v>2472</v>
      </c>
      <c r="O46" s="140" t="s">
        <v>2473</v>
      </c>
      <c r="P46" s="141"/>
      <c r="Q46" s="187">
        <v>44295.591666666667</v>
      </c>
    </row>
    <row r="47" spans="1:17" ht="18" x14ac:dyDescent="0.25">
      <c r="A47" s="95" t="str">
        <f>VLOOKUP(E47,'LISTADO ATM'!$A$2:$C$901,3,0)</f>
        <v>ESTE</v>
      </c>
      <c r="B47" s="112">
        <v>335847157</v>
      </c>
      <c r="C47" s="98">
        <v>44294.834004629629</v>
      </c>
      <c r="D47" s="95" t="s">
        <v>2468</v>
      </c>
      <c r="E47" s="114">
        <v>660</v>
      </c>
      <c r="F47" s="113" t="str">
        <f>VLOOKUP(E47,VIP!$A$2:$O12532,2,0)</f>
        <v>DRBR660</v>
      </c>
      <c r="G47" s="113" t="str">
        <f>VLOOKUP(E47,'LISTADO ATM'!$A$2:$B$900,2,0)</f>
        <v>ATM Oficina Romana Norte II</v>
      </c>
      <c r="H47" s="113" t="str">
        <f>VLOOKUP(E47,VIP!$A$2:$O17453,7,FALSE)</f>
        <v>N/A</v>
      </c>
      <c r="I47" s="113" t="str">
        <f>VLOOKUP(E47,VIP!$A$2:$O9418,8,FALSE)</f>
        <v>N/A</v>
      </c>
      <c r="J47" s="113" t="str">
        <f>VLOOKUP(E47,VIP!$A$2:$O9368,8,FALSE)</f>
        <v>N/A</v>
      </c>
      <c r="K47" s="113" t="str">
        <f>VLOOKUP(E47,VIP!$A$2:$O12942,6,0)</f>
        <v>N/A</v>
      </c>
      <c r="L47" s="96" t="s">
        <v>2428</v>
      </c>
      <c r="M47" s="105" t="s">
        <v>2523</v>
      </c>
      <c r="N47" s="94" t="s">
        <v>2472</v>
      </c>
      <c r="O47" s="140" t="s">
        <v>2473</v>
      </c>
      <c r="P47" s="141"/>
      <c r="Q47" s="187">
        <v>44295.594444444447</v>
      </c>
    </row>
    <row r="48" spans="1:17" ht="18" x14ac:dyDescent="0.25">
      <c r="A48" s="95" t="str">
        <f>VLOOKUP(E48,'LISTADO ATM'!$A$2:$C$901,3,0)</f>
        <v>DISTRITO NACIONAL</v>
      </c>
      <c r="B48" s="112">
        <v>335847159</v>
      </c>
      <c r="C48" s="98">
        <v>44294.845486111109</v>
      </c>
      <c r="D48" s="95" t="s">
        <v>2493</v>
      </c>
      <c r="E48" s="114">
        <v>160</v>
      </c>
      <c r="F48" s="113" t="str">
        <f>VLOOKUP(E48,VIP!$A$2:$O12531,2,0)</f>
        <v>DRBR160</v>
      </c>
      <c r="G48" s="113" t="str">
        <f>VLOOKUP(E48,'LISTADO ATM'!$A$2:$B$900,2,0)</f>
        <v xml:space="preserve">ATM Oficina Herrera </v>
      </c>
      <c r="H48" s="113" t="str">
        <f>VLOOKUP(E48,VIP!$A$2:$O17452,7,FALSE)</f>
        <v>Si</v>
      </c>
      <c r="I48" s="113" t="str">
        <f>VLOOKUP(E48,VIP!$A$2:$O9417,8,FALSE)</f>
        <v>Si</v>
      </c>
      <c r="J48" s="113" t="str">
        <f>VLOOKUP(E48,VIP!$A$2:$O9367,8,FALSE)</f>
        <v>Si</v>
      </c>
      <c r="K48" s="113" t="str">
        <f>VLOOKUP(E48,VIP!$A$2:$O12941,6,0)</f>
        <v>NO</v>
      </c>
      <c r="L48" s="96" t="s">
        <v>2539</v>
      </c>
      <c r="M48" s="105" t="s">
        <v>2523</v>
      </c>
      <c r="N48" s="188" t="s">
        <v>2516</v>
      </c>
      <c r="O48" s="140" t="s">
        <v>2494</v>
      </c>
      <c r="P48" s="141"/>
      <c r="Q48" s="187">
        <v>44295.36041666667</v>
      </c>
    </row>
    <row r="49" spans="1:17" ht="18" x14ac:dyDescent="0.25">
      <c r="A49" s="95" t="str">
        <f>VLOOKUP(E49,'LISTADO ATM'!$A$2:$C$901,3,0)</f>
        <v>DISTRITO NACIONAL</v>
      </c>
      <c r="B49" s="112">
        <v>335847160</v>
      </c>
      <c r="C49" s="98">
        <v>44294.847650462965</v>
      </c>
      <c r="D49" s="95" t="s">
        <v>2189</v>
      </c>
      <c r="E49" s="114">
        <v>325</v>
      </c>
      <c r="F49" s="113" t="str">
        <f>VLOOKUP(E49,VIP!$A$2:$O12530,2,0)</f>
        <v>DRBR325</v>
      </c>
      <c r="G49" s="113" t="str">
        <f>VLOOKUP(E49,'LISTADO ATM'!$A$2:$B$900,2,0)</f>
        <v>ATM Casa Edwin</v>
      </c>
      <c r="H49" s="113" t="str">
        <f>VLOOKUP(E49,VIP!$A$2:$O17451,7,FALSE)</f>
        <v>Si</v>
      </c>
      <c r="I49" s="113" t="str">
        <f>VLOOKUP(E49,VIP!$A$2:$O9416,8,FALSE)</f>
        <v>Si</v>
      </c>
      <c r="J49" s="113" t="str">
        <f>VLOOKUP(E49,VIP!$A$2:$O9366,8,FALSE)</f>
        <v>Si</v>
      </c>
      <c r="K49" s="113" t="str">
        <f>VLOOKUP(E49,VIP!$A$2:$O12940,6,0)</f>
        <v>NO</v>
      </c>
      <c r="L49" s="96" t="s">
        <v>2538</v>
      </c>
      <c r="M49" s="105" t="s">
        <v>2523</v>
      </c>
      <c r="N49" s="188" t="s">
        <v>2516</v>
      </c>
      <c r="O49" s="140" t="s">
        <v>2474</v>
      </c>
      <c r="P49" s="141"/>
      <c r="Q49" s="187">
        <v>44295.456250000003</v>
      </c>
    </row>
    <row r="50" spans="1:17" ht="18" x14ac:dyDescent="0.25">
      <c r="A50" s="95" t="str">
        <f>VLOOKUP(E50,'LISTADO ATM'!$A$2:$C$901,3,0)</f>
        <v>SUR</v>
      </c>
      <c r="B50" s="112">
        <v>335847161</v>
      </c>
      <c r="C50" s="98">
        <v>44294.848310185182</v>
      </c>
      <c r="D50" s="95" t="s">
        <v>2189</v>
      </c>
      <c r="E50" s="114">
        <v>783</v>
      </c>
      <c r="F50" s="113" t="str">
        <f>VLOOKUP(E50,VIP!$A$2:$O12529,2,0)</f>
        <v>DRBR303</v>
      </c>
      <c r="G50" s="113" t="str">
        <f>VLOOKUP(E50,'LISTADO ATM'!$A$2:$B$900,2,0)</f>
        <v xml:space="preserve">ATM Autobanco Alfa y Omega (Barahona) </v>
      </c>
      <c r="H50" s="113" t="str">
        <f>VLOOKUP(E50,VIP!$A$2:$O17450,7,FALSE)</f>
        <v>Si</v>
      </c>
      <c r="I50" s="113" t="str">
        <f>VLOOKUP(E50,VIP!$A$2:$O9415,8,FALSE)</f>
        <v>Si</v>
      </c>
      <c r="J50" s="113" t="str">
        <f>VLOOKUP(E50,VIP!$A$2:$O9365,8,FALSE)</f>
        <v>Si</v>
      </c>
      <c r="K50" s="113" t="str">
        <f>VLOOKUP(E50,VIP!$A$2:$O12939,6,0)</f>
        <v>NO</v>
      </c>
      <c r="L50" s="96" t="s">
        <v>2535</v>
      </c>
      <c r="M50" s="105" t="s">
        <v>2523</v>
      </c>
      <c r="N50" s="188" t="s">
        <v>2516</v>
      </c>
      <c r="O50" s="140" t="s">
        <v>2474</v>
      </c>
      <c r="P50" s="141"/>
      <c r="Q50" s="187">
        <v>44295.587500000001</v>
      </c>
    </row>
    <row r="51" spans="1:17" ht="18" x14ac:dyDescent="0.25">
      <c r="A51" s="95" t="str">
        <f>VLOOKUP(E51,'LISTADO ATM'!$A$2:$C$901,3,0)</f>
        <v>ESTE</v>
      </c>
      <c r="B51" s="112">
        <v>335847171</v>
      </c>
      <c r="C51" s="98">
        <v>44294.909826388888</v>
      </c>
      <c r="D51" s="95" t="s">
        <v>2493</v>
      </c>
      <c r="E51" s="114">
        <v>117</v>
      </c>
      <c r="F51" s="113" t="str">
        <f>VLOOKUP(E51,VIP!$A$2:$O12528,2,0)</f>
        <v>DRBR117</v>
      </c>
      <c r="G51" s="113" t="str">
        <f>VLOOKUP(E51,'LISTADO ATM'!$A$2:$B$900,2,0)</f>
        <v xml:space="preserve">ATM Oficina El Seybo </v>
      </c>
      <c r="H51" s="113" t="str">
        <f>VLOOKUP(E51,VIP!$A$2:$O17449,7,FALSE)</f>
        <v>Si</v>
      </c>
      <c r="I51" s="113" t="str">
        <f>VLOOKUP(E51,VIP!$A$2:$O9414,8,FALSE)</f>
        <v>Si</v>
      </c>
      <c r="J51" s="113" t="str">
        <f>VLOOKUP(E51,VIP!$A$2:$O9364,8,FALSE)</f>
        <v>Si</v>
      </c>
      <c r="K51" s="113" t="str">
        <f>VLOOKUP(E51,VIP!$A$2:$O12938,6,0)</f>
        <v>SI</v>
      </c>
      <c r="L51" s="196" t="s">
        <v>2537</v>
      </c>
      <c r="M51" s="94" t="s">
        <v>2465</v>
      </c>
      <c r="N51" s="94" t="s">
        <v>2472</v>
      </c>
      <c r="O51" s="140" t="s">
        <v>2494</v>
      </c>
      <c r="P51" s="141"/>
      <c r="Q51" s="97" t="s">
        <v>2537</v>
      </c>
    </row>
    <row r="52" spans="1:17" ht="18" x14ac:dyDescent="0.25">
      <c r="A52" s="95" t="str">
        <f>VLOOKUP(E52,'LISTADO ATM'!$A$2:$C$901,3,0)</f>
        <v>DISTRITO NACIONAL</v>
      </c>
      <c r="B52" s="112">
        <v>335847183</v>
      </c>
      <c r="C52" s="98">
        <v>44295.133483796293</v>
      </c>
      <c r="D52" s="95" t="s">
        <v>2189</v>
      </c>
      <c r="E52" s="114">
        <v>473</v>
      </c>
      <c r="F52" s="113" t="str">
        <f>VLOOKUP(E52,VIP!$A$2:$O12529,2,0)</f>
        <v>DRBR473</v>
      </c>
      <c r="G52" s="113" t="str">
        <f>VLOOKUP(E52,'LISTADO ATM'!$A$2:$B$900,2,0)</f>
        <v xml:space="preserve">ATM Oficina Carrefour II </v>
      </c>
      <c r="H52" s="113" t="str">
        <f>VLOOKUP(E52,VIP!$A$2:$O17450,7,FALSE)</f>
        <v>Si</v>
      </c>
      <c r="I52" s="113" t="str">
        <f>VLOOKUP(E52,VIP!$A$2:$O9415,8,FALSE)</f>
        <v>Si</v>
      </c>
      <c r="J52" s="113" t="str">
        <f>VLOOKUP(E52,VIP!$A$2:$O9365,8,FALSE)</f>
        <v>Si</v>
      </c>
      <c r="K52" s="113" t="str">
        <f>VLOOKUP(E52,VIP!$A$2:$O12939,6,0)</f>
        <v>NO</v>
      </c>
      <c r="L52" s="96" t="s">
        <v>2228</v>
      </c>
      <c r="M52" s="94" t="s">
        <v>2465</v>
      </c>
      <c r="N52" s="94" t="s">
        <v>2472</v>
      </c>
      <c r="O52" s="140" t="s">
        <v>2474</v>
      </c>
      <c r="P52" s="141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2">
        <v>335847184</v>
      </c>
      <c r="C53" s="98">
        <v>44295.134444444448</v>
      </c>
      <c r="D53" s="95" t="s">
        <v>2189</v>
      </c>
      <c r="E53" s="114">
        <v>915</v>
      </c>
      <c r="F53" s="113" t="str">
        <f>VLOOKUP(E53,VIP!$A$2:$O12530,2,0)</f>
        <v>DRBR24F</v>
      </c>
      <c r="G53" s="113" t="str">
        <f>VLOOKUP(E53,'LISTADO ATM'!$A$2:$B$900,2,0)</f>
        <v xml:space="preserve">ATM Multicentro La Sirena Aut. Duarte </v>
      </c>
      <c r="H53" s="113" t="str">
        <f>VLOOKUP(E53,VIP!$A$2:$O17451,7,FALSE)</f>
        <v>Si</v>
      </c>
      <c r="I53" s="113" t="str">
        <f>VLOOKUP(E53,VIP!$A$2:$O9416,8,FALSE)</f>
        <v>Si</v>
      </c>
      <c r="J53" s="113" t="str">
        <f>VLOOKUP(E53,VIP!$A$2:$O9366,8,FALSE)</f>
        <v>Si</v>
      </c>
      <c r="K53" s="113" t="str">
        <f>VLOOKUP(E53,VIP!$A$2:$O12940,6,0)</f>
        <v>SI</v>
      </c>
      <c r="L53" s="96" t="s">
        <v>2228</v>
      </c>
      <c r="M53" s="94" t="s">
        <v>2465</v>
      </c>
      <c r="N53" s="94" t="s">
        <v>2472</v>
      </c>
      <c r="O53" s="140" t="s">
        <v>2474</v>
      </c>
      <c r="P53" s="141"/>
      <c r="Q53" s="97" t="s">
        <v>2228</v>
      </c>
    </row>
    <row r="54" spans="1:17" ht="18" x14ac:dyDescent="0.25">
      <c r="A54" s="95" t="str">
        <f>VLOOKUP(E54,'LISTADO ATM'!$A$2:$C$901,3,0)</f>
        <v>DISTRITO NACIONAL</v>
      </c>
      <c r="B54" s="112">
        <v>335847185</v>
      </c>
      <c r="C54" s="98">
        <v>44295.137777777774</v>
      </c>
      <c r="D54" s="95" t="s">
        <v>2189</v>
      </c>
      <c r="E54" s="114">
        <v>951</v>
      </c>
      <c r="F54" s="113" t="str">
        <f>VLOOKUP(E54,VIP!$A$2:$O12531,2,0)</f>
        <v>DRBR203</v>
      </c>
      <c r="G54" s="113" t="str">
        <f>VLOOKUP(E54,'LISTADO ATM'!$A$2:$B$900,2,0)</f>
        <v xml:space="preserve">ATM Oficina Plaza Haché JFK </v>
      </c>
      <c r="H54" s="113" t="str">
        <f>VLOOKUP(E54,VIP!$A$2:$O17452,7,FALSE)</f>
        <v>Si</v>
      </c>
      <c r="I54" s="113" t="str">
        <f>VLOOKUP(E54,VIP!$A$2:$O9417,8,FALSE)</f>
        <v>Si</v>
      </c>
      <c r="J54" s="113" t="str">
        <f>VLOOKUP(E54,VIP!$A$2:$O9367,8,FALSE)</f>
        <v>Si</v>
      </c>
      <c r="K54" s="113" t="str">
        <f>VLOOKUP(E54,VIP!$A$2:$O12941,6,0)</f>
        <v>NO</v>
      </c>
      <c r="L54" s="96" t="s">
        <v>2228</v>
      </c>
      <c r="M54" s="105" t="s">
        <v>2523</v>
      </c>
      <c r="N54" s="188" t="s">
        <v>2516</v>
      </c>
      <c r="O54" s="140" t="s">
        <v>2474</v>
      </c>
      <c r="P54" s="141"/>
      <c r="Q54" s="187">
        <v>44295.572222222225</v>
      </c>
    </row>
    <row r="55" spans="1:17" ht="18" x14ac:dyDescent="0.25">
      <c r="A55" s="95" t="str">
        <f>VLOOKUP(E55,'LISTADO ATM'!$A$2:$C$901,3,0)</f>
        <v>DISTRITO NACIONAL</v>
      </c>
      <c r="B55" s="112">
        <v>335847186</v>
      </c>
      <c r="C55" s="98">
        <v>44295.140474537038</v>
      </c>
      <c r="D55" s="95" t="s">
        <v>2189</v>
      </c>
      <c r="E55" s="114">
        <v>244</v>
      </c>
      <c r="F55" s="113" t="str">
        <f>VLOOKUP(E55,VIP!$A$2:$O12532,2,0)</f>
        <v>DRBR244</v>
      </c>
      <c r="G55" s="113" t="str">
        <f>VLOOKUP(E55,'LISTADO ATM'!$A$2:$B$900,2,0)</f>
        <v xml:space="preserve">ATM Ministerio de Hacienda (antiguo Finanzas) </v>
      </c>
      <c r="H55" s="113" t="str">
        <f>VLOOKUP(E55,VIP!$A$2:$O17453,7,FALSE)</f>
        <v>Si</v>
      </c>
      <c r="I55" s="113" t="str">
        <f>VLOOKUP(E55,VIP!$A$2:$O9418,8,FALSE)</f>
        <v>Si</v>
      </c>
      <c r="J55" s="113" t="str">
        <f>VLOOKUP(E55,VIP!$A$2:$O9368,8,FALSE)</f>
        <v>Si</v>
      </c>
      <c r="K55" s="113" t="str">
        <f>VLOOKUP(E55,VIP!$A$2:$O12942,6,0)</f>
        <v>NO</v>
      </c>
      <c r="L55" s="96" t="s">
        <v>2228</v>
      </c>
      <c r="M55" s="105" t="s">
        <v>2523</v>
      </c>
      <c r="N55" s="188" t="s">
        <v>2516</v>
      </c>
      <c r="O55" s="140" t="s">
        <v>2474</v>
      </c>
      <c r="P55" s="141"/>
      <c r="Q55" s="187">
        <v>44295.571527777778</v>
      </c>
    </row>
    <row r="56" spans="1:17" ht="18" x14ac:dyDescent="0.25">
      <c r="A56" s="95" t="str">
        <f>VLOOKUP(E56,'LISTADO ATM'!$A$2:$C$901,3,0)</f>
        <v>NORTE</v>
      </c>
      <c r="B56" s="112">
        <v>335847188</v>
      </c>
      <c r="C56" s="98">
        <v>44295.142199074071</v>
      </c>
      <c r="D56" s="95" t="s">
        <v>2190</v>
      </c>
      <c r="E56" s="114">
        <v>482</v>
      </c>
      <c r="F56" s="113" t="str">
        <f>VLOOKUP(E56,VIP!$A$2:$O12534,2,0)</f>
        <v>DRBR482</v>
      </c>
      <c r="G56" s="113" t="str">
        <f>VLOOKUP(E56,'LISTADO ATM'!$A$2:$B$900,2,0)</f>
        <v xml:space="preserve">ATM Centro de Caja Plaza Lama (Santiago) </v>
      </c>
      <c r="H56" s="113" t="str">
        <f>VLOOKUP(E56,VIP!$A$2:$O17455,7,FALSE)</f>
        <v>Si</v>
      </c>
      <c r="I56" s="113" t="str">
        <f>VLOOKUP(E56,VIP!$A$2:$O9420,8,FALSE)</f>
        <v>Si</v>
      </c>
      <c r="J56" s="113" t="str">
        <f>VLOOKUP(E56,VIP!$A$2:$O9370,8,FALSE)</f>
        <v>Si</v>
      </c>
      <c r="K56" s="113" t="str">
        <f>VLOOKUP(E56,VIP!$A$2:$O12944,6,0)</f>
        <v>NO</v>
      </c>
      <c r="L56" s="96" t="s">
        <v>2228</v>
      </c>
      <c r="M56" s="105" t="s">
        <v>2523</v>
      </c>
      <c r="N56" s="188" t="s">
        <v>2516</v>
      </c>
      <c r="O56" s="140" t="s">
        <v>2511</v>
      </c>
      <c r="P56" s="141"/>
      <c r="Q56" s="187">
        <v>44295.597916666666</v>
      </c>
    </row>
    <row r="57" spans="1:17" ht="18" x14ac:dyDescent="0.25">
      <c r="A57" s="95" t="str">
        <f>VLOOKUP(E57,'LISTADO ATM'!$A$2:$C$901,3,0)</f>
        <v>ESTE</v>
      </c>
      <c r="B57" s="112">
        <v>335847190</v>
      </c>
      <c r="C57" s="98">
        <v>44295.144097222219</v>
      </c>
      <c r="D57" s="95" t="s">
        <v>2189</v>
      </c>
      <c r="E57" s="114">
        <v>795</v>
      </c>
      <c r="F57" s="113" t="str">
        <f>VLOOKUP(E57,VIP!$A$2:$O12536,2,0)</f>
        <v>DRBR795</v>
      </c>
      <c r="G57" s="113" t="str">
        <f>VLOOKUP(E57,'LISTADO ATM'!$A$2:$B$900,2,0)</f>
        <v xml:space="preserve">ATM UNP Guaymate (La Romana) </v>
      </c>
      <c r="H57" s="113" t="str">
        <f>VLOOKUP(E57,VIP!$A$2:$O17457,7,FALSE)</f>
        <v>Si</v>
      </c>
      <c r="I57" s="113" t="str">
        <f>VLOOKUP(E57,VIP!$A$2:$O9422,8,FALSE)</f>
        <v>Si</v>
      </c>
      <c r="J57" s="113" t="str">
        <f>VLOOKUP(E57,VIP!$A$2:$O9372,8,FALSE)</f>
        <v>Si</v>
      </c>
      <c r="K57" s="113" t="str">
        <f>VLOOKUP(E57,VIP!$A$2:$O12946,6,0)</f>
        <v>NO</v>
      </c>
      <c r="L57" s="96" t="s">
        <v>2228</v>
      </c>
      <c r="M57" s="105" t="s">
        <v>2523</v>
      </c>
      <c r="N57" s="94" t="s">
        <v>2472</v>
      </c>
      <c r="O57" s="140" t="s">
        <v>2474</v>
      </c>
      <c r="P57" s="141"/>
      <c r="Q57" s="187">
        <v>44295.361805555556</v>
      </c>
    </row>
    <row r="58" spans="1:17" ht="18" x14ac:dyDescent="0.25">
      <c r="A58" s="95" t="str">
        <f>VLOOKUP(E58,'LISTADO ATM'!$A$2:$C$901,3,0)</f>
        <v>SUR</v>
      </c>
      <c r="B58" s="112">
        <v>335847191</v>
      </c>
      <c r="C58" s="98">
        <v>44295.145567129628</v>
      </c>
      <c r="D58" s="95" t="s">
        <v>2189</v>
      </c>
      <c r="E58" s="114">
        <v>968</v>
      </c>
      <c r="F58" s="113" t="str">
        <f>VLOOKUP(E58,VIP!$A$2:$O12537,2,0)</f>
        <v>DRBR24I</v>
      </c>
      <c r="G58" s="113" t="str">
        <f>VLOOKUP(E58,'LISTADO ATM'!$A$2:$B$900,2,0)</f>
        <v xml:space="preserve">ATM UNP Mercado Baní </v>
      </c>
      <c r="H58" s="113" t="str">
        <f>VLOOKUP(E58,VIP!$A$2:$O17458,7,FALSE)</f>
        <v>Si</v>
      </c>
      <c r="I58" s="113" t="str">
        <f>VLOOKUP(E58,VIP!$A$2:$O9423,8,FALSE)</f>
        <v>Si</v>
      </c>
      <c r="J58" s="113" t="str">
        <f>VLOOKUP(E58,VIP!$A$2:$O9373,8,FALSE)</f>
        <v>Si</v>
      </c>
      <c r="K58" s="113" t="str">
        <f>VLOOKUP(E58,VIP!$A$2:$O12947,6,0)</f>
        <v>SI</v>
      </c>
      <c r="L58" s="96" t="s">
        <v>2228</v>
      </c>
      <c r="M58" s="105" t="s">
        <v>2523</v>
      </c>
      <c r="N58" s="94" t="s">
        <v>2472</v>
      </c>
      <c r="O58" s="140" t="s">
        <v>2474</v>
      </c>
      <c r="P58" s="141"/>
      <c r="Q58" s="187">
        <v>44295.598611111112</v>
      </c>
    </row>
    <row r="59" spans="1:17" ht="18" x14ac:dyDescent="0.25">
      <c r="A59" s="95" t="str">
        <f>VLOOKUP(E59,'LISTADO ATM'!$A$2:$C$901,3,0)</f>
        <v>DISTRITO NACIONAL</v>
      </c>
      <c r="B59" s="112">
        <v>335847192</v>
      </c>
      <c r="C59" s="98">
        <v>44295.15320601852</v>
      </c>
      <c r="D59" s="95" t="s">
        <v>2189</v>
      </c>
      <c r="E59" s="114">
        <v>37</v>
      </c>
      <c r="F59" s="113" t="str">
        <f>VLOOKUP(E59,VIP!$A$2:$O12538,2,0)</f>
        <v>DRBR037</v>
      </c>
      <c r="G59" s="113" t="str">
        <f>VLOOKUP(E59,'LISTADO ATM'!$A$2:$B$900,2,0)</f>
        <v xml:space="preserve">ATM Oficina Villa Mella </v>
      </c>
      <c r="H59" s="113" t="str">
        <f>VLOOKUP(E59,VIP!$A$2:$O17459,7,FALSE)</f>
        <v>Si</v>
      </c>
      <c r="I59" s="113" t="str">
        <f>VLOOKUP(E59,VIP!$A$2:$O9424,8,FALSE)</f>
        <v>Si</v>
      </c>
      <c r="J59" s="113" t="str">
        <f>VLOOKUP(E59,VIP!$A$2:$O9374,8,FALSE)</f>
        <v>Si</v>
      </c>
      <c r="K59" s="113" t="str">
        <f>VLOOKUP(E59,VIP!$A$2:$O12948,6,0)</f>
        <v>SI</v>
      </c>
      <c r="L59" s="96" t="s">
        <v>2488</v>
      </c>
      <c r="M59" s="105" t="s">
        <v>2523</v>
      </c>
      <c r="N59" s="94" t="s">
        <v>2472</v>
      </c>
      <c r="O59" s="140" t="s">
        <v>2474</v>
      </c>
      <c r="P59" s="141"/>
      <c r="Q59" s="187">
        <v>44295.609027777777</v>
      </c>
    </row>
    <row r="60" spans="1:17" ht="18" x14ac:dyDescent="0.25">
      <c r="A60" s="95" t="str">
        <f>VLOOKUP(E60,'LISTADO ATM'!$A$2:$C$901,3,0)</f>
        <v>SUR</v>
      </c>
      <c r="B60" s="112">
        <v>335847193</v>
      </c>
      <c r="C60" s="98">
        <v>44295.154120370367</v>
      </c>
      <c r="D60" s="95" t="s">
        <v>2189</v>
      </c>
      <c r="E60" s="114">
        <v>131</v>
      </c>
      <c r="F60" s="113" t="str">
        <f>VLOOKUP(E60,VIP!$A$2:$O12539,2,0)</f>
        <v>DRBR131</v>
      </c>
      <c r="G60" s="113" t="str">
        <f>VLOOKUP(E60,'LISTADO ATM'!$A$2:$B$900,2,0)</f>
        <v xml:space="preserve">ATM Oficina Baní I </v>
      </c>
      <c r="H60" s="113" t="str">
        <f>VLOOKUP(E60,VIP!$A$2:$O17460,7,FALSE)</f>
        <v>Si</v>
      </c>
      <c r="I60" s="113" t="str">
        <f>VLOOKUP(E60,VIP!$A$2:$O9425,8,FALSE)</f>
        <v>Si</v>
      </c>
      <c r="J60" s="113" t="str">
        <f>VLOOKUP(E60,VIP!$A$2:$O9375,8,FALSE)</f>
        <v>Si</v>
      </c>
      <c r="K60" s="113" t="str">
        <f>VLOOKUP(E60,VIP!$A$2:$O12949,6,0)</f>
        <v>NO</v>
      </c>
      <c r="L60" s="96" t="s">
        <v>2488</v>
      </c>
      <c r="M60" s="105" t="s">
        <v>2523</v>
      </c>
      <c r="N60" s="94" t="s">
        <v>2472</v>
      </c>
      <c r="O60" s="140" t="s">
        <v>2474</v>
      </c>
      <c r="P60" s="141"/>
      <c r="Q60" s="187">
        <v>44295.611111111109</v>
      </c>
    </row>
    <row r="61" spans="1:17" ht="18" x14ac:dyDescent="0.25">
      <c r="A61" s="95" t="str">
        <f>VLOOKUP(E61,'LISTADO ATM'!$A$2:$C$901,3,0)</f>
        <v>SUR</v>
      </c>
      <c r="B61" s="112">
        <v>335847194</v>
      </c>
      <c r="C61" s="98">
        <v>44295.159432870372</v>
      </c>
      <c r="D61" s="95" t="s">
        <v>2189</v>
      </c>
      <c r="E61" s="114">
        <v>470</v>
      </c>
      <c r="F61" s="113" t="str">
        <f>VLOOKUP(E61,VIP!$A$2:$O12540,2,0)</f>
        <v>DRBR470</v>
      </c>
      <c r="G61" s="113" t="str">
        <f>VLOOKUP(E61,'LISTADO ATM'!$A$2:$B$900,2,0)</f>
        <v xml:space="preserve">ATM Hospital Taiwán (Azua) </v>
      </c>
      <c r="H61" s="113" t="str">
        <f>VLOOKUP(E61,VIP!$A$2:$O17461,7,FALSE)</f>
        <v>Si</v>
      </c>
      <c r="I61" s="113" t="str">
        <f>VLOOKUP(E61,VIP!$A$2:$O9426,8,FALSE)</f>
        <v>Si</v>
      </c>
      <c r="J61" s="113" t="str">
        <f>VLOOKUP(E61,VIP!$A$2:$O9376,8,FALSE)</f>
        <v>Si</v>
      </c>
      <c r="K61" s="113" t="str">
        <f>VLOOKUP(E61,VIP!$A$2:$O12950,6,0)</f>
        <v>NO</v>
      </c>
      <c r="L61" s="96" t="s">
        <v>2488</v>
      </c>
      <c r="M61" s="188" t="s">
        <v>2523</v>
      </c>
      <c r="N61" s="188" t="s">
        <v>2516</v>
      </c>
      <c r="O61" s="140" t="s">
        <v>2474</v>
      </c>
      <c r="P61" s="141"/>
      <c r="Q61" s="187">
        <v>44295.588888888888</v>
      </c>
    </row>
    <row r="62" spans="1:17" ht="18" x14ac:dyDescent="0.25">
      <c r="A62" s="95" t="str">
        <f>VLOOKUP(E62,'LISTADO ATM'!$A$2:$C$901,3,0)</f>
        <v>DISTRITO NACIONAL</v>
      </c>
      <c r="B62" s="112">
        <v>335847195</v>
      </c>
      <c r="C62" s="98">
        <v>44295.161157407405</v>
      </c>
      <c r="D62" s="95" t="s">
        <v>2189</v>
      </c>
      <c r="E62" s="114">
        <v>902</v>
      </c>
      <c r="F62" s="113" t="str">
        <f>VLOOKUP(E62,VIP!$A$2:$O12541,2,0)</f>
        <v>DRBR16A</v>
      </c>
      <c r="G62" s="113" t="str">
        <f>VLOOKUP(E62,'LISTADO ATM'!$A$2:$B$900,2,0)</f>
        <v xml:space="preserve">ATM Oficina Plaza Florida </v>
      </c>
      <c r="H62" s="113" t="str">
        <f>VLOOKUP(E62,VIP!$A$2:$O17462,7,FALSE)</f>
        <v>Si</v>
      </c>
      <c r="I62" s="113" t="str">
        <f>VLOOKUP(E62,VIP!$A$2:$O9427,8,FALSE)</f>
        <v>Si</v>
      </c>
      <c r="J62" s="113" t="str">
        <f>VLOOKUP(E62,VIP!$A$2:$O9377,8,FALSE)</f>
        <v>Si</v>
      </c>
      <c r="K62" s="113" t="str">
        <f>VLOOKUP(E62,VIP!$A$2:$O12951,6,0)</f>
        <v>NO</v>
      </c>
      <c r="L62" s="96" t="s">
        <v>2488</v>
      </c>
      <c r="M62" s="105" t="s">
        <v>2523</v>
      </c>
      <c r="N62" s="94" t="s">
        <v>2472</v>
      </c>
      <c r="O62" s="140" t="s">
        <v>2474</v>
      </c>
      <c r="P62" s="141"/>
      <c r="Q62" s="187">
        <v>44295.424305555556</v>
      </c>
    </row>
    <row r="63" spans="1:17" ht="18" x14ac:dyDescent="0.25">
      <c r="A63" s="95" t="str">
        <f>VLOOKUP(E63,'LISTADO ATM'!$A$2:$C$901,3,0)</f>
        <v>DISTRITO NACIONAL</v>
      </c>
      <c r="B63" s="112">
        <v>335847196</v>
      </c>
      <c r="C63" s="98">
        <v>44295.162893518522</v>
      </c>
      <c r="D63" s="95" t="s">
        <v>2189</v>
      </c>
      <c r="E63" s="114">
        <v>149</v>
      </c>
      <c r="F63" s="113" t="str">
        <f>VLOOKUP(E63,VIP!$A$2:$O12542,2,0)</f>
        <v>DRBR149</v>
      </c>
      <c r="G63" s="113" t="str">
        <f>VLOOKUP(E63,'LISTADO ATM'!$A$2:$B$900,2,0)</f>
        <v>ATM Estación Metro Concepción</v>
      </c>
      <c r="H63" s="113" t="str">
        <f>VLOOKUP(E63,VIP!$A$2:$O17463,7,FALSE)</f>
        <v>N/A</v>
      </c>
      <c r="I63" s="113" t="str">
        <f>VLOOKUP(E63,VIP!$A$2:$O9428,8,FALSE)</f>
        <v>N/A</v>
      </c>
      <c r="J63" s="113" t="str">
        <f>VLOOKUP(E63,VIP!$A$2:$O9378,8,FALSE)</f>
        <v>N/A</v>
      </c>
      <c r="K63" s="113" t="str">
        <f>VLOOKUP(E63,VIP!$A$2:$O12952,6,0)</f>
        <v>N/A</v>
      </c>
      <c r="L63" s="96" t="s">
        <v>2228</v>
      </c>
      <c r="M63" s="94" t="s">
        <v>2465</v>
      </c>
      <c r="N63" s="94" t="s">
        <v>2472</v>
      </c>
      <c r="O63" s="140" t="s">
        <v>2474</v>
      </c>
      <c r="P63" s="141"/>
      <c r="Q63" s="97" t="s">
        <v>2228</v>
      </c>
    </row>
    <row r="64" spans="1:17" ht="18" x14ac:dyDescent="0.25">
      <c r="A64" s="95" t="str">
        <f>VLOOKUP(E64,'LISTADO ATM'!$A$2:$C$901,3,0)</f>
        <v>ESTE</v>
      </c>
      <c r="B64" s="112">
        <v>335847197</v>
      </c>
      <c r="C64" s="98">
        <v>44295.163587962961</v>
      </c>
      <c r="D64" s="95" t="s">
        <v>2189</v>
      </c>
      <c r="E64" s="114">
        <v>289</v>
      </c>
      <c r="F64" s="113" t="str">
        <f>VLOOKUP(E64,VIP!$A$2:$O12543,2,0)</f>
        <v>DRBR910</v>
      </c>
      <c r="G64" s="113" t="str">
        <f>VLOOKUP(E64,'LISTADO ATM'!$A$2:$B$900,2,0)</f>
        <v>ATM Oficina Bávaro II</v>
      </c>
      <c r="H64" s="113" t="str">
        <f>VLOOKUP(E64,VIP!$A$2:$O17464,7,FALSE)</f>
        <v>Si</v>
      </c>
      <c r="I64" s="113" t="str">
        <f>VLOOKUP(E64,VIP!$A$2:$O9429,8,FALSE)</f>
        <v>Si</v>
      </c>
      <c r="J64" s="113" t="str">
        <f>VLOOKUP(E64,VIP!$A$2:$O9379,8,FALSE)</f>
        <v>Si</v>
      </c>
      <c r="K64" s="113" t="str">
        <f>VLOOKUP(E64,VIP!$A$2:$O12953,6,0)</f>
        <v>NO</v>
      </c>
      <c r="L64" s="96" t="s">
        <v>2488</v>
      </c>
      <c r="M64" s="188" t="s">
        <v>2523</v>
      </c>
      <c r="N64" s="188" t="s">
        <v>2516</v>
      </c>
      <c r="O64" s="140" t="s">
        <v>2474</v>
      </c>
      <c r="P64" s="141"/>
      <c r="Q64" s="187">
        <v>44295.584027777775</v>
      </c>
    </row>
    <row r="65" spans="1:17" ht="18" x14ac:dyDescent="0.25">
      <c r="A65" s="95" t="str">
        <f>VLOOKUP(E65,'LISTADO ATM'!$A$2:$C$901,3,0)</f>
        <v>NORTE</v>
      </c>
      <c r="B65" s="112">
        <v>335847198</v>
      </c>
      <c r="C65" s="98">
        <v>44295.164849537039</v>
      </c>
      <c r="D65" s="95" t="s">
        <v>2190</v>
      </c>
      <c r="E65" s="114">
        <v>528</v>
      </c>
      <c r="F65" s="113" t="str">
        <f>VLOOKUP(E65,VIP!$A$2:$O12544,2,0)</f>
        <v>DRBR284</v>
      </c>
      <c r="G65" s="113" t="str">
        <f>VLOOKUP(E65,'LISTADO ATM'!$A$2:$B$900,2,0)</f>
        <v xml:space="preserve">ATM Ferretería Ochoa (Santiago) </v>
      </c>
      <c r="H65" s="113" t="str">
        <f>VLOOKUP(E65,VIP!$A$2:$O17465,7,FALSE)</f>
        <v>Si</v>
      </c>
      <c r="I65" s="113" t="str">
        <f>VLOOKUP(E65,VIP!$A$2:$O9430,8,FALSE)</f>
        <v>Si</v>
      </c>
      <c r="J65" s="113" t="str">
        <f>VLOOKUP(E65,VIP!$A$2:$O9380,8,FALSE)</f>
        <v>Si</v>
      </c>
      <c r="K65" s="113" t="str">
        <f>VLOOKUP(E65,VIP!$A$2:$O12954,6,0)</f>
        <v>NO</v>
      </c>
      <c r="L65" s="96" t="s">
        <v>2488</v>
      </c>
      <c r="M65" s="105" t="s">
        <v>2523</v>
      </c>
      <c r="N65" s="94" t="s">
        <v>2472</v>
      </c>
      <c r="O65" s="140" t="s">
        <v>2511</v>
      </c>
      <c r="P65" s="141"/>
      <c r="Q65" s="187">
        <v>44295.424305555556</v>
      </c>
    </row>
    <row r="66" spans="1:17" ht="18" x14ac:dyDescent="0.25">
      <c r="A66" s="95" t="str">
        <f>VLOOKUP(E66,'LISTADO ATM'!$A$2:$C$901,3,0)</f>
        <v>NORTE</v>
      </c>
      <c r="B66" s="112">
        <v>335847199</v>
      </c>
      <c r="C66" s="98">
        <v>44295.181296296294</v>
      </c>
      <c r="D66" s="95" t="s">
        <v>2190</v>
      </c>
      <c r="E66" s="114">
        <v>411</v>
      </c>
      <c r="F66" s="113" t="str">
        <f>VLOOKUP(E66,VIP!$A$2:$O12545,2,0)</f>
        <v>DRBR411</v>
      </c>
      <c r="G66" s="113" t="str">
        <f>VLOOKUP(E66,'LISTADO ATM'!$A$2:$B$900,2,0)</f>
        <v xml:space="preserve">ATM UNP Piedra Blanca </v>
      </c>
      <c r="H66" s="113" t="str">
        <f>VLOOKUP(E66,VIP!$A$2:$O17466,7,FALSE)</f>
        <v>Si</v>
      </c>
      <c r="I66" s="113" t="str">
        <f>VLOOKUP(E66,VIP!$A$2:$O9431,8,FALSE)</f>
        <v>Si</v>
      </c>
      <c r="J66" s="113" t="str">
        <f>VLOOKUP(E66,VIP!$A$2:$O9381,8,FALSE)</f>
        <v>Si</v>
      </c>
      <c r="K66" s="113" t="str">
        <f>VLOOKUP(E66,VIP!$A$2:$O12955,6,0)</f>
        <v>NO</v>
      </c>
      <c r="L66" s="96" t="s">
        <v>2228</v>
      </c>
      <c r="M66" s="105" t="s">
        <v>2523</v>
      </c>
      <c r="N66" s="94" t="s">
        <v>2472</v>
      </c>
      <c r="O66" s="140" t="s">
        <v>2511</v>
      </c>
      <c r="P66" s="141"/>
      <c r="Q66" s="187">
        <v>44295.500694444447</v>
      </c>
    </row>
    <row r="67" spans="1:17" ht="18" x14ac:dyDescent="0.25">
      <c r="A67" s="95" t="str">
        <f>VLOOKUP(E67,'LISTADO ATM'!$A$2:$C$901,3,0)</f>
        <v>ESTE</v>
      </c>
      <c r="B67" s="112">
        <v>335847200</v>
      </c>
      <c r="C67" s="98">
        <v>44295.182384259257</v>
      </c>
      <c r="D67" s="95" t="s">
        <v>2189</v>
      </c>
      <c r="E67" s="114">
        <v>433</v>
      </c>
      <c r="F67" s="113" t="str">
        <f>VLOOKUP(E67,VIP!$A$2:$O12546,2,0)</f>
        <v>DRBR433</v>
      </c>
      <c r="G67" s="113" t="str">
        <f>VLOOKUP(E67,'LISTADO ATM'!$A$2:$B$900,2,0)</f>
        <v xml:space="preserve">ATM Centro Comercial Las Canas (Cap Cana) </v>
      </c>
      <c r="H67" s="113" t="str">
        <f>VLOOKUP(E67,VIP!$A$2:$O17467,7,FALSE)</f>
        <v>Si</v>
      </c>
      <c r="I67" s="113" t="str">
        <f>VLOOKUP(E67,VIP!$A$2:$O9432,8,FALSE)</f>
        <v>Si</v>
      </c>
      <c r="J67" s="113" t="str">
        <f>VLOOKUP(E67,VIP!$A$2:$O9382,8,FALSE)</f>
        <v>Si</v>
      </c>
      <c r="K67" s="113" t="str">
        <f>VLOOKUP(E67,VIP!$A$2:$O12956,6,0)</f>
        <v>NO</v>
      </c>
      <c r="L67" s="96" t="s">
        <v>2228</v>
      </c>
      <c r="M67" s="105" t="s">
        <v>2523</v>
      </c>
      <c r="N67" s="94" t="s">
        <v>2472</v>
      </c>
      <c r="O67" s="140" t="s">
        <v>2474</v>
      </c>
      <c r="P67" s="141"/>
      <c r="Q67" s="187">
        <v>44295.593055555553</v>
      </c>
    </row>
    <row r="68" spans="1:17" ht="18" x14ac:dyDescent="0.25">
      <c r="A68" s="95" t="str">
        <f>VLOOKUP(E68,'LISTADO ATM'!$A$2:$C$901,3,0)</f>
        <v>NORTE</v>
      </c>
      <c r="B68" s="112">
        <v>335847201</v>
      </c>
      <c r="C68" s="98">
        <v>44295.183240740742</v>
      </c>
      <c r="D68" s="95" t="s">
        <v>2190</v>
      </c>
      <c r="E68" s="114">
        <v>444</v>
      </c>
      <c r="F68" s="113" t="str">
        <f>VLOOKUP(E68,VIP!$A$2:$O12547,2,0)</f>
        <v>DRBR444</v>
      </c>
      <c r="G68" s="113" t="str">
        <f>VLOOKUP(E68,'LISTADO ATM'!$A$2:$B$900,2,0)</f>
        <v xml:space="preserve">ATM Hospital Metropolitano de (Santiago) (HOMS) </v>
      </c>
      <c r="H68" s="113" t="str">
        <f>VLOOKUP(E68,VIP!$A$2:$O17468,7,FALSE)</f>
        <v>Si</v>
      </c>
      <c r="I68" s="113" t="str">
        <f>VLOOKUP(E68,VIP!$A$2:$O9433,8,FALSE)</f>
        <v>Si</v>
      </c>
      <c r="J68" s="113" t="str">
        <f>VLOOKUP(E68,VIP!$A$2:$O9383,8,FALSE)</f>
        <v>Si</v>
      </c>
      <c r="K68" s="113" t="str">
        <f>VLOOKUP(E68,VIP!$A$2:$O12957,6,0)</f>
        <v>NO</v>
      </c>
      <c r="L68" s="96" t="s">
        <v>2488</v>
      </c>
      <c r="M68" s="105" t="s">
        <v>2523</v>
      </c>
      <c r="N68" s="188" t="s">
        <v>2516</v>
      </c>
      <c r="O68" s="140" t="s">
        <v>2511</v>
      </c>
      <c r="P68" s="141"/>
      <c r="Q68" s="187">
        <v>44295.425000000003</v>
      </c>
    </row>
    <row r="69" spans="1:17" ht="18" x14ac:dyDescent="0.25">
      <c r="A69" s="95" t="str">
        <f>VLOOKUP(E69,'LISTADO ATM'!$A$2:$C$901,3,0)</f>
        <v>NORTE</v>
      </c>
      <c r="B69" s="112">
        <v>335847202</v>
      </c>
      <c r="C69" s="98">
        <v>44295.190057870372</v>
      </c>
      <c r="D69" s="95" t="s">
        <v>2493</v>
      </c>
      <c r="E69" s="114">
        <v>262</v>
      </c>
      <c r="F69" s="113" t="str">
        <f>VLOOKUP(E69,VIP!$A$2:$O12548,2,0)</f>
        <v>DRBR262</v>
      </c>
      <c r="G69" s="113" t="str">
        <f>VLOOKUP(E69,'LISTADO ATM'!$A$2:$B$900,2,0)</f>
        <v xml:space="preserve">ATM Oficina Obras Públicas (Santiago) </v>
      </c>
      <c r="H69" s="113" t="str">
        <f>VLOOKUP(E69,VIP!$A$2:$O17469,7,FALSE)</f>
        <v>Si</v>
      </c>
      <c r="I69" s="113" t="str">
        <f>VLOOKUP(E69,VIP!$A$2:$O9434,8,FALSE)</f>
        <v>Si</v>
      </c>
      <c r="J69" s="113" t="str">
        <f>VLOOKUP(E69,VIP!$A$2:$O9384,8,FALSE)</f>
        <v>Si</v>
      </c>
      <c r="K69" s="113" t="str">
        <f>VLOOKUP(E69,VIP!$A$2:$O12958,6,0)</f>
        <v>SI</v>
      </c>
      <c r="L69" s="96" t="s">
        <v>2459</v>
      </c>
      <c r="M69" s="105" t="s">
        <v>2523</v>
      </c>
      <c r="N69" s="188" t="s">
        <v>2516</v>
      </c>
      <c r="O69" s="140" t="s">
        <v>2494</v>
      </c>
      <c r="P69" s="141"/>
      <c r="Q69" s="187">
        <v>44295.35</v>
      </c>
    </row>
    <row r="70" spans="1:17" ht="18" x14ac:dyDescent="0.25">
      <c r="A70" s="95" t="str">
        <f>VLOOKUP(E70,'LISTADO ATM'!$A$2:$C$901,3,0)</f>
        <v>ESTE</v>
      </c>
      <c r="B70" s="112">
        <v>335847203</v>
      </c>
      <c r="C70" s="98">
        <v>44295.191921296297</v>
      </c>
      <c r="D70" s="95" t="s">
        <v>2468</v>
      </c>
      <c r="E70" s="114">
        <v>111</v>
      </c>
      <c r="F70" s="113" t="str">
        <f>VLOOKUP(E70,VIP!$A$2:$O12549,2,0)</f>
        <v>DRBR111</v>
      </c>
      <c r="G70" s="113" t="str">
        <f>VLOOKUP(E70,'LISTADO ATM'!$A$2:$B$900,2,0)</f>
        <v xml:space="preserve">ATM Oficina San Pedro </v>
      </c>
      <c r="H70" s="113" t="str">
        <f>VLOOKUP(E70,VIP!$A$2:$O17470,7,FALSE)</f>
        <v>Si</v>
      </c>
      <c r="I70" s="113" t="str">
        <f>VLOOKUP(E70,VIP!$A$2:$O9435,8,FALSE)</f>
        <v>Si</v>
      </c>
      <c r="J70" s="113" t="str">
        <f>VLOOKUP(E70,VIP!$A$2:$O9385,8,FALSE)</f>
        <v>Si</v>
      </c>
      <c r="K70" s="113" t="str">
        <f>VLOOKUP(E70,VIP!$A$2:$O12959,6,0)</f>
        <v>SI</v>
      </c>
      <c r="L70" s="96" t="s">
        <v>2459</v>
      </c>
      <c r="M70" s="105" t="s">
        <v>2523</v>
      </c>
      <c r="N70" s="94" t="s">
        <v>2472</v>
      </c>
      <c r="O70" s="140" t="s">
        <v>2473</v>
      </c>
      <c r="P70" s="141"/>
      <c r="Q70" s="187">
        <v>44295.592361111114</v>
      </c>
    </row>
    <row r="71" spans="1:17" ht="18" x14ac:dyDescent="0.25">
      <c r="A71" s="95" t="str">
        <f>VLOOKUP(E71,'[2]LISTADO ATM'!$A$2:$C$901,3,0)</f>
        <v>NORTE</v>
      </c>
      <c r="B71" s="112">
        <v>335847204</v>
      </c>
      <c r="C71" s="98">
        <v>44295.201388888891</v>
      </c>
      <c r="D71" s="95" t="s">
        <v>2493</v>
      </c>
      <c r="E71" s="114">
        <v>253</v>
      </c>
      <c r="F71" s="113" t="str">
        <f>VLOOKUP(E71,[2]VIP!$A$2:$O12557,2,0)</f>
        <v>DRBR253</v>
      </c>
      <c r="G71" s="113" t="str">
        <f>VLOOKUP(E71,'[2]LISTADO ATM'!$A$2:$B$900,2,0)</f>
        <v xml:space="preserve">ATM Centro Cuesta Nacional (Santiago) </v>
      </c>
      <c r="H71" s="113" t="str">
        <f>VLOOKUP(E71,[2]VIP!$A$2:$O17478,7,FALSE)</f>
        <v>Si</v>
      </c>
      <c r="I71" s="113" t="str">
        <f>VLOOKUP(E71,[2]VIP!$A$2:$O9443,8,FALSE)</f>
        <v>Si</v>
      </c>
      <c r="J71" s="113" t="str">
        <f>VLOOKUP(E71,[2]VIP!$A$2:$O9393,8,FALSE)</f>
        <v>Si</v>
      </c>
      <c r="K71" s="113" t="str">
        <f>VLOOKUP(E71,[2]VIP!$A$2:$O12967,6,0)</f>
        <v>NO</v>
      </c>
      <c r="L71" s="96" t="s">
        <v>2477</v>
      </c>
      <c r="M71" s="105" t="s">
        <v>2523</v>
      </c>
      <c r="N71" s="188" t="s">
        <v>2516</v>
      </c>
      <c r="O71" s="140" t="s">
        <v>2532</v>
      </c>
      <c r="P71" s="188" t="s">
        <v>2534</v>
      </c>
      <c r="Q71" s="106">
        <v>44295.260416666664</v>
      </c>
    </row>
    <row r="72" spans="1:17" ht="18" x14ac:dyDescent="0.25">
      <c r="A72" s="95" t="str">
        <f>VLOOKUP(E72,'[2]LISTADO ATM'!$A$2:$C$901,3,0)</f>
        <v>DISTRITO NACIONAL</v>
      </c>
      <c r="B72" s="112">
        <v>335847205</v>
      </c>
      <c r="C72" s="98">
        <v>44295.202777777777</v>
      </c>
      <c r="D72" s="95" t="s">
        <v>2493</v>
      </c>
      <c r="E72" s="114">
        <v>557</v>
      </c>
      <c r="F72" s="113" t="str">
        <f>VLOOKUP(E72,[2]VIP!$A$2:$O12558,2,0)</f>
        <v>DRBR022</v>
      </c>
      <c r="G72" s="113" t="str">
        <f>VLOOKUP(E72,'[2]LISTADO ATM'!$A$2:$B$900,2,0)</f>
        <v xml:space="preserve">ATM Multicentro La Sirena Ave. Mella </v>
      </c>
      <c r="H72" s="113" t="str">
        <f>VLOOKUP(E72,[2]VIP!$A$2:$O17479,7,FALSE)</f>
        <v>Si</v>
      </c>
      <c r="I72" s="113" t="str">
        <f>VLOOKUP(E72,[2]VIP!$A$2:$O9444,8,FALSE)</f>
        <v>Si</v>
      </c>
      <c r="J72" s="113" t="str">
        <f>VLOOKUP(E72,[2]VIP!$A$2:$O9394,8,FALSE)</f>
        <v>Si</v>
      </c>
      <c r="K72" s="113" t="str">
        <f>VLOOKUP(E72,[2]VIP!$A$2:$O12968,6,0)</f>
        <v>SI</v>
      </c>
      <c r="L72" s="96" t="s">
        <v>2477</v>
      </c>
      <c r="M72" s="105" t="s">
        <v>2523</v>
      </c>
      <c r="N72" s="188" t="s">
        <v>2516</v>
      </c>
      <c r="O72" s="140" t="s">
        <v>2532</v>
      </c>
      <c r="P72" s="188" t="s">
        <v>2534</v>
      </c>
      <c r="Q72" s="106">
        <v>44295.260416666664</v>
      </c>
    </row>
    <row r="73" spans="1:17" ht="18" x14ac:dyDescent="0.25">
      <c r="A73" s="95" t="str">
        <f>VLOOKUP(E73,'LISTADO ATM'!$A$2:$C$901,3,0)</f>
        <v>DISTRITO NACIONAL</v>
      </c>
      <c r="B73" s="112">
        <v>335847206</v>
      </c>
      <c r="C73" s="98">
        <v>44295.254293981481</v>
      </c>
      <c r="D73" s="95" t="s">
        <v>2189</v>
      </c>
      <c r="E73" s="114">
        <v>973</v>
      </c>
      <c r="F73" s="113" t="str">
        <f>VLOOKUP(E73,VIP!$A$2:$O12550,2,0)</f>
        <v>DRBR912</v>
      </c>
      <c r="G73" s="113" t="str">
        <f>VLOOKUP(E73,'LISTADO ATM'!$A$2:$B$900,2,0)</f>
        <v xml:space="preserve">ATM Oficina Sabana de la Mar </v>
      </c>
      <c r="H73" s="113" t="str">
        <f>VLOOKUP(E73,VIP!$A$2:$O17471,7,FALSE)</f>
        <v>Si</v>
      </c>
      <c r="I73" s="113" t="str">
        <f>VLOOKUP(E73,VIP!$A$2:$O9436,8,FALSE)</f>
        <v>Si</v>
      </c>
      <c r="J73" s="113" t="str">
        <f>VLOOKUP(E73,VIP!$A$2:$O9386,8,FALSE)</f>
        <v>Si</v>
      </c>
      <c r="K73" s="113" t="str">
        <f>VLOOKUP(E73,VIP!$A$2:$O12960,6,0)</f>
        <v>NO</v>
      </c>
      <c r="L73" s="96" t="s">
        <v>2254</v>
      </c>
      <c r="M73" s="105" t="s">
        <v>2523</v>
      </c>
      <c r="N73" s="188" t="s">
        <v>2516</v>
      </c>
      <c r="O73" s="140" t="s">
        <v>2474</v>
      </c>
      <c r="P73" s="93"/>
      <c r="Q73" s="187">
        <v>44295.414583333331</v>
      </c>
    </row>
    <row r="74" spans="1:17" ht="18" x14ac:dyDescent="0.25">
      <c r="A74" s="95" t="str">
        <f>VLOOKUP(E74,'LISTADO ATM'!$A$2:$C$901,3,0)</f>
        <v>DISTRITO NACIONAL</v>
      </c>
      <c r="B74" s="112">
        <v>335847210</v>
      </c>
      <c r="C74" s="98">
        <v>44295.307256944441</v>
      </c>
      <c r="D74" s="95" t="s">
        <v>2493</v>
      </c>
      <c r="E74" s="114">
        <v>85</v>
      </c>
      <c r="F74" s="113" t="str">
        <f>VLOOKUP(E74,VIP!$A$2:$O12553,2,0)</f>
        <v>DRBR085</v>
      </c>
      <c r="G74" s="113" t="str">
        <f>VLOOKUP(E74,'LISTADO ATM'!$A$2:$B$900,2,0)</f>
        <v xml:space="preserve">ATM Oficina San Isidro (Fuerza Aérea) </v>
      </c>
      <c r="H74" s="113" t="str">
        <f>VLOOKUP(E74,VIP!$A$2:$O17474,7,FALSE)</f>
        <v>Si</v>
      </c>
      <c r="I74" s="113" t="str">
        <f>VLOOKUP(E74,VIP!$A$2:$O9439,8,FALSE)</f>
        <v>Si</v>
      </c>
      <c r="J74" s="113" t="str">
        <f>VLOOKUP(E74,VIP!$A$2:$O9389,8,FALSE)</f>
        <v>Si</v>
      </c>
      <c r="K74" s="113" t="str">
        <f>VLOOKUP(E74,VIP!$A$2:$O12963,6,0)</f>
        <v>NO</v>
      </c>
      <c r="L74" s="96" t="s">
        <v>2539</v>
      </c>
      <c r="M74" s="105" t="s">
        <v>2523</v>
      </c>
      <c r="N74" s="188" t="s">
        <v>2516</v>
      </c>
      <c r="O74" s="140" t="s">
        <v>2494</v>
      </c>
      <c r="P74" s="93"/>
      <c r="Q74" s="187">
        <v>44295.59375</v>
      </c>
    </row>
    <row r="75" spans="1:17" ht="18" x14ac:dyDescent="0.25">
      <c r="A75" s="95" t="str">
        <f>VLOOKUP(E75,'LISTADO ATM'!$A$2:$C$901,3,0)</f>
        <v>DISTRITO NACIONAL</v>
      </c>
      <c r="B75" s="112">
        <v>335847211</v>
      </c>
      <c r="C75" s="98">
        <v>44295.308611111112</v>
      </c>
      <c r="D75" s="95" t="s">
        <v>2189</v>
      </c>
      <c r="E75" s="114">
        <v>113</v>
      </c>
      <c r="F75" s="113" t="str">
        <f>VLOOKUP(E75,VIP!$A$2:$O12552,2,0)</f>
        <v>DRBR113</v>
      </c>
      <c r="G75" s="113" t="str">
        <f>VLOOKUP(E75,'LISTADO ATM'!$A$2:$B$900,2,0)</f>
        <v xml:space="preserve">ATM Autoservicio Atalaya del Mar </v>
      </c>
      <c r="H75" s="113" t="str">
        <f>VLOOKUP(E75,VIP!$A$2:$O17473,7,FALSE)</f>
        <v>Si</v>
      </c>
      <c r="I75" s="113" t="str">
        <f>VLOOKUP(E75,VIP!$A$2:$O9438,8,FALSE)</f>
        <v>No</v>
      </c>
      <c r="J75" s="113" t="str">
        <f>VLOOKUP(E75,VIP!$A$2:$O9388,8,FALSE)</f>
        <v>No</v>
      </c>
      <c r="K75" s="113" t="str">
        <f>VLOOKUP(E75,VIP!$A$2:$O12962,6,0)</f>
        <v>NO</v>
      </c>
      <c r="L75" s="96" t="s">
        <v>2228</v>
      </c>
      <c r="M75" s="94" t="s">
        <v>2465</v>
      </c>
      <c r="N75" s="94" t="s">
        <v>2513</v>
      </c>
      <c r="O75" s="140" t="s">
        <v>2474</v>
      </c>
      <c r="P75" s="141"/>
      <c r="Q75" s="97" t="s">
        <v>2228</v>
      </c>
    </row>
    <row r="76" spans="1:17" ht="18" x14ac:dyDescent="0.25">
      <c r="A76" s="95" t="str">
        <f>VLOOKUP(E76,'LISTADO ATM'!$A$2:$C$901,3,0)</f>
        <v>NORTE</v>
      </c>
      <c r="B76" s="112">
        <v>335847212</v>
      </c>
      <c r="C76" s="98">
        <v>44295.309351851851</v>
      </c>
      <c r="D76" s="95" t="s">
        <v>2190</v>
      </c>
      <c r="E76" s="114">
        <v>749</v>
      </c>
      <c r="F76" s="113" t="str">
        <f>VLOOKUP(E76,VIP!$A$2:$O12551,2,0)</f>
        <v>DRBR251</v>
      </c>
      <c r="G76" s="113" t="str">
        <f>VLOOKUP(E76,'LISTADO ATM'!$A$2:$B$900,2,0)</f>
        <v xml:space="preserve">ATM Oficina Yaque </v>
      </c>
      <c r="H76" s="113" t="str">
        <f>VLOOKUP(E76,VIP!$A$2:$O17472,7,FALSE)</f>
        <v>Si</v>
      </c>
      <c r="I76" s="113" t="str">
        <f>VLOOKUP(E76,VIP!$A$2:$O9437,8,FALSE)</f>
        <v>Si</v>
      </c>
      <c r="J76" s="113" t="str">
        <f>VLOOKUP(E76,VIP!$A$2:$O9387,8,FALSE)</f>
        <v>Si</v>
      </c>
      <c r="K76" s="113" t="str">
        <f>VLOOKUP(E76,VIP!$A$2:$O12961,6,0)</f>
        <v>NO</v>
      </c>
      <c r="L76" s="96" t="s">
        <v>2228</v>
      </c>
      <c r="M76" s="105" t="s">
        <v>2523</v>
      </c>
      <c r="N76" s="94" t="s">
        <v>2472</v>
      </c>
      <c r="O76" s="140" t="s">
        <v>2511</v>
      </c>
      <c r="P76" s="141"/>
      <c r="Q76" s="187">
        <v>44295.595138888886</v>
      </c>
    </row>
    <row r="77" spans="1:17" ht="18" x14ac:dyDescent="0.25">
      <c r="A77" s="113" t="str">
        <f>VLOOKUP(E77,'LISTADO ATM'!$A$2:$C$901,3,0)</f>
        <v>NORTE</v>
      </c>
      <c r="B77" s="112">
        <v>335847221</v>
      </c>
      <c r="C77" s="182">
        <v>44295.322222222225</v>
      </c>
      <c r="D77" s="113" t="s">
        <v>2493</v>
      </c>
      <c r="E77" s="114">
        <v>307</v>
      </c>
      <c r="F77" s="113" t="str">
        <f>VLOOKUP(E77,VIP!$A$2:$O12548,2,0)</f>
        <v>DRBR307</v>
      </c>
      <c r="G77" s="113" t="str">
        <f>VLOOKUP(E77,'LISTADO ATM'!$A$2:$B$900,2,0)</f>
        <v>ATM Oficina Nagua II</v>
      </c>
      <c r="H77" s="113" t="str">
        <f>VLOOKUP(E77,VIP!$A$2:$O17469,7,FALSE)</f>
        <v>Si</v>
      </c>
      <c r="I77" s="113" t="str">
        <f>VLOOKUP(E77,VIP!$A$2:$O9434,8,FALSE)</f>
        <v>Si</v>
      </c>
      <c r="J77" s="113" t="str">
        <f>VLOOKUP(E77,VIP!$A$2:$O9384,8,FALSE)</f>
        <v>Si</v>
      </c>
      <c r="K77" s="113" t="str">
        <f>VLOOKUP(E77,VIP!$A$2:$O12958,6,0)</f>
        <v>SI</v>
      </c>
      <c r="L77" s="96" t="s">
        <v>2539</v>
      </c>
      <c r="M77" s="184" t="s">
        <v>2523</v>
      </c>
      <c r="N77" s="192" t="s">
        <v>2516</v>
      </c>
      <c r="O77" s="140" t="s">
        <v>2494</v>
      </c>
      <c r="P77" s="141"/>
      <c r="Q77" s="193">
        <v>44295.595833333333</v>
      </c>
    </row>
    <row r="78" spans="1:17" ht="18" x14ac:dyDescent="0.25">
      <c r="A78" s="113" t="str">
        <f>VLOOKUP(E78,'LISTADO ATM'!$A$2:$C$901,3,0)</f>
        <v>DISTRITO NACIONAL</v>
      </c>
      <c r="B78" s="112">
        <v>335847229</v>
      </c>
      <c r="C78" s="182">
        <v>44295.32916666667</v>
      </c>
      <c r="D78" s="113" t="s">
        <v>2468</v>
      </c>
      <c r="E78" s="114">
        <v>970</v>
      </c>
      <c r="F78" s="113" t="str">
        <f>VLOOKUP(E78,VIP!$A$2:$O12549,2,0)</f>
        <v>DRBR970</v>
      </c>
      <c r="G78" s="113" t="str">
        <f>VLOOKUP(E78,'LISTADO ATM'!$A$2:$B$900,2,0)</f>
        <v xml:space="preserve">ATM S/M Olé Haina </v>
      </c>
      <c r="H78" s="113" t="str">
        <f>VLOOKUP(E78,VIP!$A$2:$O17470,7,FALSE)</f>
        <v>Si</v>
      </c>
      <c r="I78" s="113" t="str">
        <f>VLOOKUP(E78,VIP!$A$2:$O9435,8,FALSE)</f>
        <v>Si</v>
      </c>
      <c r="J78" s="113" t="str">
        <f>VLOOKUP(E78,VIP!$A$2:$O9385,8,FALSE)</f>
        <v>Si</v>
      </c>
      <c r="K78" s="113" t="str">
        <f>VLOOKUP(E78,VIP!$A$2:$O12959,6,0)</f>
        <v>NO</v>
      </c>
      <c r="L78" s="96" t="s">
        <v>2459</v>
      </c>
      <c r="M78" s="185" t="s">
        <v>2465</v>
      </c>
      <c r="N78" s="185" t="s">
        <v>2472</v>
      </c>
      <c r="O78" s="140" t="s">
        <v>2473</v>
      </c>
      <c r="P78" s="141"/>
      <c r="Q78" s="186" t="s">
        <v>2459</v>
      </c>
    </row>
    <row r="79" spans="1:17" ht="18" x14ac:dyDescent="0.25">
      <c r="A79" s="113" t="str">
        <f>VLOOKUP(E79,'LISTADO ATM'!$A$2:$C$901,3,0)</f>
        <v>SUR</v>
      </c>
      <c r="B79" s="112">
        <v>335847259</v>
      </c>
      <c r="C79" s="182">
        <v>44295.341168981482</v>
      </c>
      <c r="D79" s="113" t="s">
        <v>2189</v>
      </c>
      <c r="E79" s="114">
        <v>342</v>
      </c>
      <c r="F79" s="113" t="str">
        <f>VLOOKUP(E79,VIP!$A$2:$O12559,2,0)</f>
        <v>DRBR342</v>
      </c>
      <c r="G79" s="113" t="str">
        <f>VLOOKUP(E79,'LISTADO ATM'!$A$2:$B$900,2,0)</f>
        <v>ATM Oficina Obras Públicas Azua</v>
      </c>
      <c r="H79" s="113" t="str">
        <f>VLOOKUP(E79,VIP!$A$2:$O17480,7,FALSE)</f>
        <v>Si</v>
      </c>
      <c r="I79" s="113" t="str">
        <f>VLOOKUP(E79,VIP!$A$2:$O9445,8,FALSE)</f>
        <v>Si</v>
      </c>
      <c r="J79" s="113" t="str">
        <f>VLOOKUP(E79,VIP!$A$2:$O9395,8,FALSE)</f>
        <v>Si</v>
      </c>
      <c r="K79" s="113" t="str">
        <f>VLOOKUP(E79,VIP!$A$2:$O12969,6,0)</f>
        <v>SI</v>
      </c>
      <c r="L79" s="96" t="s">
        <v>2488</v>
      </c>
      <c r="M79" s="105" t="s">
        <v>2523</v>
      </c>
      <c r="N79" s="192" t="s">
        <v>2516</v>
      </c>
      <c r="O79" s="140" t="s">
        <v>2474</v>
      </c>
      <c r="P79" s="141"/>
      <c r="Q79" s="193">
        <v>44295.419444444444</v>
      </c>
    </row>
    <row r="80" spans="1:17" ht="18" x14ac:dyDescent="0.25">
      <c r="A80" s="113" t="str">
        <f>VLOOKUP(E80,'LISTADO ATM'!$A$2:$C$901,3,0)</f>
        <v>SUR</v>
      </c>
      <c r="B80" s="112">
        <v>335847263</v>
      </c>
      <c r="C80" s="182">
        <v>44295.342395833337</v>
      </c>
      <c r="D80" s="113" t="s">
        <v>2189</v>
      </c>
      <c r="E80" s="114">
        <v>619</v>
      </c>
      <c r="F80" s="113" t="str">
        <f>VLOOKUP(E80,VIP!$A$2:$O12558,2,0)</f>
        <v>DRBR619</v>
      </c>
      <c r="G80" s="113" t="str">
        <f>VLOOKUP(E80,'LISTADO ATM'!$A$2:$B$900,2,0)</f>
        <v xml:space="preserve">ATM Academia P.N. Hatillo (San Cristóbal) </v>
      </c>
      <c r="H80" s="113" t="str">
        <f>VLOOKUP(E80,VIP!$A$2:$O17479,7,FALSE)</f>
        <v>Si</v>
      </c>
      <c r="I80" s="113" t="str">
        <f>VLOOKUP(E80,VIP!$A$2:$O9444,8,FALSE)</f>
        <v>Si</v>
      </c>
      <c r="J80" s="113" t="str">
        <f>VLOOKUP(E80,VIP!$A$2:$O9394,8,FALSE)</f>
        <v>Si</v>
      </c>
      <c r="K80" s="113" t="str">
        <f>VLOOKUP(E80,VIP!$A$2:$O12968,6,0)</f>
        <v>NO</v>
      </c>
      <c r="L80" s="96" t="s">
        <v>2254</v>
      </c>
      <c r="M80" s="94" t="s">
        <v>2465</v>
      </c>
      <c r="N80" s="185" t="s">
        <v>2472</v>
      </c>
      <c r="O80" s="140" t="s">
        <v>2474</v>
      </c>
      <c r="P80" s="141"/>
      <c r="Q80" s="186" t="s">
        <v>2254</v>
      </c>
    </row>
    <row r="81" spans="1:17" ht="18" x14ac:dyDescent="0.25">
      <c r="A81" s="113" t="str">
        <f>VLOOKUP(E81,'LISTADO ATM'!$A$2:$C$901,3,0)</f>
        <v>NORTE</v>
      </c>
      <c r="B81" s="112">
        <v>335847285</v>
      </c>
      <c r="C81" s="182">
        <v>44295.351574074077</v>
      </c>
      <c r="D81" s="113" t="s">
        <v>2190</v>
      </c>
      <c r="E81" s="114">
        <v>282</v>
      </c>
      <c r="F81" s="113" t="str">
        <f>VLOOKUP(E81,VIP!$A$2:$O12557,2,0)</f>
        <v>DRBR282</v>
      </c>
      <c r="G81" s="113" t="str">
        <f>VLOOKUP(E81,'LISTADO ATM'!$A$2:$B$900,2,0)</f>
        <v xml:space="preserve">ATM Autobanco Nibaje </v>
      </c>
      <c r="H81" s="113" t="str">
        <f>VLOOKUP(E81,VIP!$A$2:$O17478,7,FALSE)</f>
        <v>Si</v>
      </c>
      <c r="I81" s="113" t="str">
        <f>VLOOKUP(E81,VIP!$A$2:$O9443,8,FALSE)</f>
        <v>Si</v>
      </c>
      <c r="J81" s="113" t="str">
        <f>VLOOKUP(E81,VIP!$A$2:$O9393,8,FALSE)</f>
        <v>Si</v>
      </c>
      <c r="K81" s="113" t="str">
        <f>VLOOKUP(E81,VIP!$A$2:$O12967,6,0)</f>
        <v>NO</v>
      </c>
      <c r="L81" s="96" t="s">
        <v>2228</v>
      </c>
      <c r="M81" s="94" t="s">
        <v>2465</v>
      </c>
      <c r="N81" s="185" t="s">
        <v>2472</v>
      </c>
      <c r="O81" s="140" t="s">
        <v>2503</v>
      </c>
      <c r="P81" s="141"/>
      <c r="Q81" s="186" t="s">
        <v>2228</v>
      </c>
    </row>
    <row r="82" spans="1:17" ht="18" x14ac:dyDescent="0.25">
      <c r="A82" s="113" t="str">
        <f>VLOOKUP(E82,'LISTADO ATM'!$A$2:$C$901,3,0)</f>
        <v>ESTE</v>
      </c>
      <c r="B82" s="112">
        <v>335847310</v>
      </c>
      <c r="C82" s="182">
        <v>44295.357106481482</v>
      </c>
      <c r="D82" s="113" t="s">
        <v>2189</v>
      </c>
      <c r="E82" s="114">
        <v>121</v>
      </c>
      <c r="F82" s="113" t="str">
        <f>VLOOKUP(E82,VIP!$A$2:$O12556,2,0)</f>
        <v>DRBR121</v>
      </c>
      <c r="G82" s="113" t="str">
        <f>VLOOKUP(E82,'LISTADO ATM'!$A$2:$B$900,2,0)</f>
        <v xml:space="preserve">ATM Oficina Bayaguana </v>
      </c>
      <c r="H82" s="113" t="str">
        <f>VLOOKUP(E82,VIP!$A$2:$O17477,7,FALSE)</f>
        <v>Si</v>
      </c>
      <c r="I82" s="113" t="str">
        <f>VLOOKUP(E82,VIP!$A$2:$O9442,8,FALSE)</f>
        <v>Si</v>
      </c>
      <c r="J82" s="113" t="str">
        <f>VLOOKUP(E82,VIP!$A$2:$O9392,8,FALSE)</f>
        <v>Si</v>
      </c>
      <c r="K82" s="113" t="str">
        <f>VLOOKUP(E82,VIP!$A$2:$O12966,6,0)</f>
        <v>SI</v>
      </c>
      <c r="L82" s="183" t="s">
        <v>2488</v>
      </c>
      <c r="M82" s="184" t="s">
        <v>2523</v>
      </c>
      <c r="N82" s="192" t="s">
        <v>2516</v>
      </c>
      <c r="O82" s="140" t="s">
        <v>2474</v>
      </c>
      <c r="P82" s="141"/>
      <c r="Q82" s="193">
        <v>44295.425000000003</v>
      </c>
    </row>
    <row r="83" spans="1:17" ht="18" x14ac:dyDescent="0.25">
      <c r="A83" s="113" t="str">
        <f>VLOOKUP(E83,'LISTADO ATM'!$A$2:$C$901,3,0)</f>
        <v>DISTRITO NACIONAL</v>
      </c>
      <c r="B83" s="112">
        <v>335847312</v>
      </c>
      <c r="C83" s="182">
        <v>44295.357905092591</v>
      </c>
      <c r="D83" s="113" t="s">
        <v>2468</v>
      </c>
      <c r="E83" s="114">
        <v>909</v>
      </c>
      <c r="F83" s="113" t="str">
        <f>VLOOKUP(E83,VIP!$A$2:$O12555,2,0)</f>
        <v>DRBR01A</v>
      </c>
      <c r="G83" s="113" t="str">
        <f>VLOOKUP(E83,'LISTADO ATM'!$A$2:$B$900,2,0)</f>
        <v xml:space="preserve">ATM UNP UASD </v>
      </c>
      <c r="H83" s="113" t="str">
        <f>VLOOKUP(E83,VIP!$A$2:$O17476,7,FALSE)</f>
        <v>Si</v>
      </c>
      <c r="I83" s="113" t="str">
        <f>VLOOKUP(E83,VIP!$A$2:$O9441,8,FALSE)</f>
        <v>Si</v>
      </c>
      <c r="J83" s="113" t="str">
        <f>VLOOKUP(E83,VIP!$A$2:$O9391,8,FALSE)</f>
        <v>Si</v>
      </c>
      <c r="K83" s="113" t="str">
        <f>VLOOKUP(E83,VIP!$A$2:$O12965,6,0)</f>
        <v>SI</v>
      </c>
      <c r="L83" s="183" t="s">
        <v>2459</v>
      </c>
      <c r="M83" s="105" t="s">
        <v>2523</v>
      </c>
      <c r="N83" s="185" t="s">
        <v>2472</v>
      </c>
      <c r="O83" s="140" t="s">
        <v>2473</v>
      </c>
      <c r="P83" s="141"/>
      <c r="Q83" s="193">
        <v>44295.592361111114</v>
      </c>
    </row>
    <row r="84" spans="1:17" ht="18" x14ac:dyDescent="0.25">
      <c r="A84" s="113" t="str">
        <f>VLOOKUP(E84,'LISTADO ATM'!$A$2:$C$901,3,0)</f>
        <v>DISTRITO NACIONAL</v>
      </c>
      <c r="B84" s="112">
        <v>335847314</v>
      </c>
      <c r="C84" s="182">
        <v>44295.358090277776</v>
      </c>
      <c r="D84" s="113" t="s">
        <v>2189</v>
      </c>
      <c r="E84" s="114">
        <v>706</v>
      </c>
      <c r="F84" s="113" t="str">
        <f>VLOOKUP(E84,VIP!$A$2:$O12554,2,0)</f>
        <v>DRBR706</v>
      </c>
      <c r="G84" s="113" t="str">
        <f>VLOOKUP(E84,'LISTADO ATM'!$A$2:$B$900,2,0)</f>
        <v xml:space="preserve">ATM S/M Pristine </v>
      </c>
      <c r="H84" s="113" t="str">
        <f>VLOOKUP(E84,VIP!$A$2:$O17475,7,FALSE)</f>
        <v>Si</v>
      </c>
      <c r="I84" s="113" t="str">
        <f>VLOOKUP(E84,VIP!$A$2:$O9440,8,FALSE)</f>
        <v>Si</v>
      </c>
      <c r="J84" s="113" t="str">
        <f>VLOOKUP(E84,VIP!$A$2:$O9390,8,FALSE)</f>
        <v>Si</v>
      </c>
      <c r="K84" s="113" t="str">
        <f>VLOOKUP(E84,VIP!$A$2:$O12964,6,0)</f>
        <v>NO</v>
      </c>
      <c r="L84" s="183" t="s">
        <v>2228</v>
      </c>
      <c r="M84" s="184" t="s">
        <v>2523</v>
      </c>
      <c r="N84" s="192" t="s">
        <v>2516</v>
      </c>
      <c r="O84" s="140" t="s">
        <v>2474</v>
      </c>
      <c r="P84" s="192"/>
      <c r="Q84" s="193">
        <v>44295.597916666666</v>
      </c>
    </row>
    <row r="85" spans="1:17" ht="18" x14ac:dyDescent="0.25">
      <c r="A85" s="113" t="str">
        <f>VLOOKUP(E85,'LISTADO ATM'!$A$2:$C$901,3,0)</f>
        <v>SUR</v>
      </c>
      <c r="B85" s="112">
        <v>335847316</v>
      </c>
      <c r="C85" s="182">
        <v>44295.359467592592</v>
      </c>
      <c r="D85" s="113" t="s">
        <v>2189</v>
      </c>
      <c r="E85" s="114">
        <v>455</v>
      </c>
      <c r="F85" s="113" t="str">
        <f>VLOOKUP(E85,VIP!$A$2:$O12553,2,0)</f>
        <v>DRBR455</v>
      </c>
      <c r="G85" s="113" t="str">
        <f>VLOOKUP(E85,'LISTADO ATM'!$A$2:$B$900,2,0)</f>
        <v xml:space="preserve">ATM Oficina Baní II </v>
      </c>
      <c r="H85" s="113" t="str">
        <f>VLOOKUP(E85,VIP!$A$2:$O17474,7,FALSE)</f>
        <v>Si</v>
      </c>
      <c r="I85" s="113" t="str">
        <f>VLOOKUP(E85,VIP!$A$2:$O9439,8,FALSE)</f>
        <v>Si</v>
      </c>
      <c r="J85" s="113" t="str">
        <f>VLOOKUP(E85,VIP!$A$2:$O9389,8,FALSE)</f>
        <v>Si</v>
      </c>
      <c r="K85" s="113" t="str">
        <f>VLOOKUP(E85,VIP!$A$2:$O12963,6,0)</f>
        <v>NO</v>
      </c>
      <c r="L85" s="183" t="s">
        <v>2228</v>
      </c>
      <c r="M85" s="105" t="s">
        <v>2523</v>
      </c>
      <c r="N85" s="192" t="s">
        <v>2516</v>
      </c>
      <c r="O85" s="140" t="s">
        <v>2474</v>
      </c>
      <c r="P85" s="192"/>
      <c r="Q85" s="193">
        <v>44295.6</v>
      </c>
    </row>
    <row r="86" spans="1:17" ht="18" x14ac:dyDescent="0.25">
      <c r="A86" s="113" t="str">
        <f>VLOOKUP(E86,'LISTADO ATM'!$A$2:$C$901,3,0)</f>
        <v>SUR</v>
      </c>
      <c r="B86" s="112">
        <v>335847319</v>
      </c>
      <c r="C86" s="182">
        <v>44295.359756944446</v>
      </c>
      <c r="D86" s="113" t="s">
        <v>2493</v>
      </c>
      <c r="E86" s="114">
        <v>825</v>
      </c>
      <c r="F86" s="113" t="str">
        <f>VLOOKUP(E86,VIP!$A$2:$O12558,2,0)</f>
        <v>DRBR825</v>
      </c>
      <c r="G86" s="113" t="str">
        <f>VLOOKUP(E86,'LISTADO ATM'!$A$2:$B$900,2,0)</f>
        <v xml:space="preserve">ATM Estacion Eco Cibeles (Las Matas de Farfán) </v>
      </c>
      <c r="H86" s="113" t="str">
        <f>VLOOKUP(E86,VIP!$A$2:$O17479,7,FALSE)</f>
        <v>Si</v>
      </c>
      <c r="I86" s="113" t="str">
        <f>VLOOKUP(E86,VIP!$A$2:$O9444,8,FALSE)</f>
        <v>Si</v>
      </c>
      <c r="J86" s="113" t="str">
        <f>VLOOKUP(E86,VIP!$A$2:$O9394,8,FALSE)</f>
        <v>Si</v>
      </c>
      <c r="K86" s="113" t="str">
        <f>VLOOKUP(E86,VIP!$A$2:$O12968,6,0)</f>
        <v>NO</v>
      </c>
      <c r="L86" s="183" t="s">
        <v>2431</v>
      </c>
      <c r="M86" s="105" t="s">
        <v>2523</v>
      </c>
      <c r="N86" s="193" t="s">
        <v>2516</v>
      </c>
      <c r="O86" s="140" t="s">
        <v>2542</v>
      </c>
      <c r="P86" s="192" t="s">
        <v>2544</v>
      </c>
      <c r="Q86" s="193" t="s">
        <v>2431</v>
      </c>
    </row>
    <row r="87" spans="1:17" ht="18" x14ac:dyDescent="0.25">
      <c r="A87" s="113" t="str">
        <f>VLOOKUP(E87,'LISTADO ATM'!$A$2:$C$901,3,0)</f>
        <v>ESTE</v>
      </c>
      <c r="B87" s="112">
        <v>335847379</v>
      </c>
      <c r="C87" s="182">
        <v>44295.37358796296</v>
      </c>
      <c r="D87" s="113" t="s">
        <v>2493</v>
      </c>
      <c r="E87" s="114">
        <v>294</v>
      </c>
      <c r="F87" s="113" t="str">
        <f>VLOOKUP(E87,VIP!$A$2:$O12557,2,0)</f>
        <v>DRBR294</v>
      </c>
      <c r="G87" s="113" t="str">
        <f>VLOOKUP(E87,'LISTADO ATM'!$A$2:$B$900,2,0)</f>
        <v xml:space="preserve">ATM Plaza Zaglul San Pedro II </v>
      </c>
      <c r="H87" s="113" t="str">
        <f>VLOOKUP(E87,VIP!$A$2:$O17478,7,FALSE)</f>
        <v>Si</v>
      </c>
      <c r="I87" s="113" t="str">
        <f>VLOOKUP(E87,VIP!$A$2:$O9443,8,FALSE)</f>
        <v>Si</v>
      </c>
      <c r="J87" s="113" t="str">
        <f>VLOOKUP(E87,VIP!$A$2:$O9393,8,FALSE)</f>
        <v>Si</v>
      </c>
      <c r="K87" s="113" t="str">
        <f>VLOOKUP(E87,VIP!$A$2:$O12967,6,0)</f>
        <v>NO</v>
      </c>
      <c r="L87" s="183" t="s">
        <v>2477</v>
      </c>
      <c r="M87" s="105" t="s">
        <v>2523</v>
      </c>
      <c r="N87" s="193" t="s">
        <v>2516</v>
      </c>
      <c r="O87" s="140" t="s">
        <v>2543</v>
      </c>
      <c r="P87" s="192" t="s">
        <v>2534</v>
      </c>
      <c r="Q87" s="193" t="s">
        <v>2477</v>
      </c>
    </row>
    <row r="88" spans="1:17" ht="18" x14ac:dyDescent="0.25">
      <c r="A88" s="113" t="str">
        <f>VLOOKUP(E88,'LISTADO ATM'!$A$2:$C$901,3,0)</f>
        <v>DISTRITO NACIONAL</v>
      </c>
      <c r="B88" s="112">
        <v>335847402</v>
      </c>
      <c r="C88" s="182">
        <v>44295.380949074075</v>
      </c>
      <c r="D88" s="113" t="s">
        <v>2468</v>
      </c>
      <c r="E88" s="114">
        <v>640</v>
      </c>
      <c r="F88" s="113" t="str">
        <f>VLOOKUP(E88,VIP!$A$2:$O12552,2,0)</f>
        <v>DRBR640</v>
      </c>
      <c r="G88" s="113" t="str">
        <f>VLOOKUP(E88,'LISTADO ATM'!$A$2:$B$900,2,0)</f>
        <v xml:space="preserve">ATM Ministerio Obras Públicas </v>
      </c>
      <c r="H88" s="113" t="str">
        <f>VLOOKUP(E88,VIP!$A$2:$O17473,7,FALSE)</f>
        <v>Si</v>
      </c>
      <c r="I88" s="113" t="str">
        <f>VLOOKUP(E88,VIP!$A$2:$O9438,8,FALSE)</f>
        <v>Si</v>
      </c>
      <c r="J88" s="113" t="str">
        <f>VLOOKUP(E88,VIP!$A$2:$O9388,8,FALSE)</f>
        <v>Si</v>
      </c>
      <c r="K88" s="113" t="str">
        <f>VLOOKUP(E88,VIP!$A$2:$O12962,6,0)</f>
        <v>NO</v>
      </c>
      <c r="L88" s="183" t="s">
        <v>2539</v>
      </c>
      <c r="M88" s="94" t="s">
        <v>2465</v>
      </c>
      <c r="N88" s="185" t="s">
        <v>2472</v>
      </c>
      <c r="O88" s="140" t="s">
        <v>2473</v>
      </c>
      <c r="P88" s="192"/>
      <c r="Q88" s="186" t="s">
        <v>2539</v>
      </c>
    </row>
    <row r="89" spans="1:17" ht="18" x14ac:dyDescent="0.25">
      <c r="A89" s="113" t="str">
        <f>VLOOKUP(E89,'LISTADO ATM'!$A$2:$C$901,3,0)</f>
        <v>SUR</v>
      </c>
      <c r="B89" s="112">
        <v>335847412</v>
      </c>
      <c r="C89" s="182">
        <v>44295.384282407409</v>
      </c>
      <c r="D89" s="113" t="s">
        <v>2493</v>
      </c>
      <c r="E89" s="114">
        <v>311</v>
      </c>
      <c r="F89" s="113" t="str">
        <f>VLOOKUP(E89,VIP!$A$2:$O12556,2,0)</f>
        <v>DRBR311</v>
      </c>
      <c r="G89" s="113" t="str">
        <f>VLOOKUP(E89,'LISTADO ATM'!$A$2:$B$900,2,0)</f>
        <v>ATM Plaza Eroski</v>
      </c>
      <c r="H89" s="113" t="str">
        <f>VLOOKUP(E89,VIP!$A$2:$O17477,7,FALSE)</f>
        <v>Si</v>
      </c>
      <c r="I89" s="113" t="str">
        <f>VLOOKUP(E89,VIP!$A$2:$O9442,8,FALSE)</f>
        <v>Si</v>
      </c>
      <c r="J89" s="113" t="str">
        <f>VLOOKUP(E89,VIP!$A$2:$O9392,8,FALSE)</f>
        <v>Si</v>
      </c>
      <c r="K89" s="113" t="str">
        <f>VLOOKUP(E89,VIP!$A$2:$O12966,6,0)</f>
        <v>NO</v>
      </c>
      <c r="L89" s="183" t="s">
        <v>2431</v>
      </c>
      <c r="M89" s="105" t="s">
        <v>2523</v>
      </c>
      <c r="N89" s="193" t="s">
        <v>2516</v>
      </c>
      <c r="O89" s="140" t="s">
        <v>2542</v>
      </c>
      <c r="P89" s="192" t="s">
        <v>2544</v>
      </c>
      <c r="Q89" s="193" t="s">
        <v>2431</v>
      </c>
    </row>
    <row r="90" spans="1:17" ht="18" x14ac:dyDescent="0.25">
      <c r="A90" s="113" t="str">
        <f>VLOOKUP(E90,'LISTADO ATM'!$A$2:$C$901,3,0)</f>
        <v>DISTRITO NACIONAL</v>
      </c>
      <c r="B90" s="112">
        <v>335847434</v>
      </c>
      <c r="C90" s="182">
        <v>44295.389363425929</v>
      </c>
      <c r="D90" s="113" t="s">
        <v>2493</v>
      </c>
      <c r="E90" s="114">
        <v>686</v>
      </c>
      <c r="F90" s="113" t="str">
        <f>VLOOKUP(E90,VIP!$A$2:$O12551,2,0)</f>
        <v>DRBR686</v>
      </c>
      <c r="G90" s="113" t="str">
        <f>VLOOKUP(E90,'LISTADO ATM'!$A$2:$B$900,2,0)</f>
        <v>ATM Autoservicio Oficina Máximo Gómez</v>
      </c>
      <c r="H90" s="113" t="str">
        <f>VLOOKUP(E90,VIP!$A$2:$O17472,7,FALSE)</f>
        <v>Si</v>
      </c>
      <c r="I90" s="113" t="str">
        <f>VLOOKUP(E90,VIP!$A$2:$O9437,8,FALSE)</f>
        <v>Si</v>
      </c>
      <c r="J90" s="113" t="str">
        <f>VLOOKUP(E90,VIP!$A$2:$O9387,8,FALSE)</f>
        <v>Si</v>
      </c>
      <c r="K90" s="113" t="str">
        <f>VLOOKUP(E90,VIP!$A$2:$O12961,6,0)</f>
        <v>NO</v>
      </c>
      <c r="L90" s="183" t="s">
        <v>2539</v>
      </c>
      <c r="M90" s="94" t="s">
        <v>2465</v>
      </c>
      <c r="N90" s="185" t="s">
        <v>2472</v>
      </c>
      <c r="O90" s="140" t="s">
        <v>2494</v>
      </c>
      <c r="P90" s="192"/>
      <c r="Q90" s="186" t="s">
        <v>2539</v>
      </c>
    </row>
    <row r="91" spans="1:17" ht="18" x14ac:dyDescent="0.25">
      <c r="A91" s="113" t="str">
        <f>VLOOKUP(E91,'LISTADO ATM'!$A$2:$C$901,3,0)</f>
        <v>DISTRITO NACIONAL</v>
      </c>
      <c r="B91" s="112">
        <v>335847454</v>
      </c>
      <c r="C91" s="182">
        <v>44295.393726851849</v>
      </c>
      <c r="D91" s="113" t="s">
        <v>2468</v>
      </c>
      <c r="E91" s="114">
        <v>18</v>
      </c>
      <c r="F91" s="113" t="str">
        <f>VLOOKUP(E91,VIP!$A$2:$O12550,2,0)</f>
        <v>DRBR018</v>
      </c>
      <c r="G91" s="113" t="str">
        <f>VLOOKUP(E91,'LISTADO ATM'!$A$2:$B$900,2,0)</f>
        <v xml:space="preserve">ATM Oficina Haina Occidental I </v>
      </c>
      <c r="H91" s="113" t="str">
        <f>VLOOKUP(E91,VIP!$A$2:$O17471,7,FALSE)</f>
        <v>Si</v>
      </c>
      <c r="I91" s="113" t="str">
        <f>VLOOKUP(E91,VIP!$A$2:$O9436,8,FALSE)</f>
        <v>Si</v>
      </c>
      <c r="J91" s="113" t="str">
        <f>VLOOKUP(E91,VIP!$A$2:$O9386,8,FALSE)</f>
        <v>Si</v>
      </c>
      <c r="K91" s="113" t="str">
        <f>VLOOKUP(E91,VIP!$A$2:$O12960,6,0)</f>
        <v>SI</v>
      </c>
      <c r="L91" s="183" t="s">
        <v>2459</v>
      </c>
      <c r="M91" s="105" t="s">
        <v>2523</v>
      </c>
      <c r="N91" s="185" t="s">
        <v>2472</v>
      </c>
      <c r="O91" s="140" t="s">
        <v>2473</v>
      </c>
      <c r="P91" s="192"/>
      <c r="Q91" s="193">
        <v>44295.53125</v>
      </c>
    </row>
    <row r="92" spans="1:17" ht="18" x14ac:dyDescent="0.25">
      <c r="A92" s="113" t="str">
        <f>VLOOKUP(E92,'LISTADO ATM'!$A$2:$C$901,3,0)</f>
        <v>DISTRITO NACIONAL</v>
      </c>
      <c r="B92" s="112">
        <v>335847517</v>
      </c>
      <c r="C92" s="182">
        <v>44295.407013888886</v>
      </c>
      <c r="D92" s="113" t="s">
        <v>2189</v>
      </c>
      <c r="E92" s="114">
        <v>884</v>
      </c>
      <c r="F92" s="113" t="str">
        <f>VLOOKUP(E92,VIP!$A$2:$O12554,2,0)</f>
        <v>DRBR884</v>
      </c>
      <c r="G92" s="113" t="str">
        <f>VLOOKUP(E92,'LISTADO ATM'!$A$2:$B$900,2,0)</f>
        <v xml:space="preserve">ATM UNP Olé Sabana Perdida </v>
      </c>
      <c r="H92" s="113" t="str">
        <f>VLOOKUP(E92,VIP!$A$2:$O17475,7,FALSE)</f>
        <v>Si</v>
      </c>
      <c r="I92" s="113" t="str">
        <f>VLOOKUP(E92,VIP!$A$2:$O9440,8,FALSE)</f>
        <v>Si</v>
      </c>
      <c r="J92" s="113" t="str">
        <f>VLOOKUP(E92,VIP!$A$2:$O9390,8,FALSE)</f>
        <v>Si</v>
      </c>
      <c r="K92" s="113" t="str">
        <f>VLOOKUP(E92,VIP!$A$2:$O12964,6,0)</f>
        <v>NO</v>
      </c>
      <c r="L92" s="183" t="s">
        <v>2488</v>
      </c>
      <c r="M92" s="188" t="s">
        <v>2523</v>
      </c>
      <c r="N92" s="192" t="s">
        <v>2516</v>
      </c>
      <c r="O92" s="140" t="s">
        <v>2474</v>
      </c>
      <c r="P92" s="192"/>
      <c r="Q92" s="193">
        <v>44295.589583333334</v>
      </c>
    </row>
    <row r="93" spans="1:17" ht="18" x14ac:dyDescent="0.25">
      <c r="A93" s="113" t="str">
        <f>VLOOKUP(E93,'LISTADO ATM'!$A$2:$C$901,3,0)</f>
        <v>NORTE</v>
      </c>
      <c r="B93" s="112">
        <v>335847529</v>
      </c>
      <c r="C93" s="182">
        <v>44295.408761574072</v>
      </c>
      <c r="D93" s="113" t="s">
        <v>2190</v>
      </c>
      <c r="E93" s="114">
        <v>63</v>
      </c>
      <c r="F93" s="113" t="str">
        <f>VLOOKUP(E93,VIP!$A$2:$O12553,2,0)</f>
        <v>DRBR063</v>
      </c>
      <c r="G93" s="113" t="str">
        <f>VLOOKUP(E93,'LISTADO ATM'!$A$2:$B$900,2,0)</f>
        <v xml:space="preserve">ATM Oficina Villa Vásquez (Montecristi) </v>
      </c>
      <c r="H93" s="113" t="str">
        <f>VLOOKUP(E93,VIP!$A$2:$O17474,7,FALSE)</f>
        <v>Si</v>
      </c>
      <c r="I93" s="113" t="str">
        <f>VLOOKUP(E93,VIP!$A$2:$O9439,8,FALSE)</f>
        <v>Si</v>
      </c>
      <c r="J93" s="113" t="str">
        <f>VLOOKUP(E93,VIP!$A$2:$O9389,8,FALSE)</f>
        <v>Si</v>
      </c>
      <c r="K93" s="113" t="str">
        <f>VLOOKUP(E93,VIP!$A$2:$O12963,6,0)</f>
        <v>NO</v>
      </c>
      <c r="L93" s="183" t="s">
        <v>2437</v>
      </c>
      <c r="M93" s="185" t="s">
        <v>2465</v>
      </c>
      <c r="N93" s="185" t="s">
        <v>2472</v>
      </c>
      <c r="O93" s="140" t="s">
        <v>2511</v>
      </c>
      <c r="P93" s="192"/>
      <c r="Q93" s="186" t="s">
        <v>2437</v>
      </c>
    </row>
    <row r="94" spans="1:17" ht="18" x14ac:dyDescent="0.25">
      <c r="A94" s="113" t="str">
        <f>VLOOKUP(E94,'LISTADO ATM'!$A$2:$C$901,3,0)</f>
        <v>DISTRITO NACIONAL</v>
      </c>
      <c r="B94" s="112">
        <v>335847624</v>
      </c>
      <c r="C94" s="182">
        <v>44295.431354166663</v>
      </c>
      <c r="D94" s="113" t="s">
        <v>2468</v>
      </c>
      <c r="E94" s="114">
        <v>70</v>
      </c>
      <c r="F94" s="113" t="str">
        <f>VLOOKUP(E94,VIP!$A$2:$O12552,2,0)</f>
        <v>DRBR070</v>
      </c>
      <c r="G94" s="113" t="str">
        <f>VLOOKUP(E94,'LISTADO ATM'!$A$2:$B$900,2,0)</f>
        <v xml:space="preserve">ATM Autoservicio Plaza Lama Zona Oriental </v>
      </c>
      <c r="H94" s="113" t="str">
        <f>VLOOKUP(E94,VIP!$A$2:$O17473,7,FALSE)</f>
        <v>Si</v>
      </c>
      <c r="I94" s="113" t="str">
        <f>VLOOKUP(E94,VIP!$A$2:$O9438,8,FALSE)</f>
        <v>Si</v>
      </c>
      <c r="J94" s="113" t="str">
        <f>VLOOKUP(E94,VIP!$A$2:$O9388,8,FALSE)</f>
        <v>Si</v>
      </c>
      <c r="K94" s="113" t="str">
        <f>VLOOKUP(E94,VIP!$A$2:$O12962,6,0)</f>
        <v>NO</v>
      </c>
      <c r="L94" s="183" t="s">
        <v>2539</v>
      </c>
      <c r="M94" s="185" t="s">
        <v>2465</v>
      </c>
      <c r="N94" s="185" t="s">
        <v>2472</v>
      </c>
      <c r="O94" s="140" t="s">
        <v>2473</v>
      </c>
      <c r="P94" s="192"/>
      <c r="Q94" s="186" t="s">
        <v>2533</v>
      </c>
    </row>
    <row r="95" spans="1:17" ht="18" x14ac:dyDescent="0.25">
      <c r="A95" s="113" t="str">
        <f>VLOOKUP(E95,'LISTADO ATM'!$A$2:$C$901,3,0)</f>
        <v>DISTRITO NACIONAL</v>
      </c>
      <c r="B95" s="112">
        <v>335847639</v>
      </c>
      <c r="C95" s="182">
        <v>44295.436238425929</v>
      </c>
      <c r="D95" s="113" t="s">
        <v>2468</v>
      </c>
      <c r="E95" s="114">
        <v>611</v>
      </c>
      <c r="F95" s="113" t="str">
        <f>VLOOKUP(E95,VIP!$A$2:$O12551,2,0)</f>
        <v>DRBR611</v>
      </c>
      <c r="G95" s="113" t="str">
        <f>VLOOKUP(E95,'LISTADO ATM'!$A$2:$B$900,2,0)</f>
        <v xml:space="preserve">ATM DGII Sede Central </v>
      </c>
      <c r="H95" s="113" t="str">
        <f>VLOOKUP(E95,VIP!$A$2:$O17472,7,FALSE)</f>
        <v>Si</v>
      </c>
      <c r="I95" s="113" t="str">
        <f>VLOOKUP(E95,VIP!$A$2:$O9437,8,FALSE)</f>
        <v>Si</v>
      </c>
      <c r="J95" s="113" t="str">
        <f>VLOOKUP(E95,VIP!$A$2:$O9387,8,FALSE)</f>
        <v>Si</v>
      </c>
      <c r="K95" s="113" t="str">
        <f>VLOOKUP(E95,VIP!$A$2:$O12961,6,0)</f>
        <v>NO</v>
      </c>
      <c r="L95" s="183" t="s">
        <v>2459</v>
      </c>
      <c r="M95" s="184" t="s">
        <v>2523</v>
      </c>
      <c r="N95" s="185" t="s">
        <v>2472</v>
      </c>
      <c r="O95" s="140" t="s">
        <v>2473</v>
      </c>
      <c r="P95" s="192"/>
      <c r="Q95" s="193">
        <v>44295.601388888892</v>
      </c>
    </row>
    <row r="96" spans="1:17" ht="18" x14ac:dyDescent="0.25">
      <c r="A96" s="113" t="str">
        <f>VLOOKUP(E96,'LISTADO ATM'!$A$2:$C$901,3,0)</f>
        <v>DISTRITO NACIONAL</v>
      </c>
      <c r="B96" s="112">
        <v>335847645</v>
      </c>
      <c r="C96" s="182">
        <v>44295.437476851854</v>
      </c>
      <c r="D96" s="113" t="s">
        <v>2493</v>
      </c>
      <c r="E96" s="114">
        <v>382</v>
      </c>
      <c r="F96" s="113" t="str">
        <f>VLOOKUP(E96,VIP!$A$2:$O12555,2,0)</f>
        <v xml:space="preserve">DRBR382 </v>
      </c>
      <c r="G96" s="113" t="str">
        <f>VLOOKUP(E96,'LISTADO ATM'!$A$2:$B$900,2,0)</f>
        <v>ATM Estacion Del Metro Maria Montes</v>
      </c>
      <c r="H96" s="113" t="str">
        <f>VLOOKUP(E96,VIP!$A$2:$O17476,7,FALSE)</f>
        <v>N/A</v>
      </c>
      <c r="I96" s="113" t="str">
        <f>VLOOKUP(E96,VIP!$A$2:$O9441,8,FALSE)</f>
        <v>N/A</v>
      </c>
      <c r="J96" s="113" t="str">
        <f>VLOOKUP(E96,VIP!$A$2:$O9391,8,FALSE)</f>
        <v>N/A</v>
      </c>
      <c r="K96" s="113" t="str">
        <f>VLOOKUP(E96,VIP!$A$2:$O12965,6,0)</f>
        <v>N/A</v>
      </c>
      <c r="L96" s="183" t="s">
        <v>2437</v>
      </c>
      <c r="M96" s="184" t="s">
        <v>2523</v>
      </c>
      <c r="N96" s="193" t="s">
        <v>2516</v>
      </c>
      <c r="O96" s="140" t="s">
        <v>2542</v>
      </c>
      <c r="P96" s="192" t="s">
        <v>2544</v>
      </c>
      <c r="Q96" s="193" t="s">
        <v>2437</v>
      </c>
    </row>
    <row r="97" spans="1:17" ht="18" x14ac:dyDescent="0.25">
      <c r="A97" s="113" t="str">
        <f>VLOOKUP(E97,'LISTADO ATM'!$A$2:$C$901,3,0)</f>
        <v>NORTE</v>
      </c>
      <c r="B97" s="112">
        <v>335847695</v>
      </c>
      <c r="C97" s="182">
        <v>44295.449305555558</v>
      </c>
      <c r="D97" s="113" t="s">
        <v>2493</v>
      </c>
      <c r="E97" s="114">
        <v>411</v>
      </c>
      <c r="F97" s="113" t="str">
        <f>VLOOKUP(E97,VIP!$A$2:$O12559,2,0)</f>
        <v>DRBR411</v>
      </c>
      <c r="G97" s="113" t="str">
        <f>VLOOKUP(E97,'LISTADO ATM'!$A$2:$B$900,2,0)</f>
        <v xml:space="preserve">ATM UNP Piedra Blanca </v>
      </c>
      <c r="H97" s="113" t="str">
        <f>VLOOKUP(E97,VIP!$A$2:$O17480,7,FALSE)</f>
        <v>Si</v>
      </c>
      <c r="I97" s="113" t="str">
        <f>VLOOKUP(E97,VIP!$A$2:$O9445,8,FALSE)</f>
        <v>Si</v>
      </c>
      <c r="J97" s="113" t="str">
        <f>VLOOKUP(E97,VIP!$A$2:$O9395,8,FALSE)</f>
        <v>Si</v>
      </c>
      <c r="K97" s="113" t="str">
        <f>VLOOKUP(E97,VIP!$A$2:$O12969,6,0)</f>
        <v>NO</v>
      </c>
      <c r="L97" s="183" t="s">
        <v>2437</v>
      </c>
      <c r="M97" s="184" t="s">
        <v>2523</v>
      </c>
      <c r="N97" s="193" t="s">
        <v>2516</v>
      </c>
      <c r="O97" s="140" t="s">
        <v>2545</v>
      </c>
      <c r="P97" s="192" t="s">
        <v>2544</v>
      </c>
      <c r="Q97" s="193" t="s">
        <v>2437</v>
      </c>
    </row>
    <row r="98" spans="1:17" ht="18" x14ac:dyDescent="0.25">
      <c r="A98" s="113" t="str">
        <f>VLOOKUP(E98,'LISTADO ATM'!$A$2:$C$901,3,0)</f>
        <v>DISTRITO NACIONAL</v>
      </c>
      <c r="B98" s="112">
        <v>335847748</v>
      </c>
      <c r="C98" s="182">
        <v>44295.466689814813</v>
      </c>
      <c r="D98" s="113" t="s">
        <v>2468</v>
      </c>
      <c r="E98" s="114">
        <v>717</v>
      </c>
      <c r="F98" s="113" t="str">
        <f>VLOOKUP(E98,VIP!$A$2:$O12575,2,0)</f>
        <v>DRBR24K</v>
      </c>
      <c r="G98" s="113" t="str">
        <f>VLOOKUP(E98,'LISTADO ATM'!$A$2:$B$900,2,0)</f>
        <v xml:space="preserve">ATM Oficina Los Alcarrizos </v>
      </c>
      <c r="H98" s="113" t="str">
        <f>VLOOKUP(E98,VIP!$A$2:$O17496,7,FALSE)</f>
        <v>Si</v>
      </c>
      <c r="I98" s="113" t="str">
        <f>VLOOKUP(E98,VIP!$A$2:$O9461,8,FALSE)</f>
        <v>Si</v>
      </c>
      <c r="J98" s="113" t="str">
        <f>VLOOKUP(E98,VIP!$A$2:$O9411,8,FALSE)</f>
        <v>Si</v>
      </c>
      <c r="K98" s="113" t="str">
        <f>VLOOKUP(E98,VIP!$A$2:$O12985,6,0)</f>
        <v>SI</v>
      </c>
      <c r="L98" s="183" t="s">
        <v>2547</v>
      </c>
      <c r="M98" s="185" t="s">
        <v>2465</v>
      </c>
      <c r="N98" s="185" t="s">
        <v>2472</v>
      </c>
      <c r="O98" s="140" t="s">
        <v>2473</v>
      </c>
      <c r="P98" s="192"/>
      <c r="Q98" s="186" t="s">
        <v>2547</v>
      </c>
    </row>
    <row r="99" spans="1:17" ht="18" x14ac:dyDescent="0.25">
      <c r="A99" s="113" t="str">
        <f>VLOOKUP(E99,'LISTADO ATM'!$A$2:$C$901,3,0)</f>
        <v>DISTRITO NACIONAL</v>
      </c>
      <c r="B99" s="112">
        <v>335847833</v>
      </c>
      <c r="C99" s="182">
        <v>44295.48228009259</v>
      </c>
      <c r="D99" s="113" t="s">
        <v>2189</v>
      </c>
      <c r="E99" s="114">
        <v>718</v>
      </c>
      <c r="F99" s="113" t="str">
        <f>VLOOKUP(E99,VIP!$A$2:$O12574,2,0)</f>
        <v>DRBR24Y</v>
      </c>
      <c r="G99" s="113" t="str">
        <f>VLOOKUP(E99,'LISTADO ATM'!$A$2:$B$900,2,0)</f>
        <v xml:space="preserve">ATM Feria Ganadera </v>
      </c>
      <c r="H99" s="113" t="str">
        <f>VLOOKUP(E99,VIP!$A$2:$O17495,7,FALSE)</f>
        <v>Si</v>
      </c>
      <c r="I99" s="113" t="str">
        <f>VLOOKUP(E99,VIP!$A$2:$O9460,8,FALSE)</f>
        <v>Si</v>
      </c>
      <c r="J99" s="113" t="str">
        <f>VLOOKUP(E99,VIP!$A$2:$O9410,8,FALSE)</f>
        <v>Si</v>
      </c>
      <c r="K99" s="113" t="str">
        <f>VLOOKUP(E99,VIP!$A$2:$O12984,6,0)</f>
        <v>NO</v>
      </c>
      <c r="L99" s="183" t="s">
        <v>2254</v>
      </c>
      <c r="M99" s="185" t="s">
        <v>2465</v>
      </c>
      <c r="N99" s="185" t="s">
        <v>2472</v>
      </c>
      <c r="O99" s="140" t="s">
        <v>2474</v>
      </c>
      <c r="P99" s="192"/>
      <c r="Q99" s="186" t="s">
        <v>2254</v>
      </c>
    </row>
    <row r="100" spans="1:17" ht="18" x14ac:dyDescent="0.25">
      <c r="A100" s="113" t="str">
        <f>VLOOKUP(E100,'LISTADO ATM'!$A$2:$C$901,3,0)</f>
        <v>SUR</v>
      </c>
      <c r="B100" s="112">
        <v>335847873</v>
      </c>
      <c r="C100" s="182">
        <v>44295.491516203707</v>
      </c>
      <c r="D100" s="113" t="s">
        <v>2493</v>
      </c>
      <c r="E100" s="114">
        <v>764</v>
      </c>
      <c r="F100" s="113" t="str">
        <f>VLOOKUP(E100,VIP!$A$2:$O12573,2,0)</f>
        <v>DRBR451</v>
      </c>
      <c r="G100" s="113" t="str">
        <f>VLOOKUP(E100,'LISTADO ATM'!$A$2:$B$900,2,0)</f>
        <v xml:space="preserve">ATM Oficina Elías Piña </v>
      </c>
      <c r="H100" s="113" t="str">
        <f>VLOOKUP(E100,VIP!$A$2:$O17494,7,FALSE)</f>
        <v>Si</v>
      </c>
      <c r="I100" s="113" t="str">
        <f>VLOOKUP(E100,VIP!$A$2:$O9459,8,FALSE)</f>
        <v>Si</v>
      </c>
      <c r="J100" s="113" t="str">
        <f>VLOOKUP(E100,VIP!$A$2:$O9409,8,FALSE)</f>
        <v>Si</v>
      </c>
      <c r="K100" s="113" t="str">
        <f>VLOOKUP(E100,VIP!$A$2:$O12983,6,0)</f>
        <v>NO</v>
      </c>
      <c r="L100" s="183" t="s">
        <v>2459</v>
      </c>
      <c r="M100" s="184" t="s">
        <v>2523</v>
      </c>
      <c r="N100" s="192" t="s">
        <v>2516</v>
      </c>
      <c r="O100" s="140" t="s">
        <v>2494</v>
      </c>
      <c r="P100" s="192"/>
      <c r="Q100" s="193">
        <v>44295.605555555558</v>
      </c>
    </row>
    <row r="101" spans="1:17" ht="18" x14ac:dyDescent="0.25">
      <c r="A101" s="113" t="str">
        <f>VLOOKUP(E101,'LISTADO ATM'!$A$2:$C$901,3,0)</f>
        <v>DISTRITO NACIONAL</v>
      </c>
      <c r="B101" s="112">
        <v>335847884</v>
      </c>
      <c r="C101" s="182">
        <v>44295.495833333334</v>
      </c>
      <c r="D101" s="113" t="s">
        <v>2189</v>
      </c>
      <c r="E101" s="114">
        <v>31</v>
      </c>
      <c r="F101" s="113" t="str">
        <f>VLOOKUP(E101,VIP!$A$2:$O12572,2,0)</f>
        <v>DRBR031</v>
      </c>
      <c r="G101" s="113" t="str">
        <f>VLOOKUP(E101,'LISTADO ATM'!$A$2:$B$900,2,0)</f>
        <v xml:space="preserve">ATM Oficina San Martín I </v>
      </c>
      <c r="H101" s="113" t="str">
        <f>VLOOKUP(E101,VIP!$A$2:$O17493,7,FALSE)</f>
        <v>Si</v>
      </c>
      <c r="I101" s="113" t="str">
        <f>VLOOKUP(E101,VIP!$A$2:$O9458,8,FALSE)</f>
        <v>Si</v>
      </c>
      <c r="J101" s="113" t="str">
        <f>VLOOKUP(E101,VIP!$A$2:$O9408,8,FALSE)</f>
        <v>Si</v>
      </c>
      <c r="K101" s="113" t="str">
        <f>VLOOKUP(E101,VIP!$A$2:$O12982,6,0)</f>
        <v>NO</v>
      </c>
      <c r="L101" s="183" t="s">
        <v>2488</v>
      </c>
      <c r="M101" s="185" t="s">
        <v>2465</v>
      </c>
      <c r="N101" s="185" t="s">
        <v>2472</v>
      </c>
      <c r="O101" s="140" t="s">
        <v>2474</v>
      </c>
      <c r="P101" s="192"/>
      <c r="Q101" s="186" t="s">
        <v>2488</v>
      </c>
    </row>
    <row r="102" spans="1:17" ht="18" x14ac:dyDescent="0.25">
      <c r="A102" s="113" t="str">
        <f>VLOOKUP(E102,'LISTADO ATM'!$A$2:$C$901,3,0)</f>
        <v>DISTRITO NACIONAL</v>
      </c>
      <c r="B102" s="112">
        <v>335847891</v>
      </c>
      <c r="C102" s="182">
        <v>44295.497245370374</v>
      </c>
      <c r="D102" s="113" t="s">
        <v>2493</v>
      </c>
      <c r="E102" s="114">
        <v>139</v>
      </c>
      <c r="F102" s="113" t="str">
        <f>VLOOKUP(E102,VIP!$A$2:$O12567,2,0)</f>
        <v>DRBR139</v>
      </c>
      <c r="G102" s="113" t="str">
        <f>VLOOKUP(E102,'LISTADO ATM'!$A$2:$B$900,2,0)</f>
        <v xml:space="preserve">ATM Oficina Plaza Lama Zona Oriental I </v>
      </c>
      <c r="H102" s="113" t="str">
        <f>VLOOKUP(E102,VIP!$A$2:$O17488,7,FALSE)</f>
        <v>Si</v>
      </c>
      <c r="I102" s="113" t="str">
        <f>VLOOKUP(E102,VIP!$A$2:$O9453,8,FALSE)</f>
        <v>Si</v>
      </c>
      <c r="J102" s="113" t="str">
        <f>VLOOKUP(E102,VIP!$A$2:$O9403,8,FALSE)</f>
        <v>Si</v>
      </c>
      <c r="K102" s="113" t="str">
        <f>VLOOKUP(E102,VIP!$A$2:$O12977,6,0)</f>
        <v>NO</v>
      </c>
      <c r="L102" s="183" t="s">
        <v>2437</v>
      </c>
      <c r="M102" s="184" t="s">
        <v>2523</v>
      </c>
      <c r="N102" s="192" t="s">
        <v>2516</v>
      </c>
      <c r="O102" s="140" t="s">
        <v>2542</v>
      </c>
      <c r="P102" s="192" t="s">
        <v>2544</v>
      </c>
      <c r="Q102" s="193" t="s">
        <v>2437</v>
      </c>
    </row>
    <row r="103" spans="1:17" ht="18" x14ac:dyDescent="0.25">
      <c r="A103" s="113" t="str">
        <f>VLOOKUP(E103,'LISTADO ATM'!$A$2:$C$901,3,0)</f>
        <v>SUR</v>
      </c>
      <c r="B103" s="112">
        <v>335847894</v>
      </c>
      <c r="C103" s="182">
        <v>44295.498020833336</v>
      </c>
      <c r="D103" s="113" t="s">
        <v>2189</v>
      </c>
      <c r="E103" s="114">
        <v>537</v>
      </c>
      <c r="F103" s="113" t="str">
        <f>VLOOKUP(E103,VIP!$A$2:$O12571,2,0)</f>
        <v>DRBR537</v>
      </c>
      <c r="G103" s="113" t="str">
        <f>VLOOKUP(E103,'LISTADO ATM'!$A$2:$B$900,2,0)</f>
        <v xml:space="preserve">ATM Estación Texaco Enriquillo (Barahona) </v>
      </c>
      <c r="H103" s="113" t="str">
        <f>VLOOKUP(E103,VIP!$A$2:$O17492,7,FALSE)</f>
        <v>Si</v>
      </c>
      <c r="I103" s="113" t="str">
        <f>VLOOKUP(E103,VIP!$A$2:$O9457,8,FALSE)</f>
        <v>Si</v>
      </c>
      <c r="J103" s="113" t="str">
        <f>VLOOKUP(E103,VIP!$A$2:$O9407,8,FALSE)</f>
        <v>Si</v>
      </c>
      <c r="K103" s="113" t="str">
        <f>VLOOKUP(E103,VIP!$A$2:$O12981,6,0)</f>
        <v>NO</v>
      </c>
      <c r="L103" s="183" t="s">
        <v>2488</v>
      </c>
      <c r="M103" s="185" t="s">
        <v>2465</v>
      </c>
      <c r="N103" s="185" t="s">
        <v>2472</v>
      </c>
      <c r="O103" s="140" t="s">
        <v>2474</v>
      </c>
      <c r="P103" s="192"/>
      <c r="Q103" s="186" t="s">
        <v>2488</v>
      </c>
    </row>
    <row r="104" spans="1:17" ht="18" x14ac:dyDescent="0.25">
      <c r="A104" s="113" t="str">
        <f>VLOOKUP(E104,'LISTADO ATM'!$A$2:$C$901,3,0)</f>
        <v>DISTRITO NACIONAL</v>
      </c>
      <c r="B104" s="112">
        <v>335847905</v>
      </c>
      <c r="C104" s="182">
        <v>44295.502395833333</v>
      </c>
      <c r="D104" s="113" t="s">
        <v>2189</v>
      </c>
      <c r="E104" s="114">
        <v>327</v>
      </c>
      <c r="F104" s="113" t="str">
        <f>VLOOKUP(E104,VIP!$A$2:$O12570,2,0)</f>
        <v>DRBR327</v>
      </c>
      <c r="G104" s="113" t="str">
        <f>VLOOKUP(E104,'LISTADO ATM'!$A$2:$B$900,2,0)</f>
        <v xml:space="preserve">ATM UNP CCN (Nacional 27 de Febrero) </v>
      </c>
      <c r="H104" s="113" t="str">
        <f>VLOOKUP(E104,VIP!$A$2:$O17491,7,FALSE)</f>
        <v>Si</v>
      </c>
      <c r="I104" s="113" t="str">
        <f>VLOOKUP(E104,VIP!$A$2:$O9456,8,FALSE)</f>
        <v>Si</v>
      </c>
      <c r="J104" s="113" t="str">
        <f>VLOOKUP(E104,VIP!$A$2:$O9406,8,FALSE)</f>
        <v>Si</v>
      </c>
      <c r="K104" s="113" t="str">
        <f>VLOOKUP(E104,VIP!$A$2:$O12980,6,0)</f>
        <v>NO</v>
      </c>
      <c r="L104" s="183" t="s">
        <v>2535</v>
      </c>
      <c r="M104" s="185" t="s">
        <v>2465</v>
      </c>
      <c r="N104" s="185" t="s">
        <v>2472</v>
      </c>
      <c r="O104" s="140" t="s">
        <v>2474</v>
      </c>
      <c r="P104" s="192"/>
      <c r="Q104" s="186" t="s">
        <v>2535</v>
      </c>
    </row>
    <row r="105" spans="1:17" ht="18" x14ac:dyDescent="0.25">
      <c r="A105" s="113" t="str">
        <f>VLOOKUP(E105,'LISTADO ATM'!$A$2:$C$901,3,0)</f>
        <v>SUR</v>
      </c>
      <c r="B105" s="112">
        <v>335847954</v>
      </c>
      <c r="C105" s="182">
        <v>44295.51153935185</v>
      </c>
      <c r="D105" s="113" t="s">
        <v>2189</v>
      </c>
      <c r="E105" s="114">
        <v>767</v>
      </c>
      <c r="F105" s="113" t="str">
        <f>VLOOKUP(E105,VIP!$A$2:$O12569,2,0)</f>
        <v>DRBR059</v>
      </c>
      <c r="G105" s="113" t="str">
        <f>VLOOKUP(E105,'LISTADO ATM'!$A$2:$B$900,2,0)</f>
        <v xml:space="preserve">ATM S/M Diverso (Azua) </v>
      </c>
      <c r="H105" s="113" t="str">
        <f>VLOOKUP(E105,VIP!$A$2:$O17490,7,FALSE)</f>
        <v>Si</v>
      </c>
      <c r="I105" s="113" t="str">
        <f>VLOOKUP(E105,VIP!$A$2:$O9455,8,FALSE)</f>
        <v>No</v>
      </c>
      <c r="J105" s="113" t="str">
        <f>VLOOKUP(E105,VIP!$A$2:$O9405,8,FALSE)</f>
        <v>No</v>
      </c>
      <c r="K105" s="113" t="str">
        <f>VLOOKUP(E105,VIP!$A$2:$O12979,6,0)</f>
        <v>NO</v>
      </c>
      <c r="L105" s="183" t="s">
        <v>2535</v>
      </c>
      <c r="M105" s="185" t="s">
        <v>2465</v>
      </c>
      <c r="N105" s="185" t="s">
        <v>2472</v>
      </c>
      <c r="O105" s="140" t="s">
        <v>2474</v>
      </c>
      <c r="P105" s="192"/>
      <c r="Q105" s="186" t="s">
        <v>2535</v>
      </c>
    </row>
    <row r="106" spans="1:17" ht="18" x14ac:dyDescent="0.25">
      <c r="A106" s="113" t="str">
        <f>VLOOKUP(E106,'LISTADO ATM'!$A$2:$C$901,3,0)</f>
        <v>DISTRITO NACIONAL</v>
      </c>
      <c r="B106" s="112">
        <v>335847962</v>
      </c>
      <c r="C106" s="182">
        <v>44295.514814814815</v>
      </c>
      <c r="D106" s="113" t="s">
        <v>2189</v>
      </c>
      <c r="E106" s="114">
        <v>391</v>
      </c>
      <c r="F106" s="113" t="str">
        <f>VLOOKUP(E106,VIP!$A$2:$O12568,2,0)</f>
        <v>DRBR391</v>
      </c>
      <c r="G106" s="113" t="str">
        <f>VLOOKUP(E106,'LISTADO ATM'!$A$2:$B$900,2,0)</f>
        <v xml:space="preserve">ATM S/M Jumbo Luperón </v>
      </c>
      <c r="H106" s="113" t="str">
        <f>VLOOKUP(E106,VIP!$A$2:$O17489,7,FALSE)</f>
        <v>Si</v>
      </c>
      <c r="I106" s="113" t="str">
        <f>VLOOKUP(E106,VIP!$A$2:$O9454,8,FALSE)</f>
        <v>Si</v>
      </c>
      <c r="J106" s="113" t="str">
        <f>VLOOKUP(E106,VIP!$A$2:$O9404,8,FALSE)</f>
        <v>Si</v>
      </c>
      <c r="K106" s="113" t="str">
        <f>VLOOKUP(E106,VIP!$A$2:$O12978,6,0)</f>
        <v>NO</v>
      </c>
      <c r="L106" s="183" t="s">
        <v>2535</v>
      </c>
      <c r="M106" s="185" t="s">
        <v>2465</v>
      </c>
      <c r="N106" s="185" t="s">
        <v>2472</v>
      </c>
      <c r="O106" s="140" t="s">
        <v>2474</v>
      </c>
      <c r="P106" s="192"/>
      <c r="Q106" s="186" t="s">
        <v>2535</v>
      </c>
    </row>
    <row r="107" spans="1:17" ht="18" x14ac:dyDescent="0.25">
      <c r="A107" s="113" t="str">
        <f>VLOOKUP(E107,'LISTADO ATM'!$A$2:$C$901,3,0)</f>
        <v>DISTRITO NACIONAL</v>
      </c>
      <c r="B107" s="112">
        <v>335847989</v>
      </c>
      <c r="C107" s="182">
        <v>44295.522800925923</v>
      </c>
      <c r="D107" s="113" t="s">
        <v>2189</v>
      </c>
      <c r="E107" s="114">
        <v>929</v>
      </c>
      <c r="F107" s="113" t="str">
        <f>VLOOKUP(E107,VIP!$A$2:$O12567,2,0)</f>
        <v>DRBR929</v>
      </c>
      <c r="G107" s="113" t="str">
        <f>VLOOKUP(E107,'LISTADO ATM'!$A$2:$B$900,2,0)</f>
        <v>ATM Autoservicio Nacional El Conde</v>
      </c>
      <c r="H107" s="113" t="str">
        <f>VLOOKUP(E107,VIP!$A$2:$O17488,7,FALSE)</f>
        <v>Si</v>
      </c>
      <c r="I107" s="113" t="str">
        <f>VLOOKUP(E107,VIP!$A$2:$O9453,8,FALSE)</f>
        <v>Si</v>
      </c>
      <c r="J107" s="113" t="str">
        <f>VLOOKUP(E107,VIP!$A$2:$O9403,8,FALSE)</f>
        <v>Si</v>
      </c>
      <c r="K107" s="113" t="str">
        <f>VLOOKUP(E107,VIP!$A$2:$O12977,6,0)</f>
        <v>NO</v>
      </c>
      <c r="L107" s="183" t="s">
        <v>2254</v>
      </c>
      <c r="M107" s="185" t="s">
        <v>2465</v>
      </c>
      <c r="N107" s="185" t="s">
        <v>2472</v>
      </c>
      <c r="O107" s="140" t="s">
        <v>2474</v>
      </c>
      <c r="P107" s="192"/>
      <c r="Q107" s="186" t="s">
        <v>2254</v>
      </c>
    </row>
    <row r="108" spans="1:17" ht="18" x14ac:dyDescent="0.25">
      <c r="A108" s="113" t="str">
        <f>VLOOKUP(E108,'LISTADO ATM'!$A$2:$C$901,3,0)</f>
        <v>DISTRITO NACIONAL</v>
      </c>
      <c r="B108" s="112">
        <v>335847992</v>
      </c>
      <c r="C108" s="182">
        <v>44295.523449074077</v>
      </c>
      <c r="D108" s="113" t="s">
        <v>2189</v>
      </c>
      <c r="E108" s="114">
        <v>785</v>
      </c>
      <c r="F108" s="113" t="str">
        <f>VLOOKUP(E108,VIP!$A$2:$O12566,2,0)</f>
        <v>DRBR785</v>
      </c>
      <c r="G108" s="113" t="str">
        <f>VLOOKUP(E108,'LISTADO ATM'!$A$2:$B$900,2,0)</f>
        <v xml:space="preserve">ATM S/M Nacional Máximo Gómez </v>
      </c>
      <c r="H108" s="113" t="str">
        <f>VLOOKUP(E108,VIP!$A$2:$O17487,7,FALSE)</f>
        <v>Si</v>
      </c>
      <c r="I108" s="113" t="str">
        <f>VLOOKUP(E108,VIP!$A$2:$O9452,8,FALSE)</f>
        <v>Si</v>
      </c>
      <c r="J108" s="113" t="str">
        <f>VLOOKUP(E108,VIP!$A$2:$O9402,8,FALSE)</f>
        <v>Si</v>
      </c>
      <c r="K108" s="113" t="str">
        <f>VLOOKUP(E108,VIP!$A$2:$O12976,6,0)</f>
        <v>NO</v>
      </c>
      <c r="L108" s="183" t="s">
        <v>2254</v>
      </c>
      <c r="M108" s="185" t="s">
        <v>2465</v>
      </c>
      <c r="N108" s="185" t="s">
        <v>2472</v>
      </c>
      <c r="O108" s="140" t="s">
        <v>2474</v>
      </c>
      <c r="P108" s="192"/>
      <c r="Q108" s="186" t="s">
        <v>2254</v>
      </c>
    </row>
    <row r="109" spans="1:17" ht="18" x14ac:dyDescent="0.25">
      <c r="A109" s="113" t="str">
        <f>VLOOKUP(E109,'LISTADO ATM'!$A$2:$C$901,3,0)</f>
        <v>DISTRITO NACIONAL</v>
      </c>
      <c r="B109" s="112">
        <v>335847995</v>
      </c>
      <c r="C109" s="182">
        <v>44295.524131944447</v>
      </c>
      <c r="D109" s="113" t="s">
        <v>2189</v>
      </c>
      <c r="E109" s="114">
        <v>272</v>
      </c>
      <c r="F109" s="113" t="str">
        <f>VLOOKUP(E109,VIP!$A$2:$O12565,2,0)</f>
        <v>DRBR272</v>
      </c>
      <c r="G109" s="113" t="str">
        <f>VLOOKUP(E109,'LISTADO ATM'!$A$2:$B$900,2,0)</f>
        <v xml:space="preserve">ATM Cámara de Diputados </v>
      </c>
      <c r="H109" s="113" t="str">
        <f>VLOOKUP(E109,VIP!$A$2:$O17486,7,FALSE)</f>
        <v>Si</v>
      </c>
      <c r="I109" s="113" t="str">
        <f>VLOOKUP(E109,VIP!$A$2:$O9451,8,FALSE)</f>
        <v>Si</v>
      </c>
      <c r="J109" s="113" t="str">
        <f>VLOOKUP(E109,VIP!$A$2:$O9401,8,FALSE)</f>
        <v>Si</v>
      </c>
      <c r="K109" s="113" t="str">
        <f>VLOOKUP(E109,VIP!$A$2:$O12975,6,0)</f>
        <v>NO</v>
      </c>
      <c r="L109" s="183" t="s">
        <v>2254</v>
      </c>
      <c r="M109" s="185" t="s">
        <v>2465</v>
      </c>
      <c r="N109" s="185" t="s">
        <v>2472</v>
      </c>
      <c r="O109" s="140" t="s">
        <v>2474</v>
      </c>
      <c r="P109" s="192"/>
      <c r="Q109" s="186" t="s">
        <v>2254</v>
      </c>
    </row>
    <row r="110" spans="1:17" ht="18" x14ac:dyDescent="0.25">
      <c r="A110" s="113" t="str">
        <f>VLOOKUP(E110,'LISTADO ATM'!$A$2:$C$901,3,0)</f>
        <v>DISTRITO NACIONAL</v>
      </c>
      <c r="B110" s="112">
        <v>335848009</v>
      </c>
      <c r="C110" s="182">
        <v>44295.528599537036</v>
      </c>
      <c r="D110" s="113" t="s">
        <v>2493</v>
      </c>
      <c r="E110" s="114">
        <v>745</v>
      </c>
      <c r="F110" s="113" t="str">
        <f>VLOOKUP(E110,VIP!$A$2:$O12564,2,0)</f>
        <v>DRBR027</v>
      </c>
      <c r="G110" s="113" t="str">
        <f>VLOOKUP(E110,'LISTADO ATM'!$A$2:$B$900,2,0)</f>
        <v xml:space="preserve">ATM Oficina Ave. Duarte </v>
      </c>
      <c r="H110" s="113" t="str">
        <f>VLOOKUP(E110,VIP!$A$2:$O17485,7,FALSE)</f>
        <v>No</v>
      </c>
      <c r="I110" s="113" t="str">
        <f>VLOOKUP(E110,VIP!$A$2:$O9450,8,FALSE)</f>
        <v>No</v>
      </c>
      <c r="J110" s="113" t="str">
        <f>VLOOKUP(E110,VIP!$A$2:$O9400,8,FALSE)</f>
        <v>No</v>
      </c>
      <c r="K110" s="113" t="str">
        <f>VLOOKUP(E110,VIP!$A$2:$O12974,6,0)</f>
        <v>NO</v>
      </c>
      <c r="L110" s="183" t="s">
        <v>2459</v>
      </c>
      <c r="M110" s="185" t="s">
        <v>2465</v>
      </c>
      <c r="N110" s="185" t="s">
        <v>2472</v>
      </c>
      <c r="O110" s="140" t="s">
        <v>2494</v>
      </c>
      <c r="P110" s="192"/>
      <c r="Q110" s="186" t="s">
        <v>2546</v>
      </c>
    </row>
    <row r="111" spans="1:17" ht="18" x14ac:dyDescent="0.25">
      <c r="A111" s="113" t="str">
        <f>VLOOKUP(E111,'LISTADO ATM'!$A$2:$C$901,3,0)</f>
        <v>DISTRITO NACIONAL</v>
      </c>
      <c r="B111" s="112">
        <v>335848037</v>
      </c>
      <c r="C111" s="182">
        <v>44295.546238425923</v>
      </c>
      <c r="D111" s="113" t="s">
        <v>2468</v>
      </c>
      <c r="E111" s="114">
        <v>487</v>
      </c>
      <c r="F111" s="113" t="str">
        <f>VLOOKUP(E111,VIP!$A$2:$O12563,2,0)</f>
        <v>DRBR487</v>
      </c>
      <c r="G111" s="113" t="str">
        <f>VLOOKUP(E111,'LISTADO ATM'!$A$2:$B$900,2,0)</f>
        <v xml:space="preserve">ATM Olé Hainamosa </v>
      </c>
      <c r="H111" s="113" t="str">
        <f>VLOOKUP(E111,VIP!$A$2:$O17484,7,FALSE)</f>
        <v>Si</v>
      </c>
      <c r="I111" s="113" t="str">
        <f>VLOOKUP(E111,VIP!$A$2:$O9449,8,FALSE)</f>
        <v>Si</v>
      </c>
      <c r="J111" s="113" t="str">
        <f>VLOOKUP(E111,VIP!$A$2:$O9399,8,FALSE)</f>
        <v>Si</v>
      </c>
      <c r="K111" s="113" t="str">
        <f>VLOOKUP(E111,VIP!$A$2:$O12973,6,0)</f>
        <v>SI</v>
      </c>
      <c r="L111" s="183" t="s">
        <v>2459</v>
      </c>
      <c r="M111" s="185" t="s">
        <v>2465</v>
      </c>
      <c r="N111" s="185" t="s">
        <v>2472</v>
      </c>
      <c r="O111" s="140" t="s">
        <v>2473</v>
      </c>
      <c r="P111" s="192"/>
      <c r="Q111" s="186" t="s">
        <v>2546</v>
      </c>
    </row>
    <row r="112" spans="1:17" ht="18" x14ac:dyDescent="0.25">
      <c r="A112" s="113" t="str">
        <f>VLOOKUP(E112,'LISTADO ATM'!$A$2:$C$901,3,0)</f>
        <v>DISTRITO NACIONAL</v>
      </c>
      <c r="B112" s="112">
        <v>335848052</v>
      </c>
      <c r="C112" s="182">
        <v>44295.555104166669</v>
      </c>
      <c r="D112" s="113" t="s">
        <v>2189</v>
      </c>
      <c r="E112" s="114">
        <v>900</v>
      </c>
      <c r="F112" s="113" t="str">
        <f>VLOOKUP(E112,VIP!$A$2:$O12562,2,0)</f>
        <v>DRBR900</v>
      </c>
      <c r="G112" s="113" t="str">
        <f>VLOOKUP(E112,'LISTADO ATM'!$A$2:$B$900,2,0)</f>
        <v xml:space="preserve">ATM UNP Merca Santo Domingo </v>
      </c>
      <c r="H112" s="113" t="str">
        <f>VLOOKUP(E112,VIP!$A$2:$O17483,7,FALSE)</f>
        <v>Si</v>
      </c>
      <c r="I112" s="113" t="str">
        <f>VLOOKUP(E112,VIP!$A$2:$O9448,8,FALSE)</f>
        <v>Si</v>
      </c>
      <c r="J112" s="113" t="str">
        <f>VLOOKUP(E112,VIP!$A$2:$O9398,8,FALSE)</f>
        <v>Si</v>
      </c>
      <c r="K112" s="113" t="str">
        <f>VLOOKUP(E112,VIP!$A$2:$O12972,6,0)</f>
        <v>NO</v>
      </c>
      <c r="L112" s="197" t="s">
        <v>2537</v>
      </c>
      <c r="M112" s="185" t="s">
        <v>2465</v>
      </c>
      <c r="N112" s="185" t="s">
        <v>2472</v>
      </c>
      <c r="O112" s="140" t="s">
        <v>2474</v>
      </c>
      <c r="P112" s="192"/>
      <c r="Q112" s="186" t="s">
        <v>2537</v>
      </c>
    </row>
    <row r="113" spans="1:17" ht="18" x14ac:dyDescent="0.25">
      <c r="A113" s="113" t="str">
        <f>VLOOKUP(E113,'LISTADO ATM'!$A$2:$C$901,3,0)</f>
        <v>DISTRITO NACIONAL</v>
      </c>
      <c r="B113" s="112">
        <v>335848060</v>
      </c>
      <c r="C113" s="182">
        <v>44295.561979166669</v>
      </c>
      <c r="D113" s="113" t="s">
        <v>2468</v>
      </c>
      <c r="E113" s="114">
        <v>240</v>
      </c>
      <c r="F113" s="113" t="str">
        <f>VLOOKUP(E113,VIP!$A$2:$O12561,2,0)</f>
        <v>DRBR24D</v>
      </c>
      <c r="G113" s="113" t="str">
        <f>VLOOKUP(E113,'LISTADO ATM'!$A$2:$B$900,2,0)</f>
        <v xml:space="preserve">ATM Oficina Carrefour I </v>
      </c>
      <c r="H113" s="113" t="str">
        <f>VLOOKUP(E113,VIP!$A$2:$O17482,7,FALSE)</f>
        <v>Si</v>
      </c>
      <c r="I113" s="113" t="str">
        <f>VLOOKUP(E113,VIP!$A$2:$O9447,8,FALSE)</f>
        <v>Si</v>
      </c>
      <c r="J113" s="113" t="str">
        <f>VLOOKUP(E113,VIP!$A$2:$O9397,8,FALSE)</f>
        <v>Si</v>
      </c>
      <c r="K113" s="113" t="str">
        <f>VLOOKUP(E113,VIP!$A$2:$O12971,6,0)</f>
        <v>SI</v>
      </c>
      <c r="L113" s="183" t="s">
        <v>2459</v>
      </c>
      <c r="M113" s="185" t="s">
        <v>2465</v>
      </c>
      <c r="N113" s="185" t="s">
        <v>2472</v>
      </c>
      <c r="O113" s="140" t="s">
        <v>2473</v>
      </c>
      <c r="P113" s="192"/>
      <c r="Q113" s="186" t="s">
        <v>2546</v>
      </c>
    </row>
    <row r="114" spans="1:17" ht="18" x14ac:dyDescent="0.25">
      <c r="A114" s="113" t="str">
        <f>VLOOKUP(E114,'LISTADO ATM'!$A$2:$C$901,3,0)</f>
        <v>SUR</v>
      </c>
      <c r="B114" s="112">
        <v>335848063</v>
      </c>
      <c r="C114" s="182">
        <v>44295.56355324074</v>
      </c>
      <c r="D114" s="113" t="s">
        <v>2493</v>
      </c>
      <c r="E114" s="114">
        <v>825</v>
      </c>
      <c r="F114" s="113" t="str">
        <f>VLOOKUP(E114,VIP!$A$2:$O12566,2,0)</f>
        <v>DRBR825</v>
      </c>
      <c r="G114" s="113" t="str">
        <f>VLOOKUP(E114,'LISTADO ATM'!$A$2:$B$900,2,0)</f>
        <v xml:space="preserve">ATM Estacion Eco Cibeles (Las Matas de Farfán) </v>
      </c>
      <c r="H114" s="113" t="str">
        <f>VLOOKUP(E114,VIP!$A$2:$O17487,7,FALSE)</f>
        <v>Si</v>
      </c>
      <c r="I114" s="113" t="str">
        <f>VLOOKUP(E114,VIP!$A$2:$O9452,8,FALSE)</f>
        <v>Si</v>
      </c>
      <c r="J114" s="113" t="str">
        <f>VLOOKUP(E114,VIP!$A$2:$O9402,8,FALSE)</f>
        <v>Si</v>
      </c>
      <c r="K114" s="113" t="str">
        <f>VLOOKUP(E114,VIP!$A$2:$O12976,6,0)</f>
        <v>NO</v>
      </c>
      <c r="L114" s="183" t="s">
        <v>2431</v>
      </c>
      <c r="M114" s="184" t="s">
        <v>2523</v>
      </c>
      <c r="N114" s="192" t="s">
        <v>2516</v>
      </c>
      <c r="O114" s="140" t="s">
        <v>2542</v>
      </c>
      <c r="P114" s="192" t="s">
        <v>2544</v>
      </c>
      <c r="Q114" s="193" t="s">
        <v>2431</v>
      </c>
    </row>
    <row r="115" spans="1:17" ht="18" x14ac:dyDescent="0.25">
      <c r="A115" s="113" t="str">
        <f>VLOOKUP(E115,'LISTADO ATM'!$A$2:$C$901,3,0)</f>
        <v>DISTRITO NACIONAL</v>
      </c>
      <c r="B115" s="112">
        <v>335848065</v>
      </c>
      <c r="C115" s="182">
        <v>44295.564884259256</v>
      </c>
      <c r="D115" s="113" t="s">
        <v>2493</v>
      </c>
      <c r="E115" s="114">
        <v>884</v>
      </c>
      <c r="F115" s="113" t="str">
        <f>VLOOKUP(E115,VIP!$A$2:$O12565,2,0)</f>
        <v>DRBR884</v>
      </c>
      <c r="G115" s="113" t="str">
        <f>VLOOKUP(E115,'LISTADO ATM'!$A$2:$B$900,2,0)</f>
        <v xml:space="preserve">ATM UNP Olé Sabana Perdida </v>
      </c>
      <c r="H115" s="113" t="str">
        <f>VLOOKUP(E115,VIP!$A$2:$O17486,7,FALSE)</f>
        <v>Si</v>
      </c>
      <c r="I115" s="113" t="str">
        <f>VLOOKUP(E115,VIP!$A$2:$O9451,8,FALSE)</f>
        <v>Si</v>
      </c>
      <c r="J115" s="113" t="str">
        <f>VLOOKUP(E115,VIP!$A$2:$O9401,8,FALSE)</f>
        <v>Si</v>
      </c>
      <c r="K115" s="113" t="str">
        <f>VLOOKUP(E115,VIP!$A$2:$O12975,6,0)</f>
        <v>NO</v>
      </c>
      <c r="L115" s="183" t="s">
        <v>2431</v>
      </c>
      <c r="M115" s="184" t="s">
        <v>2523</v>
      </c>
      <c r="N115" s="192" t="s">
        <v>2516</v>
      </c>
      <c r="O115" s="140" t="s">
        <v>2542</v>
      </c>
      <c r="P115" s="192" t="s">
        <v>2544</v>
      </c>
      <c r="Q115" s="193" t="s">
        <v>2431</v>
      </c>
    </row>
    <row r="116" spans="1:17" ht="18" x14ac:dyDescent="0.25">
      <c r="A116" s="113" t="str">
        <f>VLOOKUP(E116,'LISTADO ATM'!$A$2:$C$901,3,0)</f>
        <v>DISTRITO NACIONAL</v>
      </c>
      <c r="B116" s="112">
        <v>335848067</v>
      </c>
      <c r="C116" s="182">
        <v>44295.565474537034</v>
      </c>
      <c r="D116" s="113" t="s">
        <v>2493</v>
      </c>
      <c r="E116" s="114">
        <v>564</v>
      </c>
      <c r="F116" s="113" t="str">
        <f>VLOOKUP(E116,VIP!$A$2:$O12564,2,0)</f>
        <v>DRBR168</v>
      </c>
      <c r="G116" s="113" t="str">
        <f>VLOOKUP(E116,'LISTADO ATM'!$A$2:$B$900,2,0)</f>
        <v xml:space="preserve">ATM Ministerio de Agricultura </v>
      </c>
      <c r="H116" s="113" t="str">
        <f>VLOOKUP(E116,VIP!$A$2:$O17485,7,FALSE)</f>
        <v>Si</v>
      </c>
      <c r="I116" s="113" t="str">
        <f>VLOOKUP(E116,VIP!$A$2:$O9450,8,FALSE)</f>
        <v>Si</v>
      </c>
      <c r="J116" s="113" t="str">
        <f>VLOOKUP(E116,VIP!$A$2:$O9400,8,FALSE)</f>
        <v>Si</v>
      </c>
      <c r="K116" s="113" t="str">
        <f>VLOOKUP(E116,VIP!$A$2:$O12974,6,0)</f>
        <v>NO</v>
      </c>
      <c r="L116" s="183" t="s">
        <v>2477</v>
      </c>
      <c r="M116" s="184" t="s">
        <v>2523</v>
      </c>
      <c r="N116" s="192" t="s">
        <v>2516</v>
      </c>
      <c r="O116" s="140" t="s">
        <v>2542</v>
      </c>
      <c r="P116" s="192" t="s">
        <v>2534</v>
      </c>
      <c r="Q116" s="193" t="s">
        <v>2477</v>
      </c>
    </row>
    <row r="117" spans="1:17" ht="18" x14ac:dyDescent="0.25">
      <c r="A117" s="113" t="str">
        <f>VLOOKUP(E117,'LISTADO ATM'!$A$2:$C$901,3,0)</f>
        <v>ESTE</v>
      </c>
      <c r="B117" s="112">
        <v>335848070</v>
      </c>
      <c r="C117" s="182">
        <v>44295.56622685185</v>
      </c>
      <c r="D117" s="113" t="s">
        <v>2493</v>
      </c>
      <c r="E117" s="114">
        <v>293</v>
      </c>
      <c r="F117" s="113" t="str">
        <f>VLOOKUP(E117,VIP!$A$2:$O12563,2,0)</f>
        <v>DRBR293</v>
      </c>
      <c r="G117" s="113" t="str">
        <f>VLOOKUP(E117,'LISTADO ATM'!$A$2:$B$900,2,0)</f>
        <v xml:space="preserve">ATM S/M Nueva Visión (San Pedro) </v>
      </c>
      <c r="H117" s="113" t="str">
        <f>VLOOKUP(E117,VIP!$A$2:$O17484,7,FALSE)</f>
        <v>Si</v>
      </c>
      <c r="I117" s="113" t="str">
        <f>VLOOKUP(E117,VIP!$A$2:$O9449,8,FALSE)</f>
        <v>Si</v>
      </c>
      <c r="J117" s="113" t="str">
        <f>VLOOKUP(E117,VIP!$A$2:$O9399,8,FALSE)</f>
        <v>Si</v>
      </c>
      <c r="K117" s="113" t="str">
        <f>VLOOKUP(E117,VIP!$A$2:$O12973,6,0)</f>
        <v>NO</v>
      </c>
      <c r="L117" s="183" t="s">
        <v>2477</v>
      </c>
      <c r="M117" s="184" t="s">
        <v>2523</v>
      </c>
      <c r="N117" s="192" t="s">
        <v>2516</v>
      </c>
      <c r="O117" s="140" t="s">
        <v>2542</v>
      </c>
      <c r="P117" s="192" t="s">
        <v>2534</v>
      </c>
      <c r="Q117" s="193" t="s">
        <v>2477</v>
      </c>
    </row>
    <row r="118" spans="1:17" ht="18" x14ac:dyDescent="0.25">
      <c r="A118" s="113" t="str">
        <f>VLOOKUP(E118,'LISTADO ATM'!$A$2:$C$901,3,0)</f>
        <v>NORTE</v>
      </c>
      <c r="B118" s="112">
        <v>335848073</v>
      </c>
      <c r="C118" s="182">
        <v>44295.567476851851</v>
      </c>
      <c r="D118" s="113" t="s">
        <v>2493</v>
      </c>
      <c r="E118" s="114">
        <v>809</v>
      </c>
      <c r="F118" s="113" t="str">
        <f>VLOOKUP(E118,VIP!$A$2:$O12560,2,0)</f>
        <v>DRBR809</v>
      </c>
      <c r="G118" s="113" t="str">
        <f>VLOOKUP(E118,'LISTADO ATM'!$A$2:$B$900,2,0)</f>
        <v>ATM Yoma (Cotuí)</v>
      </c>
      <c r="H118" s="113" t="str">
        <f>VLOOKUP(E118,VIP!$A$2:$O17481,7,FALSE)</f>
        <v>Si</v>
      </c>
      <c r="I118" s="113" t="str">
        <f>VLOOKUP(E118,VIP!$A$2:$O9446,8,FALSE)</f>
        <v>Si</v>
      </c>
      <c r="J118" s="113" t="str">
        <f>VLOOKUP(E118,VIP!$A$2:$O9396,8,FALSE)</f>
        <v>Si</v>
      </c>
      <c r="K118" s="113" t="str">
        <f>VLOOKUP(E118,VIP!$A$2:$O12970,6,0)</f>
        <v>NO</v>
      </c>
      <c r="L118" s="197" t="s">
        <v>2537</v>
      </c>
      <c r="M118" s="184" t="s">
        <v>2523</v>
      </c>
      <c r="N118" s="192" t="s">
        <v>2516</v>
      </c>
      <c r="O118" s="140" t="s">
        <v>2494</v>
      </c>
      <c r="P118" s="192"/>
      <c r="Q118" s="193">
        <v>44295.629166666666</v>
      </c>
    </row>
    <row r="119" spans="1:17" ht="18" x14ac:dyDescent="0.25">
      <c r="A119" s="113" t="str">
        <f>VLOOKUP(E119,'LISTADO ATM'!$A$2:$C$901,3,0)</f>
        <v>SUR</v>
      </c>
      <c r="B119" s="112">
        <v>335848114</v>
      </c>
      <c r="C119" s="182">
        <v>44295.592118055552</v>
      </c>
      <c r="D119" s="113" t="s">
        <v>2189</v>
      </c>
      <c r="E119" s="114">
        <v>84</v>
      </c>
      <c r="F119" s="113" t="str">
        <f>VLOOKUP(E119,VIP!$A$2:$O12563,2,0)</f>
        <v>DRBR084</v>
      </c>
      <c r="G119" s="113" t="str">
        <f>VLOOKUP(E119,'LISTADO ATM'!$A$2:$B$900,2,0)</f>
        <v xml:space="preserve">ATM Oficina Multicentro Sirena San Cristóbal </v>
      </c>
      <c r="H119" s="113" t="str">
        <f>VLOOKUP(E119,VIP!$A$2:$O17484,7,FALSE)</f>
        <v>Si</v>
      </c>
      <c r="I119" s="113" t="str">
        <f>VLOOKUP(E119,VIP!$A$2:$O9449,8,FALSE)</f>
        <v>Si</v>
      </c>
      <c r="J119" s="113" t="str">
        <f>VLOOKUP(E119,VIP!$A$2:$O9399,8,FALSE)</f>
        <v>Si</v>
      </c>
      <c r="K119" s="113" t="str">
        <f>VLOOKUP(E119,VIP!$A$2:$O12973,6,0)</f>
        <v>SI</v>
      </c>
      <c r="L119" s="183" t="s">
        <v>2228</v>
      </c>
      <c r="M119" s="185" t="s">
        <v>2465</v>
      </c>
      <c r="N119" s="185" t="s">
        <v>2472</v>
      </c>
      <c r="O119" s="140" t="s">
        <v>2474</v>
      </c>
      <c r="P119" s="192"/>
      <c r="Q119" s="186" t="s">
        <v>2228</v>
      </c>
    </row>
    <row r="120" spans="1:17" ht="18" x14ac:dyDescent="0.25">
      <c r="A120" s="113" t="str">
        <f>VLOOKUP(E120,'LISTADO ATM'!$A$2:$C$901,3,0)</f>
        <v>ESTE</v>
      </c>
      <c r="B120" s="112">
        <v>335848122</v>
      </c>
      <c r="C120" s="182">
        <v>44295.596307870372</v>
      </c>
      <c r="D120" s="113" t="s">
        <v>2190</v>
      </c>
      <c r="E120" s="114">
        <v>798</v>
      </c>
      <c r="F120" s="113" t="str">
        <f>VLOOKUP(E120,VIP!$A$2:$O12562,2,0)</f>
        <v>DRBR798</v>
      </c>
      <c r="G120" s="113" t="str">
        <f>VLOOKUP(E120,'LISTADO ATM'!$A$2:$B$900,2,0)</f>
        <v>ATM Hotel Grand Paradise Samana</v>
      </c>
      <c r="H120" s="113" t="str">
        <f>VLOOKUP(E120,VIP!$A$2:$O17483,7,FALSE)</f>
        <v>Si</v>
      </c>
      <c r="I120" s="113" t="str">
        <f>VLOOKUP(E120,VIP!$A$2:$O9448,8,FALSE)</f>
        <v>Si</v>
      </c>
      <c r="J120" s="113" t="str">
        <f>VLOOKUP(E120,VIP!$A$2:$O9398,8,FALSE)</f>
        <v>Si</v>
      </c>
      <c r="K120" s="113" t="str">
        <f>VLOOKUP(E120,VIP!$A$2:$O12972,6,0)</f>
        <v>NO</v>
      </c>
      <c r="L120" s="183" t="s">
        <v>2512</v>
      </c>
      <c r="M120" s="185" t="s">
        <v>2465</v>
      </c>
      <c r="N120" s="185" t="s">
        <v>2472</v>
      </c>
      <c r="O120" s="140" t="s">
        <v>2503</v>
      </c>
      <c r="P120" s="192"/>
      <c r="Q120" s="186" t="s">
        <v>2512</v>
      </c>
    </row>
    <row r="121" spans="1:17" ht="18" x14ac:dyDescent="0.25">
      <c r="A121" s="113" t="str">
        <f>VLOOKUP(E121,'LISTADO ATM'!$A$2:$C$901,3,0)</f>
        <v>DISTRITO NACIONAL</v>
      </c>
      <c r="B121" s="112">
        <v>335848170</v>
      </c>
      <c r="C121" s="182">
        <v>44295.607164351852</v>
      </c>
      <c r="D121" s="113" t="s">
        <v>2189</v>
      </c>
      <c r="E121" s="114">
        <v>18</v>
      </c>
      <c r="F121" s="113" t="str">
        <f>VLOOKUP(E121,VIP!$A$2:$O12561,2,0)</f>
        <v>DRBR018</v>
      </c>
      <c r="G121" s="113" t="str">
        <f>VLOOKUP(E121,'LISTADO ATM'!$A$2:$B$900,2,0)</f>
        <v xml:space="preserve">ATM Oficina Haina Occidental I </v>
      </c>
      <c r="H121" s="113" t="str">
        <f>VLOOKUP(E121,VIP!$A$2:$O17482,7,FALSE)</f>
        <v>Si</v>
      </c>
      <c r="I121" s="113" t="str">
        <f>VLOOKUP(E121,VIP!$A$2:$O9447,8,FALSE)</f>
        <v>Si</v>
      </c>
      <c r="J121" s="113" t="str">
        <f>VLOOKUP(E121,VIP!$A$2:$O9397,8,FALSE)</f>
        <v>Si</v>
      </c>
      <c r="K121" s="113" t="str">
        <f>VLOOKUP(E121,VIP!$A$2:$O12971,6,0)</f>
        <v>SI</v>
      </c>
      <c r="L121" s="183" t="s">
        <v>2228</v>
      </c>
      <c r="M121" s="185" t="s">
        <v>2465</v>
      </c>
      <c r="N121" s="185" t="s">
        <v>2472</v>
      </c>
      <c r="O121" s="140" t="s">
        <v>2474</v>
      </c>
      <c r="P121" s="192"/>
      <c r="Q121" s="186" t="s">
        <v>2228</v>
      </c>
    </row>
    <row r="122" spans="1:17" ht="18" x14ac:dyDescent="0.25">
      <c r="A122" s="113" t="str">
        <f>VLOOKUP(E122,'LISTADO ATM'!$A$2:$C$901,3,0)</f>
        <v>NORTE</v>
      </c>
      <c r="B122" s="112">
        <v>335848226</v>
      </c>
      <c r="C122" s="182">
        <v>44295.622233796297</v>
      </c>
      <c r="D122" s="113" t="s">
        <v>2493</v>
      </c>
      <c r="E122" s="114">
        <v>603</v>
      </c>
      <c r="F122" s="113" t="str">
        <f>VLOOKUP(E122,VIP!$A$2:$O12562,2,0)</f>
        <v>DRBR126</v>
      </c>
      <c r="G122" s="113" t="str">
        <f>VLOOKUP(E122,'LISTADO ATM'!$A$2:$B$900,2,0)</f>
        <v xml:space="preserve">ATM Zona Franca (Santiago) II </v>
      </c>
      <c r="H122" s="113" t="str">
        <f>VLOOKUP(E122,VIP!$A$2:$O17483,7,FALSE)</f>
        <v>Si</v>
      </c>
      <c r="I122" s="113" t="str">
        <f>VLOOKUP(E122,VIP!$A$2:$O9448,8,FALSE)</f>
        <v>Si</v>
      </c>
      <c r="J122" s="113" t="str">
        <f>VLOOKUP(E122,VIP!$A$2:$O9398,8,FALSE)</f>
        <v>Si</v>
      </c>
      <c r="K122" s="113" t="str">
        <f>VLOOKUP(E122,VIP!$A$2:$O12972,6,0)</f>
        <v>NO</v>
      </c>
      <c r="L122" s="183" t="s">
        <v>2477</v>
      </c>
      <c r="M122" s="184" t="s">
        <v>2523</v>
      </c>
      <c r="N122" s="192" t="s">
        <v>2516</v>
      </c>
      <c r="O122" s="140" t="s">
        <v>2542</v>
      </c>
      <c r="P122" s="192" t="s">
        <v>2534</v>
      </c>
      <c r="Q122" s="193" t="s">
        <v>2477</v>
      </c>
    </row>
    <row r="123" spans="1:17" ht="18" x14ac:dyDescent="0.25">
      <c r="A123" s="113" t="str">
        <f>VLOOKUP(E123,'LISTADO ATM'!$A$2:$C$901,3,0)</f>
        <v>DISTRITO NACIONAL</v>
      </c>
      <c r="B123" s="112">
        <v>335848269</v>
      </c>
      <c r="C123" s="182">
        <v>44295.640648148146</v>
      </c>
      <c r="D123" s="113" t="s">
        <v>2468</v>
      </c>
      <c r="E123" s="114">
        <v>600</v>
      </c>
      <c r="F123" s="113" t="str">
        <f>VLOOKUP(E123,VIP!$A$2:$O12566,2,0)</f>
        <v>DRBR600</v>
      </c>
      <c r="G123" s="113" t="str">
        <f>VLOOKUP(E123,'LISTADO ATM'!$A$2:$B$900,2,0)</f>
        <v>ATM S/M Bravo Hipica</v>
      </c>
      <c r="H123" s="113" t="str">
        <f>VLOOKUP(E123,VIP!$A$2:$O17487,7,FALSE)</f>
        <v>N/A</v>
      </c>
      <c r="I123" s="113" t="str">
        <f>VLOOKUP(E123,VIP!$A$2:$O9452,8,FALSE)</f>
        <v>N/A</v>
      </c>
      <c r="J123" s="113" t="str">
        <f>VLOOKUP(E123,VIP!$A$2:$O9402,8,FALSE)</f>
        <v>N/A</v>
      </c>
      <c r="K123" s="113" t="str">
        <f>VLOOKUP(E123,VIP!$A$2:$O12976,6,0)</f>
        <v>N/A</v>
      </c>
      <c r="L123" s="183" t="s">
        <v>2459</v>
      </c>
      <c r="M123" s="185" t="s">
        <v>2465</v>
      </c>
      <c r="N123" s="185" t="s">
        <v>2472</v>
      </c>
      <c r="O123" s="140" t="s">
        <v>2473</v>
      </c>
      <c r="P123" s="192"/>
      <c r="Q123" s="186" t="s">
        <v>2548</v>
      </c>
    </row>
    <row r="124" spans="1:17" ht="18" x14ac:dyDescent="0.25">
      <c r="A124" s="113" t="str">
        <f>VLOOKUP(E124,'LISTADO ATM'!$A$2:$C$901,3,0)</f>
        <v>NORTE</v>
      </c>
      <c r="B124" s="112">
        <v>335848277</v>
      </c>
      <c r="C124" s="182">
        <v>44295.644930555558</v>
      </c>
      <c r="D124" s="113" t="s">
        <v>2190</v>
      </c>
      <c r="E124" s="114">
        <v>88</v>
      </c>
      <c r="F124" s="113" t="str">
        <f>VLOOKUP(E124,VIP!$A$2:$O12565,2,0)</f>
        <v>DRBR088</v>
      </c>
      <c r="G124" s="113" t="str">
        <f>VLOOKUP(E124,'LISTADO ATM'!$A$2:$B$900,2,0)</f>
        <v xml:space="preserve">ATM S/M La Fuente (Santiago) </v>
      </c>
      <c r="H124" s="113" t="str">
        <f>VLOOKUP(E124,VIP!$A$2:$O17486,7,FALSE)</f>
        <v>Si</v>
      </c>
      <c r="I124" s="113" t="str">
        <f>VLOOKUP(E124,VIP!$A$2:$O9451,8,FALSE)</f>
        <v>Si</v>
      </c>
      <c r="J124" s="113" t="str">
        <f>VLOOKUP(E124,VIP!$A$2:$O9401,8,FALSE)</f>
        <v>Si</v>
      </c>
      <c r="K124" s="113" t="str">
        <f>VLOOKUP(E124,VIP!$A$2:$O12975,6,0)</f>
        <v>NO</v>
      </c>
      <c r="L124" s="183" t="s">
        <v>2228</v>
      </c>
      <c r="M124" s="185" t="s">
        <v>2465</v>
      </c>
      <c r="N124" s="185" t="s">
        <v>2472</v>
      </c>
      <c r="O124" s="140" t="s">
        <v>2511</v>
      </c>
      <c r="P124" s="192"/>
      <c r="Q124" s="186" t="s">
        <v>2228</v>
      </c>
    </row>
    <row r="125" spans="1:17" ht="18" x14ac:dyDescent="0.25">
      <c r="A125" s="113" t="str">
        <f>VLOOKUP(E125,'LISTADO ATM'!$A$2:$C$901,3,0)</f>
        <v>NORTE</v>
      </c>
      <c r="B125" s="112">
        <v>335848284</v>
      </c>
      <c r="C125" s="182">
        <v>44295.64634259259</v>
      </c>
      <c r="D125" s="113" t="s">
        <v>2190</v>
      </c>
      <c r="E125" s="114">
        <v>405</v>
      </c>
      <c r="F125" s="113" t="str">
        <f>VLOOKUP(E125,VIP!$A$2:$O12564,2,0)</f>
        <v>DRBR405</v>
      </c>
      <c r="G125" s="113" t="str">
        <f>VLOOKUP(E125,'LISTADO ATM'!$A$2:$B$900,2,0)</f>
        <v xml:space="preserve">ATM UNP Loma de Cabrera </v>
      </c>
      <c r="H125" s="113" t="str">
        <f>VLOOKUP(E125,VIP!$A$2:$O17485,7,FALSE)</f>
        <v>Si</v>
      </c>
      <c r="I125" s="113" t="str">
        <f>VLOOKUP(E125,VIP!$A$2:$O9450,8,FALSE)</f>
        <v>Si</v>
      </c>
      <c r="J125" s="113" t="str">
        <f>VLOOKUP(E125,VIP!$A$2:$O9400,8,FALSE)</f>
        <v>Si</v>
      </c>
      <c r="K125" s="113" t="str">
        <f>VLOOKUP(E125,VIP!$A$2:$O12974,6,0)</f>
        <v>NO</v>
      </c>
      <c r="L125" s="183" t="s">
        <v>2228</v>
      </c>
      <c r="M125" s="185" t="s">
        <v>2465</v>
      </c>
      <c r="N125" s="185" t="s">
        <v>2472</v>
      </c>
      <c r="O125" s="140" t="s">
        <v>2511</v>
      </c>
      <c r="P125" s="192"/>
      <c r="Q125" s="186" t="s">
        <v>2228</v>
      </c>
    </row>
    <row r="126" spans="1:17" ht="18" x14ac:dyDescent="0.25">
      <c r="A126" s="113" t="str">
        <f>VLOOKUP(E126,'LISTADO ATM'!$A$2:$C$901,3,0)</f>
        <v>DISTRITO NACIONAL</v>
      </c>
      <c r="B126" s="112">
        <v>335848306</v>
      </c>
      <c r="C126" s="182">
        <v>44295.65084490741</v>
      </c>
      <c r="D126" s="113" t="s">
        <v>2189</v>
      </c>
      <c r="E126" s="114">
        <v>280</v>
      </c>
      <c r="F126" s="113" t="str">
        <f>VLOOKUP(E126,VIP!$A$2:$O12563,2,0)</f>
        <v>DRBR752</v>
      </c>
      <c r="G126" s="113" t="str">
        <f>VLOOKUP(E126,'LISTADO ATM'!$A$2:$B$900,2,0)</f>
        <v xml:space="preserve">ATM Cooperativa BR </v>
      </c>
      <c r="H126" s="113" t="str">
        <f>VLOOKUP(E126,VIP!$A$2:$O17484,7,FALSE)</f>
        <v>Si</v>
      </c>
      <c r="I126" s="113" t="str">
        <f>VLOOKUP(E126,VIP!$A$2:$O9449,8,FALSE)</f>
        <v>Si</v>
      </c>
      <c r="J126" s="113" t="str">
        <f>VLOOKUP(E126,VIP!$A$2:$O9399,8,FALSE)</f>
        <v>Si</v>
      </c>
      <c r="K126" s="113" t="str">
        <f>VLOOKUP(E126,VIP!$A$2:$O12973,6,0)</f>
        <v>NO</v>
      </c>
      <c r="L126" s="183" t="s">
        <v>2228</v>
      </c>
      <c r="M126" s="185" t="s">
        <v>2465</v>
      </c>
      <c r="N126" s="185" t="s">
        <v>2472</v>
      </c>
      <c r="O126" s="140" t="s">
        <v>2474</v>
      </c>
      <c r="P126" s="192"/>
      <c r="Q126" s="186" t="s">
        <v>2228</v>
      </c>
    </row>
    <row r="127" spans="1:17" ht="18" x14ac:dyDescent="0.25">
      <c r="A127" s="113" t="str">
        <f>VLOOKUP(E127,'LISTADO ATM'!$A$2:$C$901,3,0)</f>
        <v>NORTE</v>
      </c>
      <c r="B127" s="112">
        <v>335848310</v>
      </c>
      <c r="C127" s="182">
        <v>44295.651979166665</v>
      </c>
      <c r="D127" s="113" t="s">
        <v>2190</v>
      </c>
      <c r="E127" s="114">
        <v>482</v>
      </c>
      <c r="F127" s="113" t="str">
        <f>VLOOKUP(E127,VIP!$A$2:$O12562,2,0)</f>
        <v>DRBR482</v>
      </c>
      <c r="G127" s="113" t="str">
        <f>VLOOKUP(E127,'LISTADO ATM'!$A$2:$B$900,2,0)</f>
        <v xml:space="preserve">ATM Centro de Caja Plaza Lama (Santiago) </v>
      </c>
      <c r="H127" s="113" t="str">
        <f>VLOOKUP(E127,VIP!$A$2:$O17483,7,FALSE)</f>
        <v>Si</v>
      </c>
      <c r="I127" s="113" t="str">
        <f>VLOOKUP(E127,VIP!$A$2:$O9448,8,FALSE)</f>
        <v>Si</v>
      </c>
      <c r="J127" s="113" t="str">
        <f>VLOOKUP(E127,VIP!$A$2:$O9398,8,FALSE)</f>
        <v>Si</v>
      </c>
      <c r="K127" s="113" t="str">
        <f>VLOOKUP(E127,VIP!$A$2:$O12972,6,0)</f>
        <v>NO</v>
      </c>
      <c r="L127" s="183" t="s">
        <v>2228</v>
      </c>
      <c r="M127" s="185" t="s">
        <v>2465</v>
      </c>
      <c r="N127" s="185" t="s">
        <v>2472</v>
      </c>
      <c r="O127" s="140" t="s">
        <v>2511</v>
      </c>
      <c r="P127" s="192"/>
      <c r="Q127" s="186" t="s">
        <v>2228</v>
      </c>
    </row>
  </sheetData>
  <autoFilter ref="A4:Q71">
    <sortState ref="A5:Q127">
      <sortCondition ref="C4:C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6 B42 B1:B4 B128:B1048576">
    <cfRule type="duplicateValues" dxfId="629" priority="825"/>
    <cfRule type="duplicateValues" dxfId="628" priority="826"/>
  </conditionalFormatting>
  <conditionalFormatting sqref="E17:E18">
    <cfRule type="duplicateValues" dxfId="627" priority="638"/>
  </conditionalFormatting>
  <conditionalFormatting sqref="E17:E18">
    <cfRule type="duplicateValues" dxfId="626" priority="636"/>
    <cfRule type="duplicateValues" dxfId="625" priority="637"/>
  </conditionalFormatting>
  <conditionalFormatting sqref="B17:B18">
    <cfRule type="duplicateValues" dxfId="624" priority="635"/>
  </conditionalFormatting>
  <conditionalFormatting sqref="B17:B18">
    <cfRule type="duplicateValues" dxfId="623" priority="633"/>
    <cfRule type="duplicateValues" dxfId="622" priority="634"/>
  </conditionalFormatting>
  <conditionalFormatting sqref="E17:E18">
    <cfRule type="duplicateValues" dxfId="621" priority="632"/>
  </conditionalFormatting>
  <conditionalFormatting sqref="E17:E18">
    <cfRule type="duplicateValues" dxfId="620" priority="631"/>
  </conditionalFormatting>
  <conditionalFormatting sqref="E17:E18">
    <cfRule type="duplicateValues" dxfId="619" priority="629"/>
    <cfRule type="duplicateValues" dxfId="618" priority="630"/>
  </conditionalFormatting>
  <conditionalFormatting sqref="E17:E18">
    <cfRule type="duplicateValues" dxfId="617" priority="628"/>
  </conditionalFormatting>
  <conditionalFormatting sqref="E19:E27">
    <cfRule type="duplicateValues" dxfId="616" priority="626"/>
  </conditionalFormatting>
  <conditionalFormatting sqref="E19:E27">
    <cfRule type="duplicateValues" dxfId="615" priority="624"/>
    <cfRule type="duplicateValues" dxfId="614" priority="625"/>
  </conditionalFormatting>
  <conditionalFormatting sqref="B19:B27">
    <cfRule type="duplicateValues" dxfId="613" priority="623"/>
  </conditionalFormatting>
  <conditionalFormatting sqref="B19:B27">
    <cfRule type="duplicateValues" dxfId="612" priority="621"/>
    <cfRule type="duplicateValues" dxfId="611" priority="622"/>
  </conditionalFormatting>
  <conditionalFormatting sqref="E19:E27">
    <cfRule type="duplicateValues" dxfId="610" priority="620"/>
  </conditionalFormatting>
  <conditionalFormatting sqref="E19:E27">
    <cfRule type="duplicateValues" dxfId="609" priority="619"/>
  </conditionalFormatting>
  <conditionalFormatting sqref="E19:E27">
    <cfRule type="duplicateValues" dxfId="608" priority="617"/>
    <cfRule type="duplicateValues" dxfId="607" priority="618"/>
  </conditionalFormatting>
  <conditionalFormatting sqref="E19:E27">
    <cfRule type="duplicateValues" dxfId="606" priority="616"/>
  </conditionalFormatting>
  <conditionalFormatting sqref="E19:E27">
    <cfRule type="duplicateValues" dxfId="605" priority="615"/>
  </conditionalFormatting>
  <conditionalFormatting sqref="B38:B41">
    <cfRule type="duplicateValues" dxfId="604" priority="598"/>
    <cfRule type="duplicateValues" dxfId="603" priority="599"/>
  </conditionalFormatting>
  <conditionalFormatting sqref="E38:E51">
    <cfRule type="duplicateValues" dxfId="602" priority="597"/>
  </conditionalFormatting>
  <conditionalFormatting sqref="E38:E51">
    <cfRule type="duplicateValues" dxfId="601" priority="595"/>
    <cfRule type="duplicateValues" dxfId="600" priority="596"/>
  </conditionalFormatting>
  <conditionalFormatting sqref="B38:B41">
    <cfRule type="duplicateValues" dxfId="599" priority="594"/>
  </conditionalFormatting>
  <conditionalFormatting sqref="B38:B41">
    <cfRule type="duplicateValues" dxfId="598" priority="592"/>
    <cfRule type="duplicateValues" dxfId="597" priority="593"/>
  </conditionalFormatting>
  <conditionalFormatting sqref="E38:E51">
    <cfRule type="duplicateValues" dxfId="596" priority="591"/>
  </conditionalFormatting>
  <conditionalFormatting sqref="E38:E51">
    <cfRule type="duplicateValues" dxfId="595" priority="590"/>
  </conditionalFormatting>
  <conditionalFormatting sqref="E38:E51">
    <cfRule type="duplicateValues" dxfId="594" priority="588"/>
    <cfRule type="duplicateValues" dxfId="593" priority="589"/>
  </conditionalFormatting>
  <conditionalFormatting sqref="E38:E51">
    <cfRule type="duplicateValues" dxfId="592" priority="587"/>
  </conditionalFormatting>
  <conditionalFormatting sqref="E38:E51">
    <cfRule type="duplicateValues" dxfId="591" priority="586"/>
  </conditionalFormatting>
  <conditionalFormatting sqref="E38:E51">
    <cfRule type="duplicateValues" dxfId="590" priority="585"/>
  </conditionalFormatting>
  <conditionalFormatting sqref="E38:E51">
    <cfRule type="duplicateValues" dxfId="589" priority="584"/>
  </conditionalFormatting>
  <conditionalFormatting sqref="B76 B1:B74 B128:B1048576">
    <cfRule type="duplicateValues" dxfId="588" priority="583"/>
  </conditionalFormatting>
  <conditionalFormatting sqref="B42">
    <cfRule type="duplicateValues" dxfId="587" priority="581"/>
    <cfRule type="duplicateValues" dxfId="586" priority="582"/>
  </conditionalFormatting>
  <conditionalFormatting sqref="B42">
    <cfRule type="duplicateValues" dxfId="585" priority="580"/>
  </conditionalFormatting>
  <conditionalFormatting sqref="B42">
    <cfRule type="duplicateValues" dxfId="584" priority="578"/>
    <cfRule type="duplicateValues" dxfId="583" priority="579"/>
  </conditionalFormatting>
  <conditionalFormatting sqref="E42">
    <cfRule type="duplicateValues" dxfId="582" priority="577"/>
  </conditionalFormatting>
  <conditionalFormatting sqref="E42">
    <cfRule type="duplicateValues" dxfId="581" priority="575"/>
    <cfRule type="duplicateValues" dxfId="580" priority="576"/>
  </conditionalFormatting>
  <conditionalFormatting sqref="E42">
    <cfRule type="duplicateValues" dxfId="579" priority="574"/>
  </conditionalFormatting>
  <conditionalFormatting sqref="E42">
    <cfRule type="duplicateValues" dxfId="578" priority="573"/>
  </conditionalFormatting>
  <conditionalFormatting sqref="E42">
    <cfRule type="duplicateValues" dxfId="577" priority="571"/>
    <cfRule type="duplicateValues" dxfId="576" priority="572"/>
  </conditionalFormatting>
  <conditionalFormatting sqref="E42">
    <cfRule type="duplicateValues" dxfId="575" priority="570"/>
  </conditionalFormatting>
  <conditionalFormatting sqref="E42">
    <cfRule type="duplicateValues" dxfId="574" priority="569"/>
  </conditionalFormatting>
  <conditionalFormatting sqref="E42">
    <cfRule type="duplicateValues" dxfId="573" priority="568"/>
  </conditionalFormatting>
  <conditionalFormatting sqref="E42">
    <cfRule type="duplicateValues" dxfId="572" priority="567"/>
  </conditionalFormatting>
  <conditionalFormatting sqref="E42">
    <cfRule type="duplicateValues" dxfId="571" priority="565"/>
    <cfRule type="duplicateValues" dxfId="570" priority="566"/>
  </conditionalFormatting>
  <conditionalFormatting sqref="E42">
    <cfRule type="duplicateValues" dxfId="569" priority="564"/>
  </conditionalFormatting>
  <conditionalFormatting sqref="E42">
    <cfRule type="duplicateValues" dxfId="568" priority="563"/>
  </conditionalFormatting>
  <conditionalFormatting sqref="E42">
    <cfRule type="duplicateValues" dxfId="567" priority="561"/>
    <cfRule type="duplicateValues" dxfId="566" priority="562"/>
  </conditionalFormatting>
  <conditionalFormatting sqref="E42">
    <cfRule type="duplicateValues" dxfId="565" priority="560"/>
  </conditionalFormatting>
  <conditionalFormatting sqref="E42">
    <cfRule type="duplicateValues" dxfId="564" priority="559"/>
  </conditionalFormatting>
  <conditionalFormatting sqref="E42">
    <cfRule type="duplicateValues" dxfId="563" priority="558"/>
  </conditionalFormatting>
  <conditionalFormatting sqref="E42">
    <cfRule type="duplicateValues" dxfId="562" priority="557"/>
  </conditionalFormatting>
  <conditionalFormatting sqref="B43:B44">
    <cfRule type="duplicateValues" dxfId="561" priority="555"/>
    <cfRule type="duplicateValues" dxfId="560" priority="556"/>
  </conditionalFormatting>
  <conditionalFormatting sqref="B43:B44">
    <cfRule type="duplicateValues" dxfId="559" priority="554"/>
  </conditionalFormatting>
  <conditionalFormatting sqref="B43:B44">
    <cfRule type="duplicateValues" dxfId="558" priority="552"/>
    <cfRule type="duplicateValues" dxfId="557" priority="553"/>
  </conditionalFormatting>
  <conditionalFormatting sqref="B43:B44">
    <cfRule type="duplicateValues" dxfId="556" priority="551"/>
  </conditionalFormatting>
  <conditionalFormatting sqref="B76">
    <cfRule type="duplicateValues" dxfId="555" priority="550"/>
  </conditionalFormatting>
  <conditionalFormatting sqref="B45">
    <cfRule type="duplicateValues" dxfId="554" priority="548"/>
    <cfRule type="duplicateValues" dxfId="553" priority="549"/>
  </conditionalFormatting>
  <conditionalFormatting sqref="B45">
    <cfRule type="duplicateValues" dxfId="552" priority="547"/>
  </conditionalFormatting>
  <conditionalFormatting sqref="B45">
    <cfRule type="duplicateValues" dxfId="551" priority="545"/>
    <cfRule type="duplicateValues" dxfId="550" priority="546"/>
  </conditionalFormatting>
  <conditionalFormatting sqref="B45">
    <cfRule type="duplicateValues" dxfId="549" priority="544"/>
  </conditionalFormatting>
  <conditionalFormatting sqref="B45">
    <cfRule type="duplicateValues" dxfId="548" priority="542"/>
    <cfRule type="duplicateValues" dxfId="547" priority="543"/>
  </conditionalFormatting>
  <conditionalFormatting sqref="B45">
    <cfRule type="duplicateValues" dxfId="546" priority="541"/>
  </conditionalFormatting>
  <conditionalFormatting sqref="B46:B51">
    <cfRule type="duplicateValues" dxfId="545" priority="536"/>
    <cfRule type="duplicateValues" dxfId="544" priority="537"/>
  </conditionalFormatting>
  <conditionalFormatting sqref="B46:B51">
    <cfRule type="duplicateValues" dxfId="543" priority="535"/>
  </conditionalFormatting>
  <conditionalFormatting sqref="B46:B51">
    <cfRule type="duplicateValues" dxfId="542" priority="533"/>
    <cfRule type="duplicateValues" dxfId="541" priority="534"/>
  </conditionalFormatting>
  <conditionalFormatting sqref="B46:B51">
    <cfRule type="duplicateValues" dxfId="540" priority="532"/>
  </conditionalFormatting>
  <conditionalFormatting sqref="B46:B51">
    <cfRule type="duplicateValues" dxfId="539" priority="531"/>
  </conditionalFormatting>
  <conditionalFormatting sqref="B46:B51">
    <cfRule type="duplicateValues" dxfId="538" priority="530"/>
  </conditionalFormatting>
  <conditionalFormatting sqref="B46:B51">
    <cfRule type="duplicateValues" dxfId="537" priority="528"/>
    <cfRule type="duplicateValues" dxfId="536" priority="529"/>
  </conditionalFormatting>
  <conditionalFormatting sqref="E28:E51">
    <cfRule type="duplicateValues" dxfId="535" priority="120901"/>
  </conditionalFormatting>
  <conditionalFormatting sqref="E28:E51">
    <cfRule type="duplicateValues" dxfId="534" priority="120903"/>
    <cfRule type="duplicateValues" dxfId="533" priority="120904"/>
  </conditionalFormatting>
  <conditionalFormatting sqref="B28:B37">
    <cfRule type="duplicateValues" dxfId="532" priority="120907"/>
  </conditionalFormatting>
  <conditionalFormatting sqref="B28:B37">
    <cfRule type="duplicateValues" dxfId="531" priority="120909"/>
    <cfRule type="duplicateValues" dxfId="530" priority="120910"/>
  </conditionalFormatting>
  <conditionalFormatting sqref="E75:E76 E93:E97 E1:E71 E117:E122 E128:E1048576">
    <cfRule type="duplicateValues" dxfId="529" priority="461"/>
  </conditionalFormatting>
  <conditionalFormatting sqref="E71 E42:E51 E1:E4 E75:E76 E93:E97 E117:E122 E128:E1048576">
    <cfRule type="duplicateValues" dxfId="528" priority="120946"/>
  </conditionalFormatting>
  <conditionalFormatting sqref="E71 E42:E51 E75:E76 E93:E97 E117:E122 E128:E1048576">
    <cfRule type="duplicateValues" dxfId="527" priority="120950"/>
  </conditionalFormatting>
  <conditionalFormatting sqref="E71 E42:E51 E1:E4 E75:E76 E93:E97 E117:E122 E128:E1048576">
    <cfRule type="duplicateValues" dxfId="526" priority="120953"/>
    <cfRule type="duplicateValues" dxfId="525" priority="120954"/>
  </conditionalFormatting>
  <conditionalFormatting sqref="E71 E42:E51 E75:E76 E93:E97 E117:E122 E128:E1048576">
    <cfRule type="duplicateValues" dxfId="524" priority="120961"/>
    <cfRule type="duplicateValues" dxfId="523" priority="120962"/>
  </conditionalFormatting>
  <conditionalFormatting sqref="E71 E42:E51 E1:E16 E75:E76 E93:E97 E117:E122 E128:E1048576">
    <cfRule type="duplicateValues" dxfId="522" priority="120967"/>
  </conditionalFormatting>
  <conditionalFormatting sqref="E71 E42:E51 E1:E18 E75:E76 E93:E97 E117:E122 E128:E1048576">
    <cfRule type="duplicateValues" dxfId="521" priority="120971"/>
  </conditionalFormatting>
  <conditionalFormatting sqref="E71 E42:E51 E75:E76 E93:E97 E1:E27 E117:E122 E128:E1048576">
    <cfRule type="duplicateValues" dxfId="520" priority="120975"/>
  </conditionalFormatting>
  <conditionalFormatting sqref="E71 E75:E76 E93:E97 E1:E51 E117:E122 E128:E1048576">
    <cfRule type="duplicateValues" dxfId="519" priority="120979"/>
  </conditionalFormatting>
  <conditionalFormatting sqref="B71">
    <cfRule type="duplicateValues" dxfId="518" priority="121020"/>
    <cfRule type="duplicateValues" dxfId="517" priority="121021"/>
  </conditionalFormatting>
  <conditionalFormatting sqref="B71">
    <cfRule type="duplicateValues" dxfId="516" priority="121022"/>
  </conditionalFormatting>
  <conditionalFormatting sqref="E93:E97 E1:E76 E117:E122 E128:E1048576">
    <cfRule type="duplicateValues" dxfId="515" priority="453"/>
  </conditionalFormatting>
  <conditionalFormatting sqref="E72:E74">
    <cfRule type="duplicateValues" dxfId="514" priority="121056"/>
  </conditionalFormatting>
  <conditionalFormatting sqref="E72:E74">
    <cfRule type="duplicateValues" dxfId="513" priority="121058"/>
    <cfRule type="duplicateValues" dxfId="512" priority="121059"/>
  </conditionalFormatting>
  <conditionalFormatting sqref="B72:B74">
    <cfRule type="duplicateValues" dxfId="511" priority="121060"/>
    <cfRule type="duplicateValues" dxfId="510" priority="121061"/>
  </conditionalFormatting>
  <conditionalFormatting sqref="B72:B74">
    <cfRule type="duplicateValues" dxfId="509" priority="121062"/>
  </conditionalFormatting>
  <conditionalFormatting sqref="B76">
    <cfRule type="duplicateValues" dxfId="508" priority="452"/>
  </conditionalFormatting>
  <conditionalFormatting sqref="B75">
    <cfRule type="duplicateValues" dxfId="507" priority="448"/>
  </conditionalFormatting>
  <conditionalFormatting sqref="B75">
    <cfRule type="duplicateValues" dxfId="506" priority="447"/>
  </conditionalFormatting>
  <conditionalFormatting sqref="B75">
    <cfRule type="duplicateValues" dxfId="505" priority="446"/>
  </conditionalFormatting>
  <conditionalFormatting sqref="B75">
    <cfRule type="duplicateValues" dxfId="504" priority="444"/>
    <cfRule type="duplicateValues" dxfId="503" priority="445"/>
  </conditionalFormatting>
  <conditionalFormatting sqref="B75">
    <cfRule type="duplicateValues" dxfId="502" priority="442"/>
    <cfRule type="duplicateValues" dxfId="501" priority="443"/>
  </conditionalFormatting>
  <conditionalFormatting sqref="B75">
    <cfRule type="duplicateValues" dxfId="500" priority="441"/>
  </conditionalFormatting>
  <conditionalFormatting sqref="B75">
    <cfRule type="duplicateValues" dxfId="499" priority="439"/>
    <cfRule type="duplicateValues" dxfId="498" priority="440"/>
  </conditionalFormatting>
  <conditionalFormatting sqref="B75">
    <cfRule type="duplicateValues" dxfId="497" priority="437"/>
    <cfRule type="duplicateValues" dxfId="496" priority="438"/>
  </conditionalFormatting>
  <conditionalFormatting sqref="B75">
    <cfRule type="duplicateValues" dxfId="495" priority="436"/>
  </conditionalFormatting>
  <conditionalFormatting sqref="B75">
    <cfRule type="duplicateValues" dxfId="494" priority="435"/>
  </conditionalFormatting>
  <conditionalFormatting sqref="E75">
    <cfRule type="duplicateValues" dxfId="493" priority="434"/>
  </conditionalFormatting>
  <conditionalFormatting sqref="E75">
    <cfRule type="duplicateValues" dxfId="492" priority="432"/>
    <cfRule type="duplicateValues" dxfId="491" priority="433"/>
  </conditionalFormatting>
  <conditionalFormatting sqref="B128:B1048576 B1:B76">
    <cfRule type="duplicateValues" dxfId="490" priority="431"/>
  </conditionalFormatting>
  <conditionalFormatting sqref="B76">
    <cfRule type="duplicateValues" dxfId="489" priority="430"/>
  </conditionalFormatting>
  <conditionalFormatting sqref="B76">
    <cfRule type="duplicateValues" dxfId="488" priority="428"/>
    <cfRule type="duplicateValues" dxfId="487" priority="429"/>
  </conditionalFormatting>
  <conditionalFormatting sqref="B76">
    <cfRule type="duplicateValues" dxfId="486" priority="426"/>
    <cfRule type="duplicateValues" dxfId="485" priority="427"/>
  </conditionalFormatting>
  <conditionalFormatting sqref="B76">
    <cfRule type="duplicateValues" dxfId="484" priority="425"/>
  </conditionalFormatting>
  <conditionalFormatting sqref="B76">
    <cfRule type="duplicateValues" dxfId="483" priority="423"/>
    <cfRule type="duplicateValues" dxfId="482" priority="424"/>
  </conditionalFormatting>
  <conditionalFormatting sqref="B76">
    <cfRule type="duplicateValues" dxfId="481" priority="421"/>
    <cfRule type="duplicateValues" dxfId="480" priority="422"/>
  </conditionalFormatting>
  <conditionalFormatting sqref="B76">
    <cfRule type="duplicateValues" dxfId="479" priority="420"/>
  </conditionalFormatting>
  <conditionalFormatting sqref="E78">
    <cfRule type="duplicateValues" dxfId="478" priority="419"/>
  </conditionalFormatting>
  <conditionalFormatting sqref="E78">
    <cfRule type="duplicateValues" dxfId="477" priority="418"/>
  </conditionalFormatting>
  <conditionalFormatting sqref="E78">
    <cfRule type="duplicateValues" dxfId="476" priority="416"/>
    <cfRule type="duplicateValues" dxfId="475" priority="417"/>
  </conditionalFormatting>
  <conditionalFormatting sqref="E78">
    <cfRule type="duplicateValues" dxfId="474" priority="414"/>
    <cfRule type="duplicateValues" dxfId="473" priority="415"/>
  </conditionalFormatting>
  <conditionalFormatting sqref="E78">
    <cfRule type="duplicateValues" dxfId="472" priority="413"/>
  </conditionalFormatting>
  <conditionalFormatting sqref="E78">
    <cfRule type="duplicateValues" dxfId="471" priority="412"/>
  </conditionalFormatting>
  <conditionalFormatting sqref="E78">
    <cfRule type="duplicateValues" dxfId="470" priority="411"/>
  </conditionalFormatting>
  <conditionalFormatting sqref="E78">
    <cfRule type="duplicateValues" dxfId="469" priority="410"/>
  </conditionalFormatting>
  <conditionalFormatting sqref="E77">
    <cfRule type="duplicateValues" dxfId="468" priority="409"/>
  </conditionalFormatting>
  <conditionalFormatting sqref="E77">
    <cfRule type="duplicateValues" dxfId="467" priority="408"/>
  </conditionalFormatting>
  <conditionalFormatting sqref="E77">
    <cfRule type="duplicateValues" dxfId="466" priority="406"/>
    <cfRule type="duplicateValues" dxfId="465" priority="407"/>
  </conditionalFormatting>
  <conditionalFormatting sqref="E77">
    <cfRule type="duplicateValues" dxfId="464" priority="405"/>
  </conditionalFormatting>
  <conditionalFormatting sqref="E77">
    <cfRule type="duplicateValues" dxfId="463" priority="404"/>
  </conditionalFormatting>
  <conditionalFormatting sqref="E77">
    <cfRule type="duplicateValues" dxfId="462" priority="402"/>
    <cfRule type="duplicateValues" dxfId="461" priority="403"/>
  </conditionalFormatting>
  <conditionalFormatting sqref="E77">
    <cfRule type="duplicateValues" dxfId="460" priority="401"/>
  </conditionalFormatting>
  <conditionalFormatting sqref="E77">
    <cfRule type="duplicateValues" dxfId="459" priority="400"/>
  </conditionalFormatting>
  <conditionalFormatting sqref="E77">
    <cfRule type="duplicateValues" dxfId="458" priority="399"/>
  </conditionalFormatting>
  <conditionalFormatting sqref="E77">
    <cfRule type="duplicateValues" dxfId="457" priority="398"/>
  </conditionalFormatting>
  <conditionalFormatting sqref="E77">
    <cfRule type="duplicateValues" dxfId="456" priority="397"/>
  </conditionalFormatting>
  <conditionalFormatting sqref="E77">
    <cfRule type="duplicateValues" dxfId="455" priority="395"/>
    <cfRule type="duplicateValues" dxfId="454" priority="396"/>
  </conditionalFormatting>
  <conditionalFormatting sqref="E77">
    <cfRule type="duplicateValues" dxfId="453" priority="394"/>
  </conditionalFormatting>
  <conditionalFormatting sqref="E77">
    <cfRule type="duplicateValues" dxfId="452" priority="393"/>
  </conditionalFormatting>
  <conditionalFormatting sqref="E77">
    <cfRule type="duplicateValues" dxfId="451" priority="391"/>
    <cfRule type="duplicateValues" dxfId="450" priority="392"/>
  </conditionalFormatting>
  <conditionalFormatting sqref="E77">
    <cfRule type="duplicateValues" dxfId="449" priority="390"/>
  </conditionalFormatting>
  <conditionalFormatting sqref="E77">
    <cfRule type="duplicateValues" dxfId="448" priority="389"/>
  </conditionalFormatting>
  <conditionalFormatting sqref="E77">
    <cfRule type="duplicateValues" dxfId="447" priority="388"/>
  </conditionalFormatting>
  <conditionalFormatting sqref="E77">
    <cfRule type="duplicateValues" dxfId="446" priority="387"/>
  </conditionalFormatting>
  <conditionalFormatting sqref="B77">
    <cfRule type="duplicateValues" dxfId="445" priority="385"/>
    <cfRule type="duplicateValues" dxfId="444" priority="386"/>
  </conditionalFormatting>
  <conditionalFormatting sqref="B77">
    <cfRule type="duplicateValues" dxfId="443" priority="384"/>
  </conditionalFormatting>
  <conditionalFormatting sqref="B77">
    <cfRule type="duplicateValues" dxfId="442" priority="382"/>
    <cfRule type="duplicateValues" dxfId="441" priority="383"/>
  </conditionalFormatting>
  <conditionalFormatting sqref="B77">
    <cfRule type="duplicateValues" dxfId="440" priority="381"/>
  </conditionalFormatting>
  <conditionalFormatting sqref="B77">
    <cfRule type="duplicateValues" dxfId="439" priority="380"/>
  </conditionalFormatting>
  <conditionalFormatting sqref="B77">
    <cfRule type="duplicateValues" dxfId="438" priority="379"/>
  </conditionalFormatting>
  <conditionalFormatting sqref="B77">
    <cfRule type="duplicateValues" dxfId="437" priority="377"/>
    <cfRule type="duplicateValues" dxfId="436" priority="378"/>
  </conditionalFormatting>
  <conditionalFormatting sqref="E77">
    <cfRule type="duplicateValues" dxfId="435" priority="376"/>
  </conditionalFormatting>
  <conditionalFormatting sqref="E77">
    <cfRule type="duplicateValues" dxfId="434" priority="374"/>
    <cfRule type="duplicateValues" dxfId="433" priority="375"/>
  </conditionalFormatting>
  <conditionalFormatting sqref="B78">
    <cfRule type="duplicateValues" dxfId="432" priority="372"/>
    <cfRule type="duplicateValues" dxfId="431" priority="373"/>
  </conditionalFormatting>
  <conditionalFormatting sqref="B78">
    <cfRule type="duplicateValues" dxfId="430" priority="371"/>
  </conditionalFormatting>
  <conditionalFormatting sqref="B78">
    <cfRule type="duplicateValues" dxfId="429" priority="369"/>
    <cfRule type="duplicateValues" dxfId="428" priority="370"/>
  </conditionalFormatting>
  <conditionalFormatting sqref="B78">
    <cfRule type="duplicateValues" dxfId="427" priority="368"/>
  </conditionalFormatting>
  <conditionalFormatting sqref="B78">
    <cfRule type="duplicateValues" dxfId="426" priority="367"/>
  </conditionalFormatting>
  <conditionalFormatting sqref="B78">
    <cfRule type="duplicateValues" dxfId="425" priority="366"/>
  </conditionalFormatting>
  <conditionalFormatting sqref="B78">
    <cfRule type="duplicateValues" dxfId="424" priority="364"/>
    <cfRule type="duplicateValues" dxfId="423" priority="365"/>
  </conditionalFormatting>
  <conditionalFormatting sqref="E77:E78">
    <cfRule type="duplicateValues" dxfId="422" priority="363"/>
  </conditionalFormatting>
  <conditionalFormatting sqref="E93:E97 E1:E78 E117:E122 E128:E1048576">
    <cfRule type="duplicateValues" dxfId="421" priority="362"/>
  </conditionalFormatting>
  <conditionalFormatting sqref="B128:B1048576 B1:B78">
    <cfRule type="duplicateValues" dxfId="420" priority="361"/>
  </conditionalFormatting>
  <conditionalFormatting sqref="E79:E97">
    <cfRule type="duplicateValues" dxfId="419" priority="360"/>
  </conditionalFormatting>
  <conditionalFormatting sqref="E79:E97">
    <cfRule type="duplicateValues" dxfId="418" priority="359"/>
  </conditionalFormatting>
  <conditionalFormatting sqref="E79:E97">
    <cfRule type="duplicateValues" dxfId="417" priority="357"/>
    <cfRule type="duplicateValues" dxfId="416" priority="358"/>
  </conditionalFormatting>
  <conditionalFormatting sqref="E79:E97">
    <cfRule type="duplicateValues" dxfId="415" priority="356"/>
  </conditionalFormatting>
  <conditionalFormatting sqref="E79:E97">
    <cfRule type="duplicateValues" dxfId="414" priority="355"/>
  </conditionalFormatting>
  <conditionalFormatting sqref="E79:E97">
    <cfRule type="duplicateValues" dxfId="413" priority="353"/>
    <cfRule type="duplicateValues" dxfId="412" priority="354"/>
  </conditionalFormatting>
  <conditionalFormatting sqref="E79:E97">
    <cfRule type="duplicateValues" dxfId="411" priority="352"/>
  </conditionalFormatting>
  <conditionalFormatting sqref="E79:E97">
    <cfRule type="duplicateValues" dxfId="410" priority="351"/>
  </conditionalFormatting>
  <conditionalFormatting sqref="E79:E97">
    <cfRule type="duplicateValues" dxfId="409" priority="350"/>
  </conditionalFormatting>
  <conditionalFormatting sqref="E79:E97">
    <cfRule type="duplicateValues" dxfId="408" priority="349"/>
  </conditionalFormatting>
  <conditionalFormatting sqref="E79:E97">
    <cfRule type="duplicateValues" dxfId="407" priority="348"/>
  </conditionalFormatting>
  <conditionalFormatting sqref="E79:E97">
    <cfRule type="duplicateValues" dxfId="406" priority="346"/>
    <cfRule type="duplicateValues" dxfId="405" priority="347"/>
  </conditionalFormatting>
  <conditionalFormatting sqref="E79:E97">
    <cfRule type="duplicateValues" dxfId="404" priority="345"/>
  </conditionalFormatting>
  <conditionalFormatting sqref="E79:E97">
    <cfRule type="duplicateValues" dxfId="403" priority="344"/>
  </conditionalFormatting>
  <conditionalFormatting sqref="E79:E97">
    <cfRule type="duplicateValues" dxfId="402" priority="342"/>
    <cfRule type="duplicateValues" dxfId="401" priority="343"/>
  </conditionalFormatting>
  <conditionalFormatting sqref="E79:E97">
    <cfRule type="duplicateValues" dxfId="400" priority="341"/>
  </conditionalFormatting>
  <conditionalFormatting sqref="E79:E97">
    <cfRule type="duplicateValues" dxfId="399" priority="340"/>
  </conditionalFormatting>
  <conditionalFormatting sqref="E79:E97">
    <cfRule type="duplicateValues" dxfId="398" priority="339"/>
  </conditionalFormatting>
  <conditionalFormatting sqref="E79:E97">
    <cfRule type="duplicateValues" dxfId="397" priority="338"/>
  </conditionalFormatting>
  <conditionalFormatting sqref="B79:B88">
    <cfRule type="duplicateValues" dxfId="396" priority="336"/>
    <cfRule type="duplicateValues" dxfId="395" priority="337"/>
  </conditionalFormatting>
  <conditionalFormatting sqref="B79:B88">
    <cfRule type="duplicateValues" dxfId="394" priority="335"/>
  </conditionalFormatting>
  <conditionalFormatting sqref="B79:B88">
    <cfRule type="duplicateValues" dxfId="393" priority="333"/>
    <cfRule type="duplicateValues" dxfId="392" priority="334"/>
  </conditionalFormatting>
  <conditionalFormatting sqref="B79:B88">
    <cfRule type="duplicateValues" dxfId="391" priority="332"/>
  </conditionalFormatting>
  <conditionalFormatting sqref="B79:B88">
    <cfRule type="duplicateValues" dxfId="390" priority="331"/>
  </conditionalFormatting>
  <conditionalFormatting sqref="B79:B88">
    <cfRule type="duplicateValues" dxfId="389" priority="330"/>
  </conditionalFormatting>
  <conditionalFormatting sqref="B79:B88">
    <cfRule type="duplicateValues" dxfId="388" priority="328"/>
    <cfRule type="duplicateValues" dxfId="387" priority="329"/>
  </conditionalFormatting>
  <conditionalFormatting sqref="E79:E97">
    <cfRule type="duplicateValues" dxfId="386" priority="327"/>
  </conditionalFormatting>
  <conditionalFormatting sqref="E79:E97">
    <cfRule type="duplicateValues" dxfId="385" priority="325"/>
    <cfRule type="duplicateValues" dxfId="384" priority="326"/>
  </conditionalFormatting>
  <conditionalFormatting sqref="E79:E97">
    <cfRule type="duplicateValues" dxfId="383" priority="324"/>
  </conditionalFormatting>
  <conditionalFormatting sqref="E79:E97">
    <cfRule type="duplicateValues" dxfId="382" priority="323"/>
  </conditionalFormatting>
  <conditionalFormatting sqref="B79:B88">
    <cfRule type="duplicateValues" dxfId="381" priority="322"/>
  </conditionalFormatting>
  <conditionalFormatting sqref="E1:E97 E117:E122 E128:E1048576">
    <cfRule type="duplicateValues" dxfId="380" priority="321"/>
  </conditionalFormatting>
  <conditionalFormatting sqref="B128:B1048576 B1:B88">
    <cfRule type="duplicateValues" dxfId="379" priority="320"/>
  </conditionalFormatting>
  <conditionalFormatting sqref="E5:E16">
    <cfRule type="duplicateValues" dxfId="378" priority="121075"/>
  </conditionalFormatting>
  <conditionalFormatting sqref="E5:E16">
    <cfRule type="duplicateValues" dxfId="377" priority="121077"/>
    <cfRule type="duplicateValues" dxfId="376" priority="121078"/>
  </conditionalFormatting>
  <conditionalFormatting sqref="E89:E97">
    <cfRule type="duplicateValues" dxfId="375" priority="319"/>
  </conditionalFormatting>
  <conditionalFormatting sqref="E89:E97">
    <cfRule type="duplicateValues" dxfId="374" priority="318"/>
  </conditionalFormatting>
  <conditionalFormatting sqref="E89:E97">
    <cfRule type="duplicateValues" dxfId="373" priority="316"/>
    <cfRule type="duplicateValues" dxfId="372" priority="317"/>
  </conditionalFormatting>
  <conditionalFormatting sqref="E89:E97">
    <cfRule type="duplicateValues" dxfId="371" priority="315"/>
  </conditionalFormatting>
  <conditionalFormatting sqref="E89:E97">
    <cfRule type="duplicateValues" dxfId="370" priority="314"/>
  </conditionalFormatting>
  <conditionalFormatting sqref="E89:E97">
    <cfRule type="duplicateValues" dxfId="369" priority="312"/>
    <cfRule type="duplicateValues" dxfId="368" priority="313"/>
  </conditionalFormatting>
  <conditionalFormatting sqref="E89:E97">
    <cfRule type="duplicateValues" dxfId="367" priority="311"/>
  </conditionalFormatting>
  <conditionalFormatting sqref="E89:E97">
    <cfRule type="duplicateValues" dxfId="366" priority="310"/>
  </conditionalFormatting>
  <conditionalFormatting sqref="E89:E97">
    <cfRule type="duplicateValues" dxfId="365" priority="309"/>
  </conditionalFormatting>
  <conditionalFormatting sqref="E89:E97">
    <cfRule type="duplicateValues" dxfId="364" priority="308"/>
  </conditionalFormatting>
  <conditionalFormatting sqref="E89:E97">
    <cfRule type="duplicateValues" dxfId="363" priority="307"/>
  </conditionalFormatting>
  <conditionalFormatting sqref="E89:E97">
    <cfRule type="duplicateValues" dxfId="362" priority="305"/>
    <cfRule type="duplicateValues" dxfId="361" priority="306"/>
  </conditionalFormatting>
  <conditionalFormatting sqref="E89:E97">
    <cfRule type="duplicateValues" dxfId="360" priority="304"/>
  </conditionalFormatting>
  <conditionalFormatting sqref="E89:E97">
    <cfRule type="duplicateValues" dxfId="359" priority="303"/>
  </conditionalFormatting>
  <conditionalFormatting sqref="E89:E97">
    <cfRule type="duplicateValues" dxfId="358" priority="301"/>
    <cfRule type="duplicateValues" dxfId="357" priority="302"/>
  </conditionalFormatting>
  <conditionalFormatting sqref="E89:E97">
    <cfRule type="duplicateValues" dxfId="356" priority="300"/>
  </conditionalFormatting>
  <conditionalFormatting sqref="E89:E97">
    <cfRule type="duplicateValues" dxfId="355" priority="299"/>
  </conditionalFormatting>
  <conditionalFormatting sqref="E89:E97">
    <cfRule type="duplicateValues" dxfId="354" priority="298"/>
  </conditionalFormatting>
  <conditionalFormatting sqref="E89:E97">
    <cfRule type="duplicateValues" dxfId="353" priority="297"/>
  </conditionalFormatting>
  <conditionalFormatting sqref="B89:B90">
    <cfRule type="duplicateValues" dxfId="352" priority="295"/>
    <cfRule type="duplicateValues" dxfId="351" priority="296"/>
  </conditionalFormatting>
  <conditionalFormatting sqref="B89:B90">
    <cfRule type="duplicateValues" dxfId="350" priority="294"/>
  </conditionalFormatting>
  <conditionalFormatting sqref="B89:B90">
    <cfRule type="duplicateValues" dxfId="349" priority="292"/>
    <cfRule type="duplicateValues" dxfId="348" priority="293"/>
  </conditionalFormatting>
  <conditionalFormatting sqref="B89:B90">
    <cfRule type="duplicateValues" dxfId="347" priority="291"/>
  </conditionalFormatting>
  <conditionalFormatting sqref="B89:B90">
    <cfRule type="duplicateValues" dxfId="346" priority="290"/>
  </conditionalFormatting>
  <conditionalFormatting sqref="B89:B90">
    <cfRule type="duplicateValues" dxfId="345" priority="289"/>
  </conditionalFormatting>
  <conditionalFormatting sqref="B89:B90">
    <cfRule type="duplicateValues" dxfId="344" priority="287"/>
    <cfRule type="duplicateValues" dxfId="343" priority="288"/>
  </conditionalFormatting>
  <conditionalFormatting sqref="E89:E97">
    <cfRule type="duplicateValues" dxfId="342" priority="286"/>
  </conditionalFormatting>
  <conditionalFormatting sqref="E89:E97">
    <cfRule type="duplicateValues" dxfId="341" priority="284"/>
    <cfRule type="duplicateValues" dxfId="340" priority="285"/>
  </conditionalFormatting>
  <conditionalFormatting sqref="E89:E97">
    <cfRule type="duplicateValues" dxfId="339" priority="283"/>
  </conditionalFormatting>
  <conditionalFormatting sqref="E89:E97">
    <cfRule type="duplicateValues" dxfId="338" priority="282"/>
  </conditionalFormatting>
  <conditionalFormatting sqref="B89:B90">
    <cfRule type="duplicateValues" dxfId="337" priority="281"/>
  </conditionalFormatting>
  <conditionalFormatting sqref="E89:E97">
    <cfRule type="duplicateValues" dxfId="336" priority="280"/>
  </conditionalFormatting>
  <conditionalFormatting sqref="B89:B90">
    <cfRule type="duplicateValues" dxfId="335" priority="279"/>
  </conditionalFormatting>
  <conditionalFormatting sqref="E52:E70">
    <cfRule type="duplicateValues" dxfId="334" priority="121232"/>
  </conditionalFormatting>
  <conditionalFormatting sqref="E52:E70">
    <cfRule type="duplicateValues" dxfId="333" priority="121234"/>
    <cfRule type="duplicateValues" dxfId="332" priority="121235"/>
  </conditionalFormatting>
  <conditionalFormatting sqref="B52:B70">
    <cfRule type="duplicateValues" dxfId="331" priority="121238"/>
    <cfRule type="duplicateValues" dxfId="330" priority="121239"/>
  </conditionalFormatting>
  <conditionalFormatting sqref="B52:B70">
    <cfRule type="duplicateValues" dxfId="329" priority="121242"/>
  </conditionalFormatting>
  <conditionalFormatting sqref="B5:B74">
    <cfRule type="duplicateValues" dxfId="328" priority="121244"/>
  </conditionalFormatting>
  <conditionalFormatting sqref="B5:B74">
    <cfRule type="duplicateValues" dxfId="327" priority="121246"/>
    <cfRule type="duplicateValues" dxfId="326" priority="121247"/>
  </conditionalFormatting>
  <conditionalFormatting sqref="E98:E122">
    <cfRule type="duplicateValues" dxfId="325" priority="254"/>
  </conditionalFormatting>
  <conditionalFormatting sqref="E98:E122">
    <cfRule type="duplicateValues" dxfId="324" priority="253"/>
  </conditionalFormatting>
  <conditionalFormatting sqref="E98:E122">
    <cfRule type="duplicateValues" dxfId="323" priority="252"/>
  </conditionalFormatting>
  <conditionalFormatting sqref="E98:E122">
    <cfRule type="duplicateValues" dxfId="322" priority="250"/>
    <cfRule type="duplicateValues" dxfId="321" priority="251"/>
  </conditionalFormatting>
  <conditionalFormatting sqref="E98:E122">
    <cfRule type="duplicateValues" dxfId="320" priority="248"/>
    <cfRule type="duplicateValues" dxfId="319" priority="249"/>
  </conditionalFormatting>
  <conditionalFormatting sqref="E98:E122">
    <cfRule type="duplicateValues" dxfId="318" priority="247"/>
  </conditionalFormatting>
  <conditionalFormatting sqref="E98:E122">
    <cfRule type="duplicateValues" dxfId="317" priority="246"/>
  </conditionalFormatting>
  <conditionalFormatting sqref="E98:E122">
    <cfRule type="duplicateValues" dxfId="316" priority="245"/>
  </conditionalFormatting>
  <conditionalFormatting sqref="E98:E122">
    <cfRule type="duplicateValues" dxfId="315" priority="244"/>
  </conditionalFormatting>
  <conditionalFormatting sqref="E98:E122">
    <cfRule type="duplicateValues" dxfId="314" priority="243"/>
  </conditionalFormatting>
  <conditionalFormatting sqref="E98:E122">
    <cfRule type="duplicateValues" dxfId="313" priority="242"/>
  </conditionalFormatting>
  <conditionalFormatting sqref="E98:E122">
    <cfRule type="duplicateValues" dxfId="312" priority="241"/>
  </conditionalFormatting>
  <conditionalFormatting sqref="E98:E122">
    <cfRule type="duplicateValues" dxfId="311" priority="240"/>
  </conditionalFormatting>
  <conditionalFormatting sqref="E98:E122">
    <cfRule type="duplicateValues" dxfId="310" priority="238"/>
    <cfRule type="duplicateValues" dxfId="309" priority="239"/>
  </conditionalFormatting>
  <conditionalFormatting sqref="E98:E122">
    <cfRule type="duplicateValues" dxfId="308" priority="237"/>
  </conditionalFormatting>
  <conditionalFormatting sqref="E98:E122">
    <cfRule type="duplicateValues" dxfId="307" priority="236"/>
  </conditionalFormatting>
  <conditionalFormatting sqref="E98:E122">
    <cfRule type="duplicateValues" dxfId="306" priority="234"/>
    <cfRule type="duplicateValues" dxfId="305" priority="235"/>
  </conditionalFormatting>
  <conditionalFormatting sqref="E98:E122">
    <cfRule type="duplicateValues" dxfId="304" priority="233"/>
  </conditionalFormatting>
  <conditionalFormatting sqref="E98:E122">
    <cfRule type="duplicateValues" dxfId="303" priority="232"/>
  </conditionalFormatting>
  <conditionalFormatting sqref="E98:E122">
    <cfRule type="duplicateValues" dxfId="302" priority="231"/>
  </conditionalFormatting>
  <conditionalFormatting sqref="E98:E122">
    <cfRule type="duplicateValues" dxfId="301" priority="230"/>
  </conditionalFormatting>
  <conditionalFormatting sqref="E98:E122">
    <cfRule type="duplicateValues" dxfId="300" priority="229"/>
  </conditionalFormatting>
  <conditionalFormatting sqref="E98:E122">
    <cfRule type="duplicateValues" dxfId="299" priority="227"/>
    <cfRule type="duplicateValues" dxfId="298" priority="228"/>
  </conditionalFormatting>
  <conditionalFormatting sqref="E98:E122">
    <cfRule type="duplicateValues" dxfId="297" priority="226"/>
  </conditionalFormatting>
  <conditionalFormatting sqref="E98:E122">
    <cfRule type="duplicateValues" dxfId="296" priority="225"/>
  </conditionalFormatting>
  <conditionalFormatting sqref="E98:E122">
    <cfRule type="duplicateValues" dxfId="295" priority="223"/>
    <cfRule type="duplicateValues" dxfId="294" priority="224"/>
  </conditionalFormatting>
  <conditionalFormatting sqref="E98:E122">
    <cfRule type="duplicateValues" dxfId="293" priority="222"/>
  </conditionalFormatting>
  <conditionalFormatting sqref="E98:E122">
    <cfRule type="duplicateValues" dxfId="292" priority="221"/>
  </conditionalFormatting>
  <conditionalFormatting sqref="E98:E122">
    <cfRule type="duplicateValues" dxfId="291" priority="220"/>
  </conditionalFormatting>
  <conditionalFormatting sqref="E98:E122">
    <cfRule type="duplicateValues" dxfId="290" priority="219"/>
  </conditionalFormatting>
  <conditionalFormatting sqref="E98:E122">
    <cfRule type="duplicateValues" dxfId="289" priority="218"/>
  </conditionalFormatting>
  <conditionalFormatting sqref="E98:E122">
    <cfRule type="duplicateValues" dxfId="288" priority="216"/>
    <cfRule type="duplicateValues" dxfId="287" priority="217"/>
  </conditionalFormatting>
  <conditionalFormatting sqref="E98:E122">
    <cfRule type="duplicateValues" dxfId="286" priority="215"/>
  </conditionalFormatting>
  <conditionalFormatting sqref="E98:E122">
    <cfRule type="duplicateValues" dxfId="285" priority="214"/>
  </conditionalFormatting>
  <conditionalFormatting sqref="E98:E122">
    <cfRule type="duplicateValues" dxfId="284" priority="213"/>
  </conditionalFormatting>
  <conditionalFormatting sqref="E98:E122">
    <cfRule type="duplicateValues" dxfId="283" priority="212"/>
  </conditionalFormatting>
  <conditionalFormatting sqref="E98:E122">
    <cfRule type="duplicateValues" dxfId="282" priority="211"/>
  </conditionalFormatting>
  <conditionalFormatting sqref="E98:E122">
    <cfRule type="duplicateValues" dxfId="281" priority="209"/>
    <cfRule type="duplicateValues" dxfId="280" priority="210"/>
  </conditionalFormatting>
  <conditionalFormatting sqref="E98:E122">
    <cfRule type="duplicateValues" dxfId="279" priority="208"/>
  </conditionalFormatting>
  <conditionalFormatting sqref="E98:E122">
    <cfRule type="duplicateValues" dxfId="278" priority="207"/>
  </conditionalFormatting>
  <conditionalFormatting sqref="E98:E122">
    <cfRule type="duplicateValues" dxfId="277" priority="205"/>
    <cfRule type="duplicateValues" dxfId="276" priority="206"/>
  </conditionalFormatting>
  <conditionalFormatting sqref="E98:E122">
    <cfRule type="duplicateValues" dxfId="275" priority="204"/>
  </conditionalFormatting>
  <conditionalFormatting sqref="E98:E122">
    <cfRule type="duplicateValues" dxfId="274" priority="203"/>
  </conditionalFormatting>
  <conditionalFormatting sqref="E98:E122">
    <cfRule type="duplicateValues" dxfId="273" priority="202"/>
  </conditionalFormatting>
  <conditionalFormatting sqref="E98:E122">
    <cfRule type="duplicateValues" dxfId="272" priority="201"/>
  </conditionalFormatting>
  <conditionalFormatting sqref="E98:E122">
    <cfRule type="duplicateValues" dxfId="271" priority="200"/>
  </conditionalFormatting>
  <conditionalFormatting sqref="E98:E122">
    <cfRule type="duplicateValues" dxfId="270" priority="198"/>
    <cfRule type="duplicateValues" dxfId="269" priority="199"/>
  </conditionalFormatting>
  <conditionalFormatting sqref="E98:E122">
    <cfRule type="duplicateValues" dxfId="268" priority="197"/>
  </conditionalFormatting>
  <conditionalFormatting sqref="E98:E122">
    <cfRule type="duplicateValues" dxfId="267" priority="196"/>
  </conditionalFormatting>
  <conditionalFormatting sqref="E98:E122">
    <cfRule type="duplicateValues" dxfId="266" priority="194"/>
    <cfRule type="duplicateValues" dxfId="265" priority="195"/>
  </conditionalFormatting>
  <conditionalFormatting sqref="E98:E122">
    <cfRule type="duplicateValues" dxfId="264" priority="193"/>
  </conditionalFormatting>
  <conditionalFormatting sqref="E98:E122">
    <cfRule type="duplicateValues" dxfId="263" priority="192"/>
  </conditionalFormatting>
  <conditionalFormatting sqref="E98:E122">
    <cfRule type="duplicateValues" dxfId="262" priority="191"/>
  </conditionalFormatting>
  <conditionalFormatting sqref="E98:E122">
    <cfRule type="duplicateValues" dxfId="261" priority="190"/>
  </conditionalFormatting>
  <conditionalFormatting sqref="E98:E122">
    <cfRule type="duplicateValues" dxfId="260" priority="189"/>
  </conditionalFormatting>
  <conditionalFormatting sqref="E98:E122">
    <cfRule type="duplicateValues" dxfId="259" priority="187"/>
    <cfRule type="duplicateValues" dxfId="258" priority="188"/>
  </conditionalFormatting>
  <conditionalFormatting sqref="E98:E122">
    <cfRule type="duplicateValues" dxfId="257" priority="186"/>
  </conditionalFormatting>
  <conditionalFormatting sqref="E98:E122">
    <cfRule type="duplicateValues" dxfId="256" priority="185"/>
  </conditionalFormatting>
  <conditionalFormatting sqref="E98:E122">
    <cfRule type="duplicateValues" dxfId="255" priority="184"/>
  </conditionalFormatting>
  <conditionalFormatting sqref="E1:E122 E128:E1048576">
    <cfRule type="duplicateValues" dxfId="254" priority="180"/>
    <cfRule type="duplicateValues" dxfId="253" priority="182"/>
    <cfRule type="duplicateValues" dxfId="252" priority="183"/>
  </conditionalFormatting>
  <conditionalFormatting sqref="B1:B113 B128:B1048576">
    <cfRule type="duplicateValues" dxfId="251" priority="181"/>
  </conditionalFormatting>
  <conditionalFormatting sqref="B91:B113">
    <cfRule type="duplicateValues" dxfId="250" priority="121492"/>
    <cfRule type="duplicateValues" dxfId="249" priority="121493"/>
  </conditionalFormatting>
  <conditionalFormatting sqref="B91:B113">
    <cfRule type="duplicateValues" dxfId="248" priority="121494"/>
  </conditionalFormatting>
  <conditionalFormatting sqref="E114:E116">
    <cfRule type="duplicateValues" dxfId="247" priority="179"/>
  </conditionalFormatting>
  <conditionalFormatting sqref="E114:E116">
    <cfRule type="duplicateValues" dxfId="246" priority="178"/>
  </conditionalFormatting>
  <conditionalFormatting sqref="E114:E116">
    <cfRule type="duplicateValues" dxfId="245" priority="177"/>
  </conditionalFormatting>
  <conditionalFormatting sqref="E114:E116">
    <cfRule type="duplicateValues" dxfId="244" priority="175"/>
    <cfRule type="duplicateValues" dxfId="243" priority="176"/>
  </conditionalFormatting>
  <conditionalFormatting sqref="E114:E116">
    <cfRule type="duplicateValues" dxfId="242" priority="173"/>
    <cfRule type="duplicateValues" dxfId="241" priority="174"/>
  </conditionalFormatting>
  <conditionalFormatting sqref="E114:E116">
    <cfRule type="duplicateValues" dxfId="240" priority="172"/>
  </conditionalFormatting>
  <conditionalFormatting sqref="E114:E116">
    <cfRule type="duplicateValues" dxfId="239" priority="171"/>
  </conditionalFormatting>
  <conditionalFormatting sqref="E114:E116">
    <cfRule type="duplicateValues" dxfId="238" priority="170"/>
  </conditionalFormatting>
  <conditionalFormatting sqref="E114:E116">
    <cfRule type="duplicateValues" dxfId="237" priority="169"/>
  </conditionalFormatting>
  <conditionalFormatting sqref="E114:E116">
    <cfRule type="duplicateValues" dxfId="236" priority="168"/>
  </conditionalFormatting>
  <conditionalFormatting sqref="E114:E116">
    <cfRule type="duplicateValues" dxfId="235" priority="167"/>
  </conditionalFormatting>
  <conditionalFormatting sqref="E114:E116">
    <cfRule type="duplicateValues" dxfId="234" priority="166"/>
  </conditionalFormatting>
  <conditionalFormatting sqref="E114:E116">
    <cfRule type="duplicateValues" dxfId="233" priority="165"/>
  </conditionalFormatting>
  <conditionalFormatting sqref="E114:E116">
    <cfRule type="duplicateValues" dxfId="232" priority="163"/>
    <cfRule type="duplicateValues" dxfId="231" priority="164"/>
  </conditionalFormatting>
  <conditionalFormatting sqref="E114:E116">
    <cfRule type="duplicateValues" dxfId="230" priority="162"/>
  </conditionalFormatting>
  <conditionalFormatting sqref="E114:E116">
    <cfRule type="duplicateValues" dxfId="229" priority="161"/>
  </conditionalFormatting>
  <conditionalFormatting sqref="E114:E116">
    <cfRule type="duplicateValues" dxfId="228" priority="159"/>
    <cfRule type="duplicateValues" dxfId="227" priority="160"/>
  </conditionalFormatting>
  <conditionalFormatting sqref="E114:E116">
    <cfRule type="duplicateValues" dxfId="226" priority="158"/>
  </conditionalFormatting>
  <conditionalFormatting sqref="E114:E116">
    <cfRule type="duplicateValues" dxfId="225" priority="157"/>
  </conditionalFormatting>
  <conditionalFormatting sqref="E114:E116">
    <cfRule type="duplicateValues" dxfId="224" priority="156"/>
  </conditionalFormatting>
  <conditionalFormatting sqref="E114:E116">
    <cfRule type="duplicateValues" dxfId="223" priority="155"/>
  </conditionalFormatting>
  <conditionalFormatting sqref="E114:E116">
    <cfRule type="duplicateValues" dxfId="222" priority="154"/>
  </conditionalFormatting>
  <conditionalFormatting sqref="E114:E116">
    <cfRule type="duplicateValues" dxfId="221" priority="152"/>
    <cfRule type="duplicateValues" dxfId="220" priority="153"/>
  </conditionalFormatting>
  <conditionalFormatting sqref="E114:E116">
    <cfRule type="duplicateValues" dxfId="219" priority="151"/>
  </conditionalFormatting>
  <conditionalFormatting sqref="E114:E116">
    <cfRule type="duplicateValues" dxfId="218" priority="150"/>
  </conditionalFormatting>
  <conditionalFormatting sqref="E114:E116">
    <cfRule type="duplicateValues" dxfId="217" priority="148"/>
    <cfRule type="duplicateValues" dxfId="216" priority="149"/>
  </conditionalFormatting>
  <conditionalFormatting sqref="E114:E116">
    <cfRule type="duplicateValues" dxfId="215" priority="147"/>
  </conditionalFormatting>
  <conditionalFormatting sqref="E114:E116">
    <cfRule type="duplicateValues" dxfId="214" priority="146"/>
  </conditionalFormatting>
  <conditionalFormatting sqref="E114:E116">
    <cfRule type="duplicateValues" dxfId="213" priority="145"/>
  </conditionalFormatting>
  <conditionalFormatting sqref="E114:E116">
    <cfRule type="duplicateValues" dxfId="212" priority="144"/>
  </conditionalFormatting>
  <conditionalFormatting sqref="E114:E116">
    <cfRule type="duplicateValues" dxfId="211" priority="143"/>
  </conditionalFormatting>
  <conditionalFormatting sqref="E114:E116">
    <cfRule type="duplicateValues" dxfId="210" priority="141"/>
    <cfRule type="duplicateValues" dxfId="209" priority="142"/>
  </conditionalFormatting>
  <conditionalFormatting sqref="E114:E116">
    <cfRule type="duplicateValues" dxfId="208" priority="140"/>
  </conditionalFormatting>
  <conditionalFormatting sqref="E114:E116">
    <cfRule type="duplicateValues" dxfId="207" priority="139"/>
  </conditionalFormatting>
  <conditionalFormatting sqref="E114:E116">
    <cfRule type="duplicateValues" dxfId="206" priority="138"/>
  </conditionalFormatting>
  <conditionalFormatting sqref="E114:E116">
    <cfRule type="duplicateValues" dxfId="205" priority="137"/>
  </conditionalFormatting>
  <conditionalFormatting sqref="E114:E116">
    <cfRule type="duplicateValues" dxfId="204" priority="136"/>
  </conditionalFormatting>
  <conditionalFormatting sqref="E114:E116">
    <cfRule type="duplicateValues" dxfId="203" priority="134"/>
    <cfRule type="duplicateValues" dxfId="202" priority="135"/>
  </conditionalFormatting>
  <conditionalFormatting sqref="E114:E116">
    <cfRule type="duplicateValues" dxfId="201" priority="133"/>
  </conditionalFormatting>
  <conditionalFormatting sqref="E114:E116">
    <cfRule type="duplicateValues" dxfId="200" priority="132"/>
  </conditionalFormatting>
  <conditionalFormatting sqref="E114:E116">
    <cfRule type="duplicateValues" dxfId="199" priority="130"/>
    <cfRule type="duplicateValues" dxfId="198" priority="131"/>
  </conditionalFormatting>
  <conditionalFormatting sqref="E114:E116">
    <cfRule type="duplicateValues" dxfId="197" priority="129"/>
  </conditionalFormatting>
  <conditionalFormatting sqref="E114:E116">
    <cfRule type="duplicateValues" dxfId="196" priority="128"/>
  </conditionalFormatting>
  <conditionalFormatting sqref="E114:E116">
    <cfRule type="duplicateValues" dxfId="195" priority="127"/>
  </conditionalFormatting>
  <conditionalFormatting sqref="E114:E116">
    <cfRule type="duplicateValues" dxfId="194" priority="126"/>
  </conditionalFormatting>
  <conditionalFormatting sqref="E114:E116">
    <cfRule type="duplicateValues" dxfId="193" priority="125"/>
  </conditionalFormatting>
  <conditionalFormatting sqref="E114:E116">
    <cfRule type="duplicateValues" dxfId="192" priority="123"/>
    <cfRule type="duplicateValues" dxfId="191" priority="124"/>
  </conditionalFormatting>
  <conditionalFormatting sqref="E114:E116">
    <cfRule type="duplicateValues" dxfId="190" priority="122"/>
  </conditionalFormatting>
  <conditionalFormatting sqref="E114:E116">
    <cfRule type="duplicateValues" dxfId="189" priority="121"/>
  </conditionalFormatting>
  <conditionalFormatting sqref="E114:E116">
    <cfRule type="duplicateValues" dxfId="188" priority="119"/>
    <cfRule type="duplicateValues" dxfId="187" priority="120"/>
  </conditionalFormatting>
  <conditionalFormatting sqref="E114:E116">
    <cfRule type="duplicateValues" dxfId="186" priority="118"/>
  </conditionalFormatting>
  <conditionalFormatting sqref="E114:E116">
    <cfRule type="duplicateValues" dxfId="185" priority="117"/>
  </conditionalFormatting>
  <conditionalFormatting sqref="E114:E116">
    <cfRule type="duplicateValues" dxfId="184" priority="116"/>
  </conditionalFormatting>
  <conditionalFormatting sqref="E114:E116">
    <cfRule type="duplicateValues" dxfId="183" priority="115"/>
  </conditionalFormatting>
  <conditionalFormatting sqref="E114:E116">
    <cfRule type="duplicateValues" dxfId="182" priority="114"/>
  </conditionalFormatting>
  <conditionalFormatting sqref="E114:E116">
    <cfRule type="duplicateValues" dxfId="181" priority="112"/>
    <cfRule type="duplicateValues" dxfId="180" priority="113"/>
  </conditionalFormatting>
  <conditionalFormatting sqref="E114:E116">
    <cfRule type="duplicateValues" dxfId="179" priority="111"/>
  </conditionalFormatting>
  <conditionalFormatting sqref="E114:E116">
    <cfRule type="duplicateValues" dxfId="178" priority="110"/>
  </conditionalFormatting>
  <conditionalFormatting sqref="E114:E116">
    <cfRule type="duplicateValues" dxfId="177" priority="109"/>
  </conditionalFormatting>
  <conditionalFormatting sqref="E114:E116">
    <cfRule type="duplicateValues" dxfId="176" priority="106"/>
    <cfRule type="duplicateValues" dxfId="175" priority="107"/>
    <cfRule type="duplicateValues" dxfId="174" priority="108"/>
  </conditionalFormatting>
  <conditionalFormatting sqref="B114:B116">
    <cfRule type="duplicateValues" dxfId="173" priority="105"/>
  </conditionalFormatting>
  <conditionalFormatting sqref="B114:B116">
    <cfRule type="duplicateValues" dxfId="172" priority="103"/>
    <cfRule type="duplicateValues" dxfId="171" priority="104"/>
  </conditionalFormatting>
  <conditionalFormatting sqref="B114:B116">
    <cfRule type="duplicateValues" dxfId="170" priority="102"/>
  </conditionalFormatting>
  <conditionalFormatting sqref="E1:E122 E128:E1048576">
    <cfRule type="duplicateValues" dxfId="169" priority="101"/>
  </conditionalFormatting>
  <conditionalFormatting sqref="B117:B122">
    <cfRule type="duplicateValues" dxfId="168" priority="100"/>
  </conditionalFormatting>
  <conditionalFormatting sqref="B117:B122">
    <cfRule type="duplicateValues" dxfId="167" priority="98"/>
    <cfRule type="duplicateValues" dxfId="166" priority="99"/>
  </conditionalFormatting>
  <conditionalFormatting sqref="B117:B122">
    <cfRule type="duplicateValues" dxfId="165" priority="97"/>
  </conditionalFormatting>
  <conditionalFormatting sqref="B1:B122 B128:B1048576">
    <cfRule type="duplicateValues" dxfId="164" priority="96"/>
  </conditionalFormatting>
  <conditionalFormatting sqref="E123:E127">
    <cfRule type="duplicateValues" dxfId="163" priority="95"/>
  </conditionalFormatting>
  <conditionalFormatting sqref="E123:E127">
    <cfRule type="duplicateValues" dxfId="162" priority="94"/>
  </conditionalFormatting>
  <conditionalFormatting sqref="E123:E127">
    <cfRule type="duplicateValues" dxfId="161" priority="93"/>
  </conditionalFormatting>
  <conditionalFormatting sqref="E123:E127">
    <cfRule type="duplicateValues" dxfId="160" priority="91"/>
    <cfRule type="duplicateValues" dxfId="159" priority="92"/>
  </conditionalFormatting>
  <conditionalFormatting sqref="E123:E127">
    <cfRule type="duplicateValues" dxfId="158" priority="89"/>
    <cfRule type="duplicateValues" dxfId="157" priority="90"/>
  </conditionalFormatting>
  <conditionalFormatting sqref="E123:E127">
    <cfRule type="duplicateValues" dxfId="156" priority="88"/>
  </conditionalFormatting>
  <conditionalFormatting sqref="E123:E127">
    <cfRule type="duplicateValues" dxfId="155" priority="87"/>
  </conditionalFormatting>
  <conditionalFormatting sqref="E123:E127">
    <cfRule type="duplicateValues" dxfId="154" priority="86"/>
  </conditionalFormatting>
  <conditionalFormatting sqref="E123:E127">
    <cfRule type="duplicateValues" dxfId="153" priority="85"/>
  </conditionalFormatting>
  <conditionalFormatting sqref="E123:E127">
    <cfRule type="duplicateValues" dxfId="152" priority="84"/>
  </conditionalFormatting>
  <conditionalFormatting sqref="E123:E127">
    <cfRule type="duplicateValues" dxfId="151" priority="83"/>
  </conditionalFormatting>
  <conditionalFormatting sqref="E123:E127">
    <cfRule type="duplicateValues" dxfId="150" priority="82"/>
  </conditionalFormatting>
  <conditionalFormatting sqref="E123:E127">
    <cfRule type="duplicateValues" dxfId="149" priority="81"/>
  </conditionalFormatting>
  <conditionalFormatting sqref="E123:E127">
    <cfRule type="duplicateValues" dxfId="148" priority="80"/>
  </conditionalFormatting>
  <conditionalFormatting sqref="E123:E127">
    <cfRule type="duplicateValues" dxfId="147" priority="79"/>
  </conditionalFormatting>
  <conditionalFormatting sqref="E123:E127">
    <cfRule type="duplicateValues" dxfId="146" priority="77"/>
    <cfRule type="duplicateValues" dxfId="145" priority="78"/>
  </conditionalFormatting>
  <conditionalFormatting sqref="E123:E127">
    <cfRule type="duplicateValues" dxfId="144" priority="75"/>
    <cfRule type="duplicateValues" dxfId="143" priority="76"/>
  </conditionalFormatting>
  <conditionalFormatting sqref="E123:E127">
    <cfRule type="duplicateValues" dxfId="142" priority="74"/>
  </conditionalFormatting>
  <conditionalFormatting sqref="E123:E127">
    <cfRule type="duplicateValues" dxfId="141" priority="73"/>
  </conditionalFormatting>
  <conditionalFormatting sqref="E123:E127">
    <cfRule type="duplicateValues" dxfId="140" priority="72"/>
  </conditionalFormatting>
  <conditionalFormatting sqref="E123:E127">
    <cfRule type="duplicateValues" dxfId="139" priority="71"/>
  </conditionalFormatting>
  <conditionalFormatting sqref="E123:E127">
    <cfRule type="duplicateValues" dxfId="138" priority="70"/>
  </conditionalFormatting>
  <conditionalFormatting sqref="E123:E127">
    <cfRule type="duplicateValues" dxfId="137" priority="69"/>
  </conditionalFormatting>
  <conditionalFormatting sqref="E123:E127">
    <cfRule type="duplicateValues" dxfId="136" priority="68"/>
  </conditionalFormatting>
  <conditionalFormatting sqref="E123:E127">
    <cfRule type="duplicateValues" dxfId="135" priority="67"/>
  </conditionalFormatting>
  <conditionalFormatting sqref="E123:E127">
    <cfRule type="duplicateValues" dxfId="134" priority="65"/>
    <cfRule type="duplicateValues" dxfId="133" priority="66"/>
  </conditionalFormatting>
  <conditionalFormatting sqref="E123:E127">
    <cfRule type="duplicateValues" dxfId="132" priority="64"/>
  </conditionalFormatting>
  <conditionalFormatting sqref="E123:E127">
    <cfRule type="duplicateValues" dxfId="131" priority="63"/>
  </conditionalFormatting>
  <conditionalFormatting sqref="E123:E127">
    <cfRule type="duplicateValues" dxfId="130" priority="61"/>
    <cfRule type="duplicateValues" dxfId="129" priority="62"/>
  </conditionalFormatting>
  <conditionalFormatting sqref="E123:E127">
    <cfRule type="duplicateValues" dxfId="128" priority="60"/>
  </conditionalFormatting>
  <conditionalFormatting sqref="E123:E127">
    <cfRule type="duplicateValues" dxfId="127" priority="59"/>
  </conditionalFormatting>
  <conditionalFormatting sqref="E123:E127">
    <cfRule type="duplicateValues" dxfId="126" priority="58"/>
  </conditionalFormatting>
  <conditionalFormatting sqref="E123:E127">
    <cfRule type="duplicateValues" dxfId="125" priority="57"/>
  </conditionalFormatting>
  <conditionalFormatting sqref="E123:E127">
    <cfRule type="duplicateValues" dxfId="124" priority="56"/>
  </conditionalFormatting>
  <conditionalFormatting sqref="E123:E127">
    <cfRule type="duplicateValues" dxfId="123" priority="54"/>
    <cfRule type="duplicateValues" dxfId="122" priority="55"/>
  </conditionalFormatting>
  <conditionalFormatting sqref="E123:E127">
    <cfRule type="duplicateValues" dxfId="121" priority="53"/>
  </conditionalFormatting>
  <conditionalFormatting sqref="E123:E127">
    <cfRule type="duplicateValues" dxfId="120" priority="52"/>
  </conditionalFormatting>
  <conditionalFormatting sqref="E123:E127">
    <cfRule type="duplicateValues" dxfId="119" priority="50"/>
    <cfRule type="duplicateValues" dxfId="118" priority="51"/>
  </conditionalFormatting>
  <conditionalFormatting sqref="E123:E127">
    <cfRule type="duplicateValues" dxfId="117" priority="49"/>
  </conditionalFormatting>
  <conditionalFormatting sqref="E123:E127">
    <cfRule type="duplicateValues" dxfId="116" priority="48"/>
  </conditionalFormatting>
  <conditionalFormatting sqref="E123:E127">
    <cfRule type="duplicateValues" dxfId="115" priority="47"/>
  </conditionalFormatting>
  <conditionalFormatting sqref="E123:E127">
    <cfRule type="duplicateValues" dxfId="114" priority="46"/>
  </conditionalFormatting>
  <conditionalFormatting sqref="E123:E127">
    <cfRule type="duplicateValues" dxfId="113" priority="45"/>
  </conditionalFormatting>
  <conditionalFormatting sqref="E123:E127">
    <cfRule type="duplicateValues" dxfId="112" priority="43"/>
    <cfRule type="duplicateValues" dxfId="111" priority="44"/>
  </conditionalFormatting>
  <conditionalFormatting sqref="E123:E127">
    <cfRule type="duplicateValues" dxfId="110" priority="42"/>
  </conditionalFormatting>
  <conditionalFormatting sqref="E123:E127">
    <cfRule type="duplicateValues" dxfId="109" priority="41"/>
  </conditionalFormatting>
  <conditionalFormatting sqref="E123:E127">
    <cfRule type="duplicateValues" dxfId="108" priority="40"/>
  </conditionalFormatting>
  <conditionalFormatting sqref="E123:E127">
    <cfRule type="duplicateValues" dxfId="107" priority="39"/>
  </conditionalFormatting>
  <conditionalFormatting sqref="E123:E127">
    <cfRule type="duplicateValues" dxfId="106" priority="38"/>
  </conditionalFormatting>
  <conditionalFormatting sqref="E123:E127">
    <cfRule type="duplicateValues" dxfId="105" priority="36"/>
    <cfRule type="duplicateValues" dxfId="104" priority="37"/>
  </conditionalFormatting>
  <conditionalFormatting sqref="E123:E127">
    <cfRule type="duplicateValues" dxfId="103" priority="35"/>
  </conditionalFormatting>
  <conditionalFormatting sqref="E123:E127">
    <cfRule type="duplicateValues" dxfId="102" priority="34"/>
  </conditionalFormatting>
  <conditionalFormatting sqref="E123:E127">
    <cfRule type="duplicateValues" dxfId="101" priority="32"/>
    <cfRule type="duplicateValues" dxfId="100" priority="33"/>
  </conditionalFormatting>
  <conditionalFormatting sqref="E123:E127">
    <cfRule type="duplicateValues" dxfId="99" priority="31"/>
  </conditionalFormatting>
  <conditionalFormatting sqref="E123:E127">
    <cfRule type="duplicateValues" dxfId="98" priority="30"/>
  </conditionalFormatting>
  <conditionalFormatting sqref="E123:E127">
    <cfRule type="duplicateValues" dxfId="97" priority="29"/>
  </conditionalFormatting>
  <conditionalFormatting sqref="E123:E127">
    <cfRule type="duplicateValues" dxfId="96" priority="28"/>
  </conditionalFormatting>
  <conditionalFormatting sqref="E123:E127">
    <cfRule type="duplicateValues" dxfId="95" priority="27"/>
  </conditionalFormatting>
  <conditionalFormatting sqref="E123:E127">
    <cfRule type="duplicateValues" dxfId="94" priority="25"/>
    <cfRule type="duplicateValues" dxfId="93" priority="26"/>
  </conditionalFormatting>
  <conditionalFormatting sqref="E123:E127">
    <cfRule type="duplicateValues" dxfId="92" priority="24"/>
  </conditionalFormatting>
  <conditionalFormatting sqref="E123:E127">
    <cfRule type="duplicateValues" dxfId="91" priority="23"/>
  </conditionalFormatting>
  <conditionalFormatting sqref="E123:E127">
    <cfRule type="duplicateValues" dxfId="90" priority="21"/>
    <cfRule type="duplicateValues" dxfId="89" priority="22"/>
  </conditionalFormatting>
  <conditionalFormatting sqref="E123:E127">
    <cfRule type="duplicateValues" dxfId="88" priority="20"/>
  </conditionalFormatting>
  <conditionalFormatting sqref="E123:E127">
    <cfRule type="duplicateValues" dxfId="87" priority="19"/>
  </conditionalFormatting>
  <conditionalFormatting sqref="E123:E127">
    <cfRule type="duplicateValues" dxfId="86" priority="18"/>
  </conditionalFormatting>
  <conditionalFormatting sqref="E123:E127">
    <cfRule type="duplicateValues" dxfId="85" priority="17"/>
  </conditionalFormatting>
  <conditionalFormatting sqref="E123:E127">
    <cfRule type="duplicateValues" dxfId="84" priority="16"/>
  </conditionalFormatting>
  <conditionalFormatting sqref="E123:E127">
    <cfRule type="duplicateValues" dxfId="83" priority="14"/>
    <cfRule type="duplicateValues" dxfId="82" priority="15"/>
  </conditionalFormatting>
  <conditionalFormatting sqref="E123:E127">
    <cfRule type="duplicateValues" dxfId="81" priority="13"/>
  </conditionalFormatting>
  <conditionalFormatting sqref="E123:E127">
    <cfRule type="duplicateValues" dxfId="80" priority="12"/>
  </conditionalFormatting>
  <conditionalFormatting sqref="E123:E127">
    <cfRule type="duplicateValues" dxfId="79" priority="11"/>
  </conditionalFormatting>
  <conditionalFormatting sqref="E123:E127">
    <cfRule type="duplicateValues" dxfId="78" priority="8"/>
    <cfRule type="duplicateValues" dxfId="77" priority="9"/>
    <cfRule type="duplicateValues" dxfId="76" priority="10"/>
  </conditionalFormatting>
  <conditionalFormatting sqref="E123:E127">
    <cfRule type="duplicateValues" dxfId="75" priority="7"/>
  </conditionalFormatting>
  <conditionalFormatting sqref="B123:B127">
    <cfRule type="duplicateValues" dxfId="74" priority="6"/>
  </conditionalFormatting>
  <conditionalFormatting sqref="B123:B127">
    <cfRule type="duplicateValues" dxfId="73" priority="4"/>
    <cfRule type="duplicateValues" dxfId="72" priority="5"/>
  </conditionalFormatting>
  <conditionalFormatting sqref="B123:B127">
    <cfRule type="duplicateValues" dxfId="71" priority="3"/>
  </conditionalFormatting>
  <conditionalFormatting sqref="B123:B127">
    <cfRule type="duplicateValues" dxfId="70" priority="2"/>
  </conditionalFormatting>
  <conditionalFormatting sqref="E1:E1048576">
    <cfRule type="duplicateValues" dxfId="6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6" t="s">
        <v>0</v>
      </c>
      <c r="B1" s="17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8" t="s">
        <v>8</v>
      </c>
      <c r="B9" s="17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0" t="s">
        <v>9</v>
      </c>
      <c r="B14" s="18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3" zoomScaleNormal="100" workbookViewId="0">
      <selection activeCell="F32" sqref="F32"/>
    </sheetView>
  </sheetViews>
  <sheetFormatPr baseColWidth="10" defaultColWidth="23.42578125" defaultRowHeight="15" x14ac:dyDescent="0.25"/>
  <cols>
    <col min="1" max="1" width="27.42578125" style="109" customWidth="1"/>
    <col min="2" max="2" width="17.28515625" style="109" bestFit="1" customWidth="1"/>
    <col min="3" max="3" width="52.28515625" style="109" customWidth="1"/>
    <col min="4" max="4" width="42.7109375" style="109" customWidth="1"/>
    <col min="5" max="5" width="13.85546875" style="109" customWidth="1"/>
    <col min="6" max="16384" width="23.42578125" style="109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2470</v>
      </c>
      <c r="B2" s="152"/>
      <c r="C2" s="152"/>
      <c r="D2" s="152"/>
      <c r="E2" s="153"/>
    </row>
    <row r="3" spans="1:5" ht="18" x14ac:dyDescent="0.25">
      <c r="B3" s="115"/>
      <c r="C3" s="115"/>
      <c r="D3" s="115"/>
      <c r="E3" s="125"/>
    </row>
    <row r="4" spans="1:5" ht="18.75" thickBot="1" x14ac:dyDescent="0.3">
      <c r="A4" s="122" t="s">
        <v>2423</v>
      </c>
      <c r="B4" s="124">
        <v>44294.708333333336</v>
      </c>
      <c r="C4" s="115"/>
      <c r="D4" s="115"/>
      <c r="E4" s="126"/>
    </row>
    <row r="5" spans="1:5" ht="18.75" thickBot="1" x14ac:dyDescent="0.3">
      <c r="A5" s="122" t="s">
        <v>2424</v>
      </c>
      <c r="B5" s="124">
        <v>44295.25</v>
      </c>
      <c r="C5" s="123"/>
      <c r="D5" s="115"/>
      <c r="E5" s="126"/>
    </row>
    <row r="6" spans="1:5" ht="18" x14ac:dyDescent="0.25">
      <c r="B6" s="115"/>
      <c r="C6" s="115"/>
      <c r="D6" s="115"/>
      <c r="E6" s="128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16" t="s">
        <v>15</v>
      </c>
      <c r="B8" s="116" t="s">
        <v>2426</v>
      </c>
      <c r="C8" s="116" t="s">
        <v>46</v>
      </c>
      <c r="D8" s="127" t="s">
        <v>2429</v>
      </c>
      <c r="E8" s="116" t="s">
        <v>2427</v>
      </c>
    </row>
    <row r="9" spans="1:5" ht="18" x14ac:dyDescent="0.25">
      <c r="A9" s="111" t="str">
        <f>VLOOKUP(B9,'[1]LISTADO ATM'!$A$2:$C$821,3,0)</f>
        <v>DISTRITO NACIONAL</v>
      </c>
      <c r="B9" s="114">
        <v>957</v>
      </c>
      <c r="C9" s="114" t="str">
        <f>VLOOKUP(B9,'[1]LISTADO ATM'!$A$2:$B$821,2,0)</f>
        <v xml:space="preserve">ATM Oficina Venezuela </v>
      </c>
      <c r="D9" s="110" t="s">
        <v>2514</v>
      </c>
      <c r="E9" s="134">
        <v>335846722</v>
      </c>
    </row>
    <row r="10" spans="1:5" ht="18" x14ac:dyDescent="0.25">
      <c r="A10" s="111" t="str">
        <f>VLOOKUP(B10,'[1]LISTADO ATM'!$A$2:$C$821,3,0)</f>
        <v>DISTRITO NACIONAL</v>
      </c>
      <c r="B10" s="114">
        <v>29</v>
      </c>
      <c r="C10" s="114" t="str">
        <f>VLOOKUP(B10,'[1]LISTADO ATM'!$A$2:$B$821,2,0)</f>
        <v xml:space="preserve">ATM AFP </v>
      </c>
      <c r="D10" s="110" t="s">
        <v>2514</v>
      </c>
      <c r="E10" s="112">
        <v>335845792</v>
      </c>
    </row>
    <row r="11" spans="1:5" ht="18" x14ac:dyDescent="0.25">
      <c r="A11" s="111" t="str">
        <f>VLOOKUP(B11,'[1]LISTADO ATM'!$A$2:$C$821,3,0)</f>
        <v>ESTE</v>
      </c>
      <c r="B11" s="114">
        <v>480</v>
      </c>
      <c r="C11" s="114" t="str">
        <f>VLOOKUP(B11,'[1]LISTADO ATM'!$A$2:$B$821,2,0)</f>
        <v>ATM UNP Farmaconal Higuey</v>
      </c>
      <c r="D11" s="110" t="s">
        <v>2514</v>
      </c>
      <c r="E11" s="112">
        <v>335846286</v>
      </c>
    </row>
    <row r="12" spans="1:5" ht="18" x14ac:dyDescent="0.25">
      <c r="A12" s="111" t="str">
        <f>VLOOKUP(B12,'[1]LISTADO ATM'!$A$2:$C$821,3,0)</f>
        <v>ESTE</v>
      </c>
      <c r="B12" s="114">
        <v>609</v>
      </c>
      <c r="C12" s="114" t="str">
        <f>VLOOKUP(B12,'[1]LISTADO ATM'!$A$2:$B$821,2,0)</f>
        <v xml:space="preserve">ATM S/M Jumbo (San Pedro) </v>
      </c>
      <c r="D12" s="110" t="s">
        <v>2514</v>
      </c>
      <c r="E12" s="112">
        <v>335846989</v>
      </c>
    </row>
    <row r="13" spans="1:5" ht="18" x14ac:dyDescent="0.25">
      <c r="A13" s="111" t="str">
        <f>VLOOKUP(B13,'[1]LISTADO ATM'!$A$2:$C$821,3,0)</f>
        <v>ESTE</v>
      </c>
      <c r="B13" s="114">
        <v>660</v>
      </c>
      <c r="C13" s="114" t="str">
        <f>VLOOKUP(B13,'[1]LISTADO ATM'!$A$2:$B$821,2,0)</f>
        <v>ATM Oficina Romana Norte II</v>
      </c>
      <c r="D13" s="110" t="s">
        <v>2514</v>
      </c>
      <c r="E13" s="112">
        <v>335847157</v>
      </c>
    </row>
    <row r="14" spans="1:5" ht="18" x14ac:dyDescent="0.25">
      <c r="A14" s="111" t="str">
        <f>VLOOKUP(B14,'[1]LISTADO ATM'!$A$2:$C$821,3,0)</f>
        <v>DISTRITO NACIONAL</v>
      </c>
      <c r="B14" s="114">
        <v>931</v>
      </c>
      <c r="C14" s="114" t="str">
        <f>VLOOKUP(B14,'[1]LISTADO ATM'!$A$2:$B$821,2,0)</f>
        <v xml:space="preserve">ATM Autobanco Luperón I </v>
      </c>
      <c r="D14" s="110" t="s">
        <v>2514</v>
      </c>
      <c r="E14" s="134">
        <v>335845691</v>
      </c>
    </row>
    <row r="15" spans="1:5" ht="18" x14ac:dyDescent="0.25">
      <c r="A15" s="111" t="str">
        <f>VLOOKUP(B15,'[1]LISTADO ATM'!$A$2:$C$821,3,0)</f>
        <v>SUR</v>
      </c>
      <c r="B15" s="114">
        <v>873</v>
      </c>
      <c r="C15" s="114" t="str">
        <f>VLOOKUP(B15,'[1]LISTADO ATM'!$A$2:$B$821,2,0)</f>
        <v xml:space="preserve">ATM Centro de Caja San Cristóbal II </v>
      </c>
      <c r="D15" s="110" t="s">
        <v>2514</v>
      </c>
      <c r="E15" s="134">
        <v>335846864</v>
      </c>
    </row>
    <row r="16" spans="1:5" ht="18" x14ac:dyDescent="0.25">
      <c r="A16" s="111" t="str">
        <f>VLOOKUP(B16,'[1]LISTADO ATM'!$A$2:$C$821,3,0)</f>
        <v>NORTE</v>
      </c>
      <c r="B16" s="114">
        <v>262</v>
      </c>
      <c r="C16" s="114" t="str">
        <f>VLOOKUP(B16,'[1]LISTADO ATM'!$A$2:$B$821,2,0)</f>
        <v xml:space="preserve">ATM Oficina Obras Públicas (Santiago) </v>
      </c>
      <c r="D16" s="110" t="s">
        <v>2514</v>
      </c>
      <c r="E16" s="112">
        <v>335847202</v>
      </c>
    </row>
    <row r="17" spans="1:5" ht="18" x14ac:dyDescent="0.25">
      <c r="A17" s="111" t="str">
        <f>VLOOKUP(B17,'[1]LISTADO ATM'!$A$2:$C$821,3,0)</f>
        <v>ESTE</v>
      </c>
      <c r="B17" s="114">
        <v>111</v>
      </c>
      <c r="C17" s="114" t="str">
        <f>VLOOKUP(B17,'[1]LISTADO ATM'!$A$2:$B$821,2,0)</f>
        <v xml:space="preserve">ATM Oficina San Pedro </v>
      </c>
      <c r="D17" s="110" t="s">
        <v>2514</v>
      </c>
      <c r="E17" s="112">
        <v>335847203</v>
      </c>
    </row>
    <row r="18" spans="1:5" ht="18" x14ac:dyDescent="0.25">
      <c r="A18" s="111" t="str">
        <f>VLOOKUP(B18,'[1]LISTADO ATM'!$A$2:$C$821,3,0)</f>
        <v>DISTRITO NACIONAL</v>
      </c>
      <c r="B18" s="114">
        <v>909</v>
      </c>
      <c r="C18" s="114" t="str">
        <f>VLOOKUP(B18,'[1]LISTADO ATM'!$A$2:$B$821,2,0)</f>
        <v xml:space="preserve">ATM UNP UASD </v>
      </c>
      <c r="D18" s="110" t="s">
        <v>2514</v>
      </c>
      <c r="E18" s="112">
        <v>335847312</v>
      </c>
    </row>
    <row r="19" spans="1:5" ht="18" x14ac:dyDescent="0.25">
      <c r="A19" s="111" t="str">
        <f>VLOOKUP(B19,'[1]LISTADO ATM'!$A$2:$C$821,3,0)</f>
        <v>SUR</v>
      </c>
      <c r="B19" s="114">
        <v>764</v>
      </c>
      <c r="C19" s="114" t="str">
        <f>VLOOKUP(B19,'[1]LISTADO ATM'!$A$2:$B$821,2,0)</f>
        <v xml:space="preserve">ATM Oficina Elías Piña </v>
      </c>
      <c r="D19" s="110" t="s">
        <v>2514</v>
      </c>
      <c r="E19" s="112">
        <v>335847873</v>
      </c>
    </row>
    <row r="20" spans="1:5" ht="18" x14ac:dyDescent="0.25">
      <c r="A20" s="111" t="str">
        <f>VLOOKUP(B20,'[1]LISTADO ATM'!$A$2:$C$821,3,0)</f>
        <v>DISTRITO NACIONAL</v>
      </c>
      <c r="B20" s="114">
        <v>611</v>
      </c>
      <c r="C20" s="114" t="str">
        <f>VLOOKUP(B20,'[1]LISTADO ATM'!$A$2:$B$821,2,0)</f>
        <v xml:space="preserve">ATM DGII Sede Central </v>
      </c>
      <c r="D20" s="110" t="s">
        <v>2514</v>
      </c>
      <c r="E20" s="112">
        <v>335847639</v>
      </c>
    </row>
    <row r="21" spans="1:5" ht="18" x14ac:dyDescent="0.25">
      <c r="A21" s="111" t="str">
        <f>VLOOKUP(B21,'[1]LISTADO ATM'!$A$2:$C$821,3,0)</f>
        <v>DISTRITO NACIONAL</v>
      </c>
      <c r="B21" s="114">
        <v>18</v>
      </c>
      <c r="C21" s="114" t="str">
        <f>VLOOKUP(B21,'[1]LISTADO ATM'!$A$2:$B$821,2,0)</f>
        <v xml:space="preserve">ATM Oficina Haina Occidental I </v>
      </c>
      <c r="D21" s="110" t="s">
        <v>2514</v>
      </c>
      <c r="E21" s="112">
        <v>335847454</v>
      </c>
    </row>
    <row r="22" spans="1:5" ht="18" x14ac:dyDescent="0.25">
      <c r="A22" s="111" t="e">
        <f>VLOOKUP(B22,'[1]LISTADO ATM'!$A$2:$C$821,3,0)</f>
        <v>#N/A</v>
      </c>
      <c r="B22" s="114"/>
      <c r="C22" s="114" t="e">
        <f>VLOOKUP(B22,'[1]LISTADO ATM'!$A$2:$B$821,2,0)</f>
        <v>#N/A</v>
      </c>
      <c r="D22" s="110" t="s">
        <v>2514</v>
      </c>
      <c r="E22" s="112"/>
    </row>
    <row r="23" spans="1:5" ht="18.75" thickBot="1" x14ac:dyDescent="0.3">
      <c r="A23" s="111" t="e">
        <f>VLOOKUP(B23,'[1]LISTADO ATM'!$A$2:$C$821,3,0)</f>
        <v>#N/A</v>
      </c>
      <c r="B23" s="114"/>
      <c r="C23" s="114" t="e">
        <f>VLOOKUP(B23,'[1]LISTADO ATM'!$A$2:$B$821,2,0)</f>
        <v>#N/A</v>
      </c>
      <c r="D23" s="110" t="s">
        <v>2514</v>
      </c>
      <c r="E23" s="112"/>
    </row>
    <row r="24" spans="1:5" ht="18.75" thickBot="1" x14ac:dyDescent="0.3">
      <c r="A24" s="117" t="s">
        <v>2496</v>
      </c>
      <c r="B24" s="142">
        <f>COUNT(B9:B23)</f>
        <v>13</v>
      </c>
      <c r="C24" s="160"/>
      <c r="D24" s="161"/>
      <c r="E24" s="162"/>
    </row>
    <row r="25" spans="1:5" x14ac:dyDescent="0.25">
      <c r="B25" s="119"/>
      <c r="E25" s="119"/>
    </row>
    <row r="26" spans="1:5" ht="18" x14ac:dyDescent="0.25">
      <c r="A26" s="154" t="s">
        <v>2497</v>
      </c>
      <c r="B26" s="155"/>
      <c r="C26" s="155"/>
      <c r="D26" s="155"/>
      <c r="E26" s="156"/>
    </row>
    <row r="27" spans="1:5" ht="18" x14ac:dyDescent="0.25">
      <c r="A27" s="116" t="s">
        <v>15</v>
      </c>
      <c r="B27" s="116" t="s">
        <v>2426</v>
      </c>
      <c r="C27" s="116" t="s">
        <v>46</v>
      </c>
      <c r="D27" s="116" t="s">
        <v>2429</v>
      </c>
      <c r="E27" s="116" t="s">
        <v>2427</v>
      </c>
    </row>
    <row r="28" spans="1:5" ht="18" x14ac:dyDescent="0.25">
      <c r="A28" s="111" t="str">
        <f>VLOOKUP(B28,'[1]LISTADO ATM'!$A$2:$C$821,3,0)</f>
        <v>DISTRITO NACIONAL</v>
      </c>
      <c r="B28" s="114">
        <v>160</v>
      </c>
      <c r="C28" s="114" t="str">
        <f>VLOOKUP(B28,'[1]LISTADO ATM'!$A$2:$B$821,2,0)</f>
        <v xml:space="preserve">ATM Oficina Herrera </v>
      </c>
      <c r="D28" s="110" t="s">
        <v>2505</v>
      </c>
      <c r="E28" s="112">
        <v>335847159</v>
      </c>
    </row>
    <row r="29" spans="1:5" ht="18" x14ac:dyDescent="0.25">
      <c r="A29" s="111" t="str">
        <f>VLOOKUP(B29,'[1]LISTADO ATM'!$A$2:$C$821,3,0)</f>
        <v>ESTE</v>
      </c>
      <c r="B29" s="114">
        <v>386</v>
      </c>
      <c r="C29" s="114" t="str">
        <f>VLOOKUP(B29,'[1]LISTADO ATM'!$A$2:$B$821,2,0)</f>
        <v xml:space="preserve">ATM Plaza Verón II </v>
      </c>
      <c r="D29" s="110" t="s">
        <v>2505</v>
      </c>
      <c r="E29" s="112">
        <v>335847134</v>
      </c>
    </row>
    <row r="30" spans="1:5" ht="18" x14ac:dyDescent="0.25">
      <c r="A30" s="111" t="str">
        <f>VLOOKUP(B30,'[1]LISTADO ATM'!$A$2:$C$821,3,0)</f>
        <v>DISTRITO NACIONAL</v>
      </c>
      <c r="B30" s="114">
        <v>85</v>
      </c>
      <c r="C30" s="114" t="str">
        <f>VLOOKUP(B30,'[1]LISTADO ATM'!$A$2:$B$821,2,0)</f>
        <v xml:space="preserve">ATM Oficina San Isidro (Fuerza Aérea) </v>
      </c>
      <c r="D30" s="110" t="s">
        <v>2505</v>
      </c>
      <c r="E30" s="112" t="s">
        <v>2541</v>
      </c>
    </row>
    <row r="31" spans="1:5" ht="18" x14ac:dyDescent="0.25">
      <c r="A31" s="111" t="str">
        <f>VLOOKUP(B31,'[1]LISTADO ATM'!$A$2:$C$821,3,0)</f>
        <v>NORTE</v>
      </c>
      <c r="B31" s="114">
        <v>307</v>
      </c>
      <c r="C31" s="114" t="str">
        <f>VLOOKUP(B31,'[1]LISTADO ATM'!$A$2:$B$821,2,0)</f>
        <v>ATM Oficina Nagua II</v>
      </c>
      <c r="D31" s="110" t="s">
        <v>2505</v>
      </c>
      <c r="E31" s="112">
        <v>335847221</v>
      </c>
    </row>
    <row r="32" spans="1:5" ht="18" x14ac:dyDescent="0.25">
      <c r="A32" s="111" t="str">
        <f>VLOOKUP(B32,'[1]LISTADO ATM'!$A$2:$C$821,3,0)</f>
        <v>NORTE</v>
      </c>
      <c r="B32" s="114">
        <v>809</v>
      </c>
      <c r="C32" s="114" t="str">
        <f>VLOOKUP(B32,'[1]LISTADO ATM'!$A$2:$B$821,2,0)</f>
        <v>ATM Yoma (Cotuí)</v>
      </c>
      <c r="D32" s="110" t="s">
        <v>2505</v>
      </c>
      <c r="E32" s="112">
        <v>335848073</v>
      </c>
    </row>
    <row r="33" spans="1:5" ht="18" x14ac:dyDescent="0.25">
      <c r="A33" s="111" t="e">
        <f>VLOOKUP(B33,'[1]LISTADO ATM'!$A$2:$C$821,3,0)</f>
        <v>#N/A</v>
      </c>
      <c r="B33" s="114"/>
      <c r="C33" s="114" t="e">
        <f>VLOOKUP(B33,'[1]LISTADO ATM'!$A$2:$B$821,2,0)</f>
        <v>#N/A</v>
      </c>
      <c r="D33" s="110" t="s">
        <v>2505</v>
      </c>
      <c r="E33" s="112"/>
    </row>
    <row r="34" spans="1:5" ht="18.75" thickBot="1" x14ac:dyDescent="0.3">
      <c r="A34" s="111" t="e">
        <f>VLOOKUP(B34,'[1]LISTADO ATM'!$A$2:$C$821,3,0)</f>
        <v>#N/A</v>
      </c>
      <c r="B34" s="114"/>
      <c r="C34" s="114" t="e">
        <f>VLOOKUP(B34,'[1]LISTADO ATM'!$A$2:$B$821,2,0)</f>
        <v>#N/A</v>
      </c>
      <c r="D34" s="110" t="s">
        <v>2505</v>
      </c>
      <c r="E34" s="112"/>
    </row>
    <row r="35" spans="1:5" ht="18.75" thickBot="1" x14ac:dyDescent="0.3">
      <c r="A35" s="117" t="s">
        <v>2496</v>
      </c>
      <c r="B35" s="142">
        <f>COUNT(B28:B34)</f>
        <v>5</v>
      </c>
      <c r="C35" s="160"/>
      <c r="D35" s="161"/>
      <c r="E35" s="162"/>
    </row>
    <row r="36" spans="1:5" ht="15.75" thickBot="1" x14ac:dyDescent="0.3">
      <c r="B36" s="119"/>
      <c r="E36" s="119"/>
    </row>
    <row r="37" spans="1:5" ht="18.75" thickBot="1" x14ac:dyDescent="0.3">
      <c r="A37" s="157" t="s">
        <v>2498</v>
      </c>
      <c r="B37" s="158"/>
      <c r="C37" s="158"/>
      <c r="D37" s="158"/>
      <c r="E37" s="159"/>
    </row>
    <row r="38" spans="1:5" ht="18" x14ac:dyDescent="0.25">
      <c r="A38" s="116" t="s">
        <v>15</v>
      </c>
      <c r="B38" s="116" t="s">
        <v>2426</v>
      </c>
      <c r="C38" s="116" t="s">
        <v>46</v>
      </c>
      <c r="D38" s="116" t="s">
        <v>2429</v>
      </c>
      <c r="E38" s="116" t="s">
        <v>2427</v>
      </c>
    </row>
    <row r="39" spans="1:5" ht="18" x14ac:dyDescent="0.25">
      <c r="A39" s="111" t="str">
        <f>VLOOKUP(B39,'[1]LISTADO ATM'!$A$2:$C$821,3,0)</f>
        <v>DISTRITO NACIONAL</v>
      </c>
      <c r="B39" s="114">
        <v>377</v>
      </c>
      <c r="C39" s="114" t="str">
        <f>VLOOKUP(B39,'[1]LISTADO ATM'!$A$2:$B$821,2,0)</f>
        <v>ATM Estación del Metro Eduardo Brito</v>
      </c>
      <c r="D39" s="130" t="s">
        <v>2451</v>
      </c>
      <c r="E39" s="133">
        <v>335840700</v>
      </c>
    </row>
    <row r="40" spans="1:5" ht="18" x14ac:dyDescent="0.25">
      <c r="A40" s="114" t="str">
        <f>VLOOKUP(B40,'[1]LISTADO ATM'!$A$2:$C$821,3,0)</f>
        <v>DISTRITO NACIONAL</v>
      </c>
      <c r="B40" s="114">
        <v>24</v>
      </c>
      <c r="C40" s="138" t="str">
        <f>VLOOKUP(B40,'[1]LISTADO ATM'!$A$2:$B$821,2,0)</f>
        <v xml:space="preserve">ATM Oficina Eusebio Manzueta </v>
      </c>
      <c r="D40" s="130" t="s">
        <v>2451</v>
      </c>
      <c r="E40" s="134">
        <v>335845247</v>
      </c>
    </row>
    <row r="41" spans="1:5" ht="18" x14ac:dyDescent="0.25">
      <c r="A41" s="114" t="str">
        <f>VLOOKUP(B41,'[1]LISTADO ATM'!$A$2:$C$821,3,0)</f>
        <v>DISTRITO NACIONAL</v>
      </c>
      <c r="B41" s="114">
        <v>717</v>
      </c>
      <c r="C41" s="138" t="str">
        <f>VLOOKUP(B41,'[1]LISTADO ATM'!$A$2:$B$821,2,0)</f>
        <v xml:space="preserve">ATM Oficina Los Alcarrizos </v>
      </c>
      <c r="D41" s="130" t="s">
        <v>2451</v>
      </c>
      <c r="E41" s="134">
        <v>335847748</v>
      </c>
    </row>
    <row r="42" spans="1:5" ht="18" x14ac:dyDescent="0.25">
      <c r="A42" s="114" t="e">
        <f>VLOOKUP(B42,'[1]LISTADO ATM'!$A$2:$C$821,3,0)</f>
        <v>#N/A</v>
      </c>
      <c r="B42" s="114"/>
      <c r="C42" s="138" t="e">
        <f>VLOOKUP(B42,'[1]LISTADO ATM'!$A$2:$B$821,2,0)</f>
        <v>#N/A</v>
      </c>
      <c r="D42" s="130" t="s">
        <v>2451</v>
      </c>
      <c r="E42" s="134"/>
    </row>
    <row r="43" spans="1:5" ht="18" x14ac:dyDescent="0.25">
      <c r="A43" s="114" t="e">
        <f>VLOOKUP(B43,'[1]LISTADO ATM'!$A$2:$C$821,3,0)</f>
        <v>#N/A</v>
      </c>
      <c r="B43" s="114"/>
      <c r="C43" s="138" t="e">
        <f>VLOOKUP(B43,'[1]LISTADO ATM'!$A$2:$B$821,2,0)</f>
        <v>#N/A</v>
      </c>
      <c r="D43" s="130" t="s">
        <v>2451</v>
      </c>
      <c r="E43" s="134"/>
    </row>
    <row r="44" spans="1:5" ht="18" x14ac:dyDescent="0.25">
      <c r="A44" s="114" t="e">
        <f>VLOOKUP(B44,'[1]LISTADO ATM'!$A$2:$C$821,3,0)</f>
        <v>#N/A</v>
      </c>
      <c r="B44" s="114"/>
      <c r="C44" s="138" t="e">
        <f>VLOOKUP(B44,'[1]LISTADO ATM'!$A$2:$B$821,2,0)</f>
        <v>#N/A</v>
      </c>
      <c r="D44" s="130" t="s">
        <v>2451</v>
      </c>
      <c r="E44" s="134"/>
    </row>
    <row r="45" spans="1:5" ht="18" x14ac:dyDescent="0.25">
      <c r="A45" s="114" t="e">
        <f>VLOOKUP(B45,'[1]LISTADO ATM'!$A$2:$C$821,3,0)</f>
        <v>#N/A</v>
      </c>
      <c r="B45" s="114"/>
      <c r="C45" s="138" t="e">
        <f>VLOOKUP(B45,'[1]LISTADO ATM'!$A$2:$B$821,2,0)</f>
        <v>#N/A</v>
      </c>
      <c r="D45" s="130" t="s">
        <v>2451</v>
      </c>
      <c r="E45" s="134"/>
    </row>
    <row r="46" spans="1:5" ht="18.75" thickBot="1" x14ac:dyDescent="0.3">
      <c r="A46" s="114" t="e">
        <f>VLOOKUP(B46,'[1]LISTADO ATM'!$A$2:$C$821,3,0)</f>
        <v>#N/A</v>
      </c>
      <c r="B46" s="114"/>
      <c r="C46" s="138" t="e">
        <f>VLOOKUP(B46,'[1]LISTADO ATM'!$A$2:$B$821,2,0)</f>
        <v>#N/A</v>
      </c>
      <c r="D46" s="130" t="s">
        <v>2451</v>
      </c>
      <c r="E46" s="134"/>
    </row>
    <row r="47" spans="1:5" ht="18.75" thickBot="1" x14ac:dyDescent="0.3">
      <c r="A47" s="120" t="s">
        <v>2496</v>
      </c>
      <c r="B47" s="142">
        <f>COUNT(B39:B41)</f>
        <v>3</v>
      </c>
      <c r="C47" s="129"/>
      <c r="D47" s="129"/>
      <c r="E47" s="129"/>
    </row>
    <row r="48" spans="1:5" ht="15.75" thickBot="1" x14ac:dyDescent="0.3">
      <c r="B48" s="119"/>
      <c r="E48" s="119"/>
    </row>
    <row r="49" spans="1:5" ht="18.75" thickBot="1" x14ac:dyDescent="0.3">
      <c r="A49" s="157" t="s">
        <v>2499</v>
      </c>
      <c r="B49" s="158"/>
      <c r="C49" s="158"/>
      <c r="D49" s="158"/>
      <c r="E49" s="159"/>
    </row>
    <row r="50" spans="1:5" ht="18" x14ac:dyDescent="0.25">
      <c r="A50" s="116" t="s">
        <v>15</v>
      </c>
      <c r="B50" s="116" t="s">
        <v>2426</v>
      </c>
      <c r="C50" s="116" t="s">
        <v>46</v>
      </c>
      <c r="D50" s="116" t="s">
        <v>2429</v>
      </c>
      <c r="E50" s="116" t="s">
        <v>2427</v>
      </c>
    </row>
    <row r="51" spans="1:5" ht="18" x14ac:dyDescent="0.25">
      <c r="A51" s="111" t="str">
        <f>VLOOKUP(B51,'[1]LISTADO ATM'!$A$2:$C$821,3,0)</f>
        <v>DISTRITO NACIONAL</v>
      </c>
      <c r="B51" s="114">
        <v>970</v>
      </c>
      <c r="C51" s="114" t="str">
        <f>VLOOKUP(B51,'[1]LISTADO ATM'!$A$2:$B$821,2,0)</f>
        <v xml:space="preserve">ATM S/M Olé Haina </v>
      </c>
      <c r="D51" s="114" t="s">
        <v>2489</v>
      </c>
      <c r="E51" s="112">
        <v>335847229</v>
      </c>
    </row>
    <row r="52" spans="1:5" ht="18" x14ac:dyDescent="0.25">
      <c r="A52" s="111" t="str">
        <f>VLOOKUP(B52,'[1]LISTADO ATM'!$A$2:$C$821,3,0)</f>
        <v>DISTRITO NACIONAL</v>
      </c>
      <c r="B52" s="114">
        <v>745</v>
      </c>
      <c r="C52" s="114" t="str">
        <f>VLOOKUP(B52,'[1]LISTADO ATM'!$A$2:$B$821,2,0)</f>
        <v xml:space="preserve">ATM Oficina Ave. Duarte </v>
      </c>
      <c r="D52" s="114" t="s">
        <v>2489</v>
      </c>
      <c r="E52" s="112">
        <v>335848009</v>
      </c>
    </row>
    <row r="53" spans="1:5" ht="18" x14ac:dyDescent="0.25">
      <c r="A53" s="111" t="str">
        <f>VLOOKUP(B53,'[1]LISTADO ATM'!$A$2:$C$821,3,0)</f>
        <v>DISTRITO NACIONAL</v>
      </c>
      <c r="B53" s="114">
        <v>487</v>
      </c>
      <c r="C53" s="114" t="str">
        <f>VLOOKUP(B53,'[1]LISTADO ATM'!$A$2:$B$821,2,0)</f>
        <v xml:space="preserve">ATM Olé Hainamosa </v>
      </c>
      <c r="D53" s="114" t="s">
        <v>2489</v>
      </c>
      <c r="E53" s="112">
        <v>335848037</v>
      </c>
    </row>
    <row r="54" spans="1:5" ht="18" x14ac:dyDescent="0.25">
      <c r="A54" s="111" t="str">
        <f>VLOOKUP(B54,'[1]LISTADO ATM'!$A$2:$C$821,3,0)</f>
        <v>DISTRITO NACIONAL</v>
      </c>
      <c r="B54" s="114">
        <v>240</v>
      </c>
      <c r="C54" s="114" t="str">
        <f>VLOOKUP(B54,'[1]LISTADO ATM'!$A$2:$B$821,2,0)</f>
        <v xml:space="preserve">ATM Oficina Carrefour I </v>
      </c>
      <c r="D54" s="114" t="s">
        <v>2489</v>
      </c>
      <c r="E54" s="112">
        <v>335848060</v>
      </c>
    </row>
    <row r="55" spans="1:5" ht="18" x14ac:dyDescent="0.25">
      <c r="A55" s="111" t="str">
        <f>VLOOKUP(B55,'[1]LISTADO ATM'!$A$2:$C$821,3,0)</f>
        <v>DISTRITO NACIONAL</v>
      </c>
      <c r="B55" s="114">
        <v>600</v>
      </c>
      <c r="C55" s="114" t="str">
        <f>VLOOKUP(B55,'[1]LISTADO ATM'!$A$2:$B$821,2,0)</f>
        <v>ATM S/M Bravo Hipica</v>
      </c>
      <c r="D55" s="114" t="s">
        <v>2489</v>
      </c>
      <c r="E55" s="112">
        <v>335848269</v>
      </c>
    </row>
    <row r="56" spans="1:5" ht="18.75" thickBot="1" x14ac:dyDescent="0.3">
      <c r="A56" s="111" t="e">
        <f>VLOOKUP(B56,'[1]LISTADO ATM'!$A$2:$C$821,3,0)</f>
        <v>#N/A</v>
      </c>
      <c r="B56" s="114"/>
      <c r="C56" s="114" t="e">
        <f>VLOOKUP(B56,'[1]LISTADO ATM'!$A$2:$B$821,2,0)</f>
        <v>#N/A</v>
      </c>
      <c r="D56" s="114" t="s">
        <v>2489</v>
      </c>
      <c r="E56" s="112"/>
    </row>
    <row r="57" spans="1:5" ht="18.75" thickBot="1" x14ac:dyDescent="0.3">
      <c r="A57" s="117" t="s">
        <v>2496</v>
      </c>
      <c r="B57" s="142">
        <f>COUNT(B51:B55)</f>
        <v>5</v>
      </c>
      <c r="C57" s="129"/>
      <c r="D57" s="136"/>
      <c r="E57" s="137"/>
    </row>
    <row r="58" spans="1:5" ht="15.75" thickBot="1" x14ac:dyDescent="0.3">
      <c r="B58" s="119"/>
      <c r="E58" s="119"/>
    </row>
    <row r="59" spans="1:5" ht="18" x14ac:dyDescent="0.25">
      <c r="A59" s="163" t="s">
        <v>2500</v>
      </c>
      <c r="B59" s="164"/>
      <c r="C59" s="164"/>
      <c r="D59" s="164"/>
      <c r="E59" s="165"/>
    </row>
    <row r="60" spans="1:5" ht="18" x14ac:dyDescent="0.25">
      <c r="A60" s="121" t="s">
        <v>15</v>
      </c>
      <c r="B60" s="116" t="s">
        <v>2426</v>
      </c>
      <c r="C60" s="118" t="s">
        <v>46</v>
      </c>
      <c r="D60" s="132" t="s">
        <v>2429</v>
      </c>
      <c r="E60" s="127" t="s">
        <v>2427</v>
      </c>
    </row>
    <row r="61" spans="1:5" ht="18" x14ac:dyDescent="0.25">
      <c r="A61" s="111" t="str">
        <f>VLOOKUP(B61,'[1]LISTADO ATM'!$A$2:$C$821,3,0)</f>
        <v>NORTE</v>
      </c>
      <c r="B61" s="114">
        <v>990</v>
      </c>
      <c r="C61" s="114" t="str">
        <f>VLOOKUP(B61,'[1]LISTADO ATM'!$A$2:$B$821,2,0)</f>
        <v xml:space="preserve">ATM Autoservicio Bonao II </v>
      </c>
      <c r="D61" s="107" t="s">
        <v>2510</v>
      </c>
      <c r="E61" s="112">
        <v>335846364</v>
      </c>
    </row>
    <row r="62" spans="1:5" ht="18" x14ac:dyDescent="0.25">
      <c r="A62" s="111" t="str">
        <f>VLOOKUP(B62,'[1]LISTADO ATM'!$A$2:$C$821,3,0)</f>
        <v>DISTRITO NACIONAL</v>
      </c>
      <c r="B62" s="114">
        <v>70</v>
      </c>
      <c r="C62" s="114" t="str">
        <f>VLOOKUP(B62,'[1]LISTADO ATM'!$A$2:$B$821,2,0)</f>
        <v xml:space="preserve">ATM Autoservicio Plaza Lama Zona Oriental </v>
      </c>
      <c r="D62" s="107" t="s">
        <v>2510</v>
      </c>
      <c r="E62" s="112">
        <v>335846403</v>
      </c>
    </row>
    <row r="63" spans="1:5" ht="18" x14ac:dyDescent="0.25">
      <c r="A63" s="111" t="str">
        <f>VLOOKUP(B63,'[1]LISTADO ATM'!$A$2:$C$821,3,0)</f>
        <v>ESTE</v>
      </c>
      <c r="B63" s="114">
        <v>117</v>
      </c>
      <c r="C63" s="114" t="str">
        <f>VLOOKUP(B63,'[1]LISTADO ATM'!$A$2:$B$821,2,0)</f>
        <v xml:space="preserve">ATM Oficina El Seybo </v>
      </c>
      <c r="D63" s="107" t="s">
        <v>2510</v>
      </c>
      <c r="E63" s="112">
        <v>335847171</v>
      </c>
    </row>
    <row r="64" spans="1:5" ht="18" x14ac:dyDescent="0.25">
      <c r="A64" s="111" t="str">
        <f>VLOOKUP(B64,'[1]LISTADO ATM'!$A$2:$C$821,3,0)</f>
        <v>DISTRITO NACIONAL</v>
      </c>
      <c r="B64" s="114">
        <v>900</v>
      </c>
      <c r="C64" s="114" t="str">
        <f>VLOOKUP(B64,'[1]LISTADO ATM'!$A$2:$B$821,2,0)</f>
        <v xml:space="preserve">ATM UNP Merca Santo Domingo </v>
      </c>
      <c r="D64" s="107" t="s">
        <v>2510</v>
      </c>
      <c r="E64" s="112">
        <v>335848052</v>
      </c>
    </row>
    <row r="65" spans="1:5" ht="18" x14ac:dyDescent="0.25">
      <c r="A65" s="111" t="str">
        <f>VLOOKUP(B65,'[1]LISTADO ATM'!$A$2:$C$821,3,0)</f>
        <v>ESTE</v>
      </c>
      <c r="B65" s="114">
        <v>385</v>
      </c>
      <c r="C65" s="114" t="str">
        <f>VLOOKUP(B65,'[1]LISTADO ATM'!$A$2:$B$821,2,0)</f>
        <v xml:space="preserve">ATM Plaza Verón I </v>
      </c>
      <c r="D65" s="108" t="s">
        <v>2536</v>
      </c>
      <c r="E65" s="112">
        <v>335845393</v>
      </c>
    </row>
    <row r="66" spans="1:5" ht="18" x14ac:dyDescent="0.25">
      <c r="A66" s="111" t="str">
        <f>VLOOKUP(B66,'[1]LISTADO ATM'!$A$2:$C$821,3,0)</f>
        <v>DISTRITO NACIONAL</v>
      </c>
      <c r="B66" s="114">
        <v>640</v>
      </c>
      <c r="C66" s="114" t="str">
        <f>VLOOKUP(B66,'[1]LISTADO ATM'!$A$2:$B$821,2,0)</f>
        <v xml:space="preserve">ATM Ministerio Obras Públicas </v>
      </c>
      <c r="D66" s="108" t="s">
        <v>2536</v>
      </c>
      <c r="E66" s="112">
        <v>335847402</v>
      </c>
    </row>
    <row r="67" spans="1:5" ht="18" x14ac:dyDescent="0.25">
      <c r="A67" s="111" t="str">
        <f>VLOOKUP(B67,'[1]LISTADO ATM'!$A$2:$C$821,3,0)</f>
        <v>DISTRITO NACIONAL</v>
      </c>
      <c r="B67" s="114">
        <v>686</v>
      </c>
      <c r="C67" s="114" t="str">
        <f>VLOOKUP(B67,'[1]LISTADO ATM'!$A$2:$B$821,2,0)</f>
        <v>ATM Autoservicio Oficina Máximo Gómez</v>
      </c>
      <c r="D67" s="108" t="s">
        <v>2536</v>
      </c>
      <c r="E67" s="112">
        <v>335847434</v>
      </c>
    </row>
    <row r="68" spans="1:5" ht="18" x14ac:dyDescent="0.25">
      <c r="A68" s="111" t="str">
        <f>VLOOKUP(B68,'[1]LISTADO ATM'!$A$2:$C$821,3,0)</f>
        <v>DISTRITO NACIONAL</v>
      </c>
      <c r="B68" s="114">
        <v>70</v>
      </c>
      <c r="C68" s="114" t="str">
        <f>VLOOKUP(B68,'[1]LISTADO ATM'!$A$2:$B$821,2,0)</f>
        <v xml:space="preserve">ATM Autoservicio Plaza Lama Zona Oriental </v>
      </c>
      <c r="D68" s="108" t="s">
        <v>2536</v>
      </c>
      <c r="E68" s="112">
        <v>335847624</v>
      </c>
    </row>
    <row r="69" spans="1:5" ht="18" x14ac:dyDescent="0.25">
      <c r="A69" s="111" t="e">
        <f>VLOOKUP(B69,'[1]LISTADO ATM'!$A$2:$C$821,3,0)</f>
        <v>#N/A</v>
      </c>
      <c r="B69" s="114"/>
      <c r="C69" s="114" t="e">
        <f>VLOOKUP(B69,'[1]LISTADO ATM'!$A$2:$B$821,2,0)</f>
        <v>#N/A</v>
      </c>
      <c r="D69" s="107"/>
      <c r="E69" s="112"/>
    </row>
    <row r="70" spans="1:5" ht="18.75" thickBot="1" x14ac:dyDescent="0.3">
      <c r="A70" s="111" t="e">
        <f>VLOOKUP(B70,'[1]LISTADO ATM'!$A$2:$C$821,3,0)</f>
        <v>#N/A</v>
      </c>
      <c r="B70" s="114"/>
      <c r="C70" s="114" t="e">
        <f>VLOOKUP(B70,'[1]LISTADO ATM'!$A$2:$B$821,2,0)</f>
        <v>#N/A</v>
      </c>
      <c r="D70" s="107"/>
      <c r="E70" s="112"/>
    </row>
    <row r="71" spans="1:5" ht="18.75" thickBot="1" x14ac:dyDescent="0.3">
      <c r="A71" s="117" t="s">
        <v>2496</v>
      </c>
      <c r="B71" s="142">
        <f>COUNT(B61:B68)</f>
        <v>8</v>
      </c>
      <c r="C71" s="131"/>
      <c r="D71" s="131"/>
      <c r="E71" s="131"/>
    </row>
    <row r="72" spans="1:5" ht="15.75" thickBot="1" x14ac:dyDescent="0.3">
      <c r="B72" s="119"/>
      <c r="E72" s="119"/>
    </row>
    <row r="73" spans="1:5" ht="18.75" thickBot="1" x14ac:dyDescent="0.3">
      <c r="A73" s="146" t="s">
        <v>2501</v>
      </c>
      <c r="B73" s="147"/>
      <c r="D73" s="119"/>
      <c r="E73" s="119"/>
    </row>
    <row r="74" spans="1:5" ht="18.75" thickBot="1" x14ac:dyDescent="0.3">
      <c r="A74" s="168">
        <f>+B47+B57+B71</f>
        <v>16</v>
      </c>
      <c r="B74" s="169"/>
    </row>
    <row r="75" spans="1:5" ht="15.75" thickBot="1" x14ac:dyDescent="0.3">
      <c r="B75" s="119"/>
      <c r="E75" s="119"/>
    </row>
    <row r="76" spans="1:5" ht="18.75" thickBot="1" x14ac:dyDescent="0.3">
      <c r="A76" s="157" t="s">
        <v>2502</v>
      </c>
      <c r="B76" s="158"/>
      <c r="C76" s="158"/>
      <c r="D76" s="158"/>
      <c r="E76" s="159"/>
    </row>
    <row r="77" spans="1:5" ht="18" x14ac:dyDescent="0.25">
      <c r="A77" s="121" t="s">
        <v>15</v>
      </c>
      <c r="B77" s="127" t="s">
        <v>2426</v>
      </c>
      <c r="C77" s="118" t="s">
        <v>46</v>
      </c>
      <c r="D77" s="170" t="s">
        <v>2429</v>
      </c>
      <c r="E77" s="171"/>
    </row>
    <row r="78" spans="1:5" ht="18" x14ac:dyDescent="0.25">
      <c r="A78" s="114" t="str">
        <f>VLOOKUP(B78,'[1]LISTADO ATM'!$A$2:$C$821,3,0)</f>
        <v>SUR</v>
      </c>
      <c r="B78" s="114">
        <v>44</v>
      </c>
      <c r="C78" s="114" t="str">
        <f>VLOOKUP(B78,'[1]LISTADO ATM'!$A$2:$B$821,2,0)</f>
        <v xml:space="preserve">ATM Oficina Pedernales </v>
      </c>
      <c r="D78" s="190" t="s">
        <v>2504</v>
      </c>
      <c r="E78" s="191"/>
    </row>
    <row r="79" spans="1:5" ht="18" x14ac:dyDescent="0.25">
      <c r="A79" s="114" t="str">
        <f>VLOOKUP(B79,'[1]LISTADO ATM'!$A$2:$C$821,3,0)</f>
        <v>DISTRITO NACIONAL</v>
      </c>
      <c r="B79" s="114">
        <v>573</v>
      </c>
      <c r="C79" s="114" t="str">
        <f>VLOOKUP(B79,'[1]LISTADO ATM'!$A$2:$B$821,2,0)</f>
        <v xml:space="preserve">ATM IDSS </v>
      </c>
      <c r="D79" s="190" t="s">
        <v>2504</v>
      </c>
      <c r="E79" s="191"/>
    </row>
    <row r="80" spans="1:5" ht="18" x14ac:dyDescent="0.25">
      <c r="A80" s="114" t="str">
        <f>VLOOKUP(B80,'[1]LISTADO ATM'!$A$2:$C$821,3,0)</f>
        <v>NORTE</v>
      </c>
      <c r="B80" s="114">
        <v>872</v>
      </c>
      <c r="C80" s="114" t="str">
        <f>VLOOKUP(B80,'[1]LISTADO ATM'!$A$2:$B$821,2,0)</f>
        <v xml:space="preserve">ATM Zona Franca Pisano II (Santiago) </v>
      </c>
      <c r="D80" s="190" t="s">
        <v>2506</v>
      </c>
      <c r="E80" s="191"/>
    </row>
    <row r="81" spans="1:5" ht="18" x14ac:dyDescent="0.25">
      <c r="A81" s="114" t="str">
        <f>VLOOKUP(B81,'[1]LISTADO ATM'!$A$2:$C$821,3,0)</f>
        <v>DISTRITO NACIONAL</v>
      </c>
      <c r="B81" s="114">
        <v>60</v>
      </c>
      <c r="C81" s="114" t="str">
        <f>VLOOKUP(B81,'[1]LISTADO ATM'!$A$2:$B$821,2,0)</f>
        <v xml:space="preserve">ATM Autobanco 27 de Febrero </v>
      </c>
      <c r="D81" s="190" t="s">
        <v>2506</v>
      </c>
      <c r="E81" s="191"/>
    </row>
    <row r="82" spans="1:5" ht="18" x14ac:dyDescent="0.25">
      <c r="A82" s="114" t="str">
        <f>VLOOKUP(B82,'[1]LISTADO ATM'!$A$2:$C$821,3,0)</f>
        <v>NORTE</v>
      </c>
      <c r="B82" s="114">
        <v>333</v>
      </c>
      <c r="C82" s="114" t="str">
        <f>VLOOKUP(B82,'[1]LISTADO ATM'!$A$2:$B$821,2,0)</f>
        <v>ATM Oficina Turey Maimón</v>
      </c>
      <c r="D82" s="190" t="s">
        <v>2506</v>
      </c>
      <c r="E82" s="191"/>
    </row>
    <row r="83" spans="1:5" ht="18" customHeight="1" x14ac:dyDescent="0.25">
      <c r="A83" s="114" t="str">
        <f>VLOOKUP(B83,'[1]LISTADO ATM'!$A$2:$C$821,3,0)</f>
        <v>DISTRITO NACIONAL</v>
      </c>
      <c r="B83" s="114">
        <v>549</v>
      </c>
      <c r="C83" s="114" t="str">
        <f>VLOOKUP(B83,'[1]LISTADO ATM'!$A$2:$B$821,2,0)</f>
        <v xml:space="preserve">ATM Ministerio de Turismo (Oficinas Gubernamentales) </v>
      </c>
      <c r="D83" s="190" t="s">
        <v>2506</v>
      </c>
      <c r="E83" s="191"/>
    </row>
    <row r="84" spans="1:5" ht="18" x14ac:dyDescent="0.25">
      <c r="A84" s="114" t="str">
        <f>VLOOKUP(B84,'[1]LISTADO ATM'!$A$2:$C$821,3,0)</f>
        <v>DISTRITO NACIONAL</v>
      </c>
      <c r="B84" s="114">
        <v>938</v>
      </c>
      <c r="C84" s="114" t="str">
        <f>VLOOKUP(B84,'[1]LISTADO ATM'!$A$2:$B$821,2,0)</f>
        <v xml:space="preserve">ATM Autobanco Oficina Filadelfia Plaza </v>
      </c>
      <c r="D84" s="190" t="s">
        <v>2504</v>
      </c>
      <c r="E84" s="191"/>
    </row>
    <row r="85" spans="1:5" ht="18" x14ac:dyDescent="0.25">
      <c r="A85" s="114" t="str">
        <f>VLOOKUP(B85,'[1]LISTADO ATM'!$A$2:$C$821,3,0)</f>
        <v>SUR</v>
      </c>
      <c r="B85" s="114">
        <v>89</v>
      </c>
      <c r="C85" s="114" t="str">
        <f>VLOOKUP(B85,'[1]LISTADO ATM'!$A$2:$B$821,2,0)</f>
        <v xml:space="preserve">ATM UNP El Cercado (San Juan) </v>
      </c>
      <c r="D85" s="190" t="s">
        <v>2504</v>
      </c>
      <c r="E85" s="191"/>
    </row>
    <row r="86" spans="1:5" ht="18" x14ac:dyDescent="0.25">
      <c r="A86" s="114" t="str">
        <f>VLOOKUP(B86,'[1]LISTADO ATM'!$A$2:$C$821,3,0)</f>
        <v>SUR</v>
      </c>
      <c r="B86" s="114">
        <v>962</v>
      </c>
      <c r="C86" s="114" t="str">
        <f>VLOOKUP(B86,'[1]LISTADO ATM'!$A$2:$B$821,2,0)</f>
        <v xml:space="preserve">ATM Oficina Villa Ofelia II (San Juan) </v>
      </c>
      <c r="D86" s="190" t="s">
        <v>2506</v>
      </c>
      <c r="E86" s="191"/>
    </row>
    <row r="87" spans="1:5" ht="18" x14ac:dyDescent="0.25">
      <c r="A87" s="114" t="str">
        <f>VLOOKUP(B87,'[1]LISTADO ATM'!$A$2:$C$821,3,0)</f>
        <v>NORTE</v>
      </c>
      <c r="B87" s="114">
        <v>752</v>
      </c>
      <c r="C87" s="114" t="str">
        <f>VLOOKUP(B87,'[1]LISTADO ATM'!$A$2:$B$821,2,0)</f>
        <v xml:space="preserve">ATM UNP Las Carolinas (La Vega) </v>
      </c>
      <c r="D87" s="190" t="s">
        <v>2506</v>
      </c>
      <c r="E87" s="191"/>
    </row>
    <row r="88" spans="1:5" ht="18" x14ac:dyDescent="0.25">
      <c r="A88" s="114" t="str">
        <f>VLOOKUP(B88,'[1]LISTADO ATM'!$A$2:$C$821,3,0)</f>
        <v>ESTE</v>
      </c>
      <c r="B88" s="114">
        <v>480</v>
      </c>
      <c r="C88" s="114" t="str">
        <f>VLOOKUP(B88,'[1]LISTADO ATM'!$A$2:$B$821,2,0)</f>
        <v>ATM UNP Farmaconal Higuey</v>
      </c>
      <c r="D88" s="190" t="s">
        <v>2504</v>
      </c>
      <c r="E88" s="191"/>
    </row>
    <row r="89" spans="1:5" ht="18" x14ac:dyDescent="0.25">
      <c r="A89" s="114" t="e">
        <f>VLOOKUP(B89,'[1]LISTADO ATM'!$A$2:$C$821,3,0)</f>
        <v>#N/A</v>
      </c>
      <c r="B89" s="114"/>
      <c r="C89" s="114" t="e">
        <f>VLOOKUP(B89,'[1]LISTADO ATM'!$A$2:$B$821,2,0)</f>
        <v>#N/A</v>
      </c>
      <c r="D89" s="166"/>
      <c r="E89" s="167"/>
    </row>
    <row r="90" spans="1:5" ht="18" x14ac:dyDescent="0.25">
      <c r="A90" s="114" t="e">
        <f>VLOOKUP(B90,'[1]LISTADO ATM'!$A$2:$C$821,3,0)</f>
        <v>#N/A</v>
      </c>
      <c r="B90" s="114"/>
      <c r="C90" s="114" t="e">
        <f>VLOOKUP(B90,'[1]LISTADO ATM'!$A$2:$B$821,2,0)</f>
        <v>#N/A</v>
      </c>
      <c r="D90" s="166"/>
      <c r="E90" s="167"/>
    </row>
    <row r="91" spans="1:5" ht="18.75" thickBot="1" x14ac:dyDescent="0.3">
      <c r="A91" s="114" t="e">
        <f>VLOOKUP(B91,'[1]LISTADO ATM'!$A$2:$C$821,3,0)</f>
        <v>#N/A</v>
      </c>
      <c r="B91" s="114"/>
      <c r="C91" s="114" t="e">
        <f>VLOOKUP(B91,'[1]LISTADO ATM'!$A$2:$B$821,2,0)</f>
        <v>#N/A</v>
      </c>
      <c r="D91" s="166"/>
      <c r="E91" s="167"/>
    </row>
    <row r="92" spans="1:5" ht="18.75" thickBot="1" x14ac:dyDescent="0.3">
      <c r="A92" s="117" t="s">
        <v>2496</v>
      </c>
      <c r="B92" s="142">
        <f>COUNT(B78:B91)</f>
        <v>11</v>
      </c>
      <c r="C92" s="135"/>
      <c r="D92" s="160"/>
      <c r="E92" s="162"/>
    </row>
  </sheetData>
  <mergeCells count="28">
    <mergeCell ref="D79:E79"/>
    <mergeCell ref="A59:E59"/>
    <mergeCell ref="A73:B73"/>
    <mergeCell ref="A74:B74"/>
    <mergeCell ref="A76:E76"/>
    <mergeCell ref="D77:E77"/>
    <mergeCell ref="D78:E78"/>
    <mergeCell ref="C24:E24"/>
    <mergeCell ref="A26:E26"/>
    <mergeCell ref="C35:E35"/>
    <mergeCell ref="A49:E49"/>
    <mergeCell ref="D80:E80"/>
    <mergeCell ref="D81:E81"/>
    <mergeCell ref="D82:E82"/>
    <mergeCell ref="D83:E83"/>
    <mergeCell ref="D84:E84"/>
    <mergeCell ref="D90:E90"/>
    <mergeCell ref="D91:E91"/>
    <mergeCell ref="D92:E92"/>
    <mergeCell ref="D87:E87"/>
    <mergeCell ref="D88:E88"/>
    <mergeCell ref="D89:E89"/>
    <mergeCell ref="D86:E86"/>
    <mergeCell ref="D85:E85"/>
    <mergeCell ref="A1:E1"/>
    <mergeCell ref="A2:E2"/>
    <mergeCell ref="A7:E7"/>
    <mergeCell ref="A37:E37"/>
  </mergeCells>
  <phoneticPr fontId="46" type="noConversion"/>
  <conditionalFormatting sqref="B93:B1048576 B9 B58:B59 B48:B49 B36:B37 B25:B26 B1:B7 B39:B46 B51:B56 B61:B70 B72:B91">
    <cfRule type="duplicateValues" dxfId="68" priority="63"/>
  </conditionalFormatting>
  <conditionalFormatting sqref="E92:E1048576 E1:E7 E47:E49 E39:E40 E35:E37 E71:E77 E24:E26 E9 E51:E63">
    <cfRule type="duplicateValues" dxfId="67" priority="62"/>
  </conditionalFormatting>
  <conditionalFormatting sqref="E64">
    <cfRule type="duplicateValues" dxfId="66" priority="61"/>
  </conditionalFormatting>
  <conditionalFormatting sqref="E79 E89:E91">
    <cfRule type="duplicateValues" dxfId="65" priority="60"/>
  </conditionalFormatting>
  <conditionalFormatting sqref="B24:B27 B1:B9 B35:B1048576">
    <cfRule type="duplicateValues" dxfId="64" priority="59"/>
  </conditionalFormatting>
  <conditionalFormatting sqref="E24:E27 E1:E9 E35:E79 E89:E1048576">
    <cfRule type="duplicateValues" dxfId="63" priority="58"/>
  </conditionalFormatting>
  <conditionalFormatting sqref="B28:B34">
    <cfRule type="duplicateValues" dxfId="62" priority="57"/>
  </conditionalFormatting>
  <conditionalFormatting sqref="E29:E34">
    <cfRule type="duplicateValues" dxfId="61" priority="56"/>
  </conditionalFormatting>
  <conditionalFormatting sqref="B28:B34">
    <cfRule type="duplicateValues" dxfId="60" priority="55"/>
  </conditionalFormatting>
  <conditionalFormatting sqref="E29:E34">
    <cfRule type="duplicateValues" dxfId="59" priority="54"/>
  </conditionalFormatting>
  <conditionalFormatting sqref="B10:B23">
    <cfRule type="duplicateValues" dxfId="58" priority="53"/>
  </conditionalFormatting>
  <conditionalFormatting sqref="E10:E23">
    <cfRule type="duplicateValues" dxfId="57" priority="52"/>
  </conditionalFormatting>
  <conditionalFormatting sqref="B10:B23">
    <cfRule type="duplicateValues" dxfId="56" priority="51"/>
  </conditionalFormatting>
  <conditionalFormatting sqref="E10:E23">
    <cfRule type="duplicateValues" dxfId="55" priority="50"/>
  </conditionalFormatting>
  <conditionalFormatting sqref="B1:B1048576">
    <cfRule type="duplicateValues" dxfId="54" priority="25"/>
    <cfRule type="duplicateValues" dxfId="53" priority="49"/>
  </conditionalFormatting>
  <conditionalFormatting sqref="E28">
    <cfRule type="duplicateValues" dxfId="52" priority="48"/>
  </conditionalFormatting>
  <conditionalFormatting sqref="E28">
    <cfRule type="duplicateValues" dxfId="51" priority="47"/>
  </conditionalFormatting>
  <conditionalFormatting sqref="E1:E80 E89:E1048576">
    <cfRule type="duplicateValues" dxfId="50" priority="46"/>
  </conditionalFormatting>
  <conditionalFormatting sqref="B96:B107">
    <cfRule type="duplicateValues" dxfId="49" priority="64"/>
  </conditionalFormatting>
  <conditionalFormatting sqref="E78">
    <cfRule type="duplicateValues" dxfId="48" priority="65"/>
  </conditionalFormatting>
  <conditionalFormatting sqref="E81">
    <cfRule type="duplicateValues" dxfId="47" priority="45"/>
  </conditionalFormatting>
  <conditionalFormatting sqref="E81">
    <cfRule type="duplicateValues" dxfId="46" priority="44"/>
  </conditionalFormatting>
  <conditionalFormatting sqref="E81">
    <cfRule type="duplicateValues" dxfId="45" priority="43"/>
  </conditionalFormatting>
  <conditionalFormatting sqref="E82">
    <cfRule type="duplicateValues" dxfId="44" priority="42"/>
  </conditionalFormatting>
  <conditionalFormatting sqref="E82">
    <cfRule type="duplicateValues" dxfId="43" priority="41"/>
  </conditionalFormatting>
  <conditionalFormatting sqref="E82">
    <cfRule type="duplicateValues" dxfId="42" priority="40"/>
  </conditionalFormatting>
  <conditionalFormatting sqref="E83">
    <cfRule type="duplicateValues" dxfId="41" priority="39"/>
  </conditionalFormatting>
  <conditionalFormatting sqref="E83">
    <cfRule type="duplicateValues" dxfId="40" priority="38"/>
  </conditionalFormatting>
  <conditionalFormatting sqref="E83">
    <cfRule type="duplicateValues" dxfId="39" priority="37"/>
  </conditionalFormatting>
  <conditionalFormatting sqref="E84">
    <cfRule type="duplicateValues" dxfId="38" priority="36"/>
  </conditionalFormatting>
  <conditionalFormatting sqref="E84">
    <cfRule type="duplicateValues" dxfId="37" priority="35"/>
  </conditionalFormatting>
  <conditionalFormatting sqref="E84">
    <cfRule type="duplicateValues" dxfId="36" priority="34"/>
  </conditionalFormatting>
  <conditionalFormatting sqref="E41:E46">
    <cfRule type="duplicateValues" dxfId="35" priority="66"/>
  </conditionalFormatting>
  <conditionalFormatting sqref="E14:E15 E17">
    <cfRule type="duplicateValues" dxfId="34" priority="33"/>
  </conditionalFormatting>
  <conditionalFormatting sqref="E16">
    <cfRule type="duplicateValues" dxfId="33" priority="32"/>
  </conditionalFormatting>
  <conditionalFormatting sqref="E14:E17">
    <cfRule type="duplicateValues" dxfId="32" priority="31"/>
  </conditionalFormatting>
  <conditionalFormatting sqref="E18">
    <cfRule type="duplicateValues" dxfId="31" priority="30"/>
  </conditionalFormatting>
  <conditionalFormatting sqref="E18">
    <cfRule type="duplicateValues" dxfId="30" priority="29"/>
  </conditionalFormatting>
  <conditionalFormatting sqref="E29:E32">
    <cfRule type="duplicateValues" dxfId="29" priority="27"/>
  </conditionalFormatting>
  <conditionalFormatting sqref="E29:E32">
    <cfRule type="duplicateValues" dxfId="28" priority="28"/>
  </conditionalFormatting>
  <conditionalFormatting sqref="E65:E70">
    <cfRule type="duplicateValues" dxfId="27" priority="67"/>
  </conditionalFormatting>
  <conditionalFormatting sqref="E1:E84 E89:E1048576">
    <cfRule type="duplicateValues" dxfId="26" priority="26"/>
  </conditionalFormatting>
  <conditionalFormatting sqref="E20">
    <cfRule type="duplicateValues" dxfId="25" priority="24"/>
  </conditionalFormatting>
  <conditionalFormatting sqref="E20">
    <cfRule type="duplicateValues" dxfId="24" priority="23"/>
  </conditionalFormatting>
  <conditionalFormatting sqref="E21">
    <cfRule type="duplicateValues" dxfId="23" priority="22"/>
  </conditionalFormatting>
  <conditionalFormatting sqref="E21">
    <cfRule type="duplicateValues" dxfId="22" priority="21"/>
  </conditionalFormatting>
  <conditionalFormatting sqref="E32">
    <cfRule type="duplicateValues" dxfId="21" priority="20"/>
  </conditionalFormatting>
  <conditionalFormatting sqref="E32">
    <cfRule type="duplicateValues" dxfId="20" priority="19"/>
  </conditionalFormatting>
  <conditionalFormatting sqref="E32">
    <cfRule type="duplicateValues" dxfId="19" priority="18"/>
  </conditionalFormatting>
  <conditionalFormatting sqref="E32">
    <cfRule type="duplicateValues" dxfId="18" priority="17"/>
  </conditionalFormatting>
  <conditionalFormatting sqref="B61:B70">
    <cfRule type="duplicateValues" dxfId="17" priority="68"/>
  </conditionalFormatting>
  <conditionalFormatting sqref="E80">
    <cfRule type="duplicateValues" dxfId="16" priority="69"/>
  </conditionalFormatting>
  <conditionalFormatting sqref="E85">
    <cfRule type="duplicateValues" dxfId="15" priority="16"/>
  </conditionalFormatting>
  <conditionalFormatting sqref="E85">
    <cfRule type="duplicateValues" dxfId="14" priority="15"/>
  </conditionalFormatting>
  <conditionalFormatting sqref="E85">
    <cfRule type="duplicateValues" dxfId="13" priority="14"/>
  </conditionalFormatting>
  <conditionalFormatting sqref="E85">
    <cfRule type="duplicateValues" dxfId="12" priority="13"/>
  </conditionalFormatting>
  <conditionalFormatting sqref="E86">
    <cfRule type="duplicateValues" dxfId="11" priority="12"/>
  </conditionalFormatting>
  <conditionalFormatting sqref="E86">
    <cfRule type="duplicateValues" dxfId="10" priority="11"/>
  </conditionalFormatting>
  <conditionalFormatting sqref="E86">
    <cfRule type="duplicateValues" dxfId="9" priority="10"/>
  </conditionalFormatting>
  <conditionalFormatting sqref="E86">
    <cfRule type="duplicateValues" dxfId="8" priority="9"/>
  </conditionalFormatting>
  <conditionalFormatting sqref="E87">
    <cfRule type="duplicateValues" dxfId="7" priority="8"/>
  </conditionalFormatting>
  <conditionalFormatting sqref="E87">
    <cfRule type="duplicateValues" dxfId="6" priority="7"/>
  </conditionalFormatting>
  <conditionalFormatting sqref="E87">
    <cfRule type="duplicateValues" dxfId="5" priority="6"/>
  </conditionalFormatting>
  <conditionalFormatting sqref="E87">
    <cfRule type="duplicateValues" dxfId="4" priority="5"/>
  </conditionalFormatting>
  <conditionalFormatting sqref="E88">
    <cfRule type="duplicateValues" dxfId="3" priority="4"/>
  </conditionalFormatting>
  <conditionalFormatting sqref="E88">
    <cfRule type="duplicateValues" dxfId="2" priority="3"/>
  </conditionalFormatting>
  <conditionalFormatting sqref="E88">
    <cfRule type="duplicateValues" dxfId="1" priority="2"/>
  </conditionalFormatting>
  <conditionalFormatting sqref="E8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2" t="s">
        <v>2433</v>
      </c>
      <c r="B1" s="173"/>
      <c r="C1" s="173"/>
      <c r="D1" s="173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2515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2515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2515</v>
      </c>
      <c r="D5" s="65" t="s">
        <v>2478</v>
      </c>
    </row>
    <row r="6" spans="1:5" ht="15.75" x14ac:dyDescent="0.25">
      <c r="A6" s="53" t="s">
        <v>2526</v>
      </c>
      <c r="B6" s="53">
        <v>98</v>
      </c>
      <c r="C6" s="53" t="s">
        <v>2515</v>
      </c>
      <c r="D6" s="65" t="s">
        <v>2478</v>
      </c>
    </row>
    <row r="7" spans="1:5" ht="15.75" x14ac:dyDescent="0.25">
      <c r="A7" s="53" t="s">
        <v>2525</v>
      </c>
      <c r="B7" s="53">
        <v>824</v>
      </c>
      <c r="C7" s="53" t="s">
        <v>2515</v>
      </c>
      <c r="D7" s="65" t="s">
        <v>2478</v>
      </c>
    </row>
    <row r="8" spans="1:5" ht="15.75" x14ac:dyDescent="0.25">
      <c r="A8" s="53" t="s">
        <v>2524</v>
      </c>
      <c r="B8" s="53">
        <v>736</v>
      </c>
      <c r="C8" s="53" t="s">
        <v>2515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2" t="s">
        <v>2443</v>
      </c>
      <c r="B18" s="173"/>
      <c r="C18" s="173"/>
      <c r="D18" s="173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81" priority="119326"/>
  </conditionalFormatting>
  <conditionalFormatting sqref="B33">
    <cfRule type="duplicateValues" dxfId="680" priority="119327"/>
    <cfRule type="duplicateValues" dxfId="679" priority="119328"/>
  </conditionalFormatting>
  <conditionalFormatting sqref="A33">
    <cfRule type="duplicateValues" dxfId="678" priority="119340"/>
  </conditionalFormatting>
  <conditionalFormatting sqref="A33">
    <cfRule type="duplicateValues" dxfId="677" priority="119341"/>
    <cfRule type="duplicateValues" dxfId="676" priority="119342"/>
  </conditionalFormatting>
  <conditionalFormatting sqref="B4:B8">
    <cfRule type="duplicateValues" dxfId="675" priority="6"/>
  </conditionalFormatting>
  <conditionalFormatting sqref="B4:B8">
    <cfRule type="duplicateValues" dxfId="674" priority="5"/>
  </conditionalFormatting>
  <conditionalFormatting sqref="A3:A8">
    <cfRule type="duplicateValues" dxfId="673" priority="3"/>
    <cfRule type="duplicateValues" dxfId="672" priority="4"/>
  </conditionalFormatting>
  <conditionalFormatting sqref="B3">
    <cfRule type="duplicateValues" dxfId="671" priority="2"/>
  </conditionalFormatting>
  <conditionalFormatting sqref="B3">
    <cfRule type="duplicateValues" dxfId="6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4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9" priority="69"/>
  </conditionalFormatting>
  <conditionalFormatting sqref="E9:E1048576 E1:E2">
    <cfRule type="duplicateValues" dxfId="668" priority="99250"/>
  </conditionalFormatting>
  <conditionalFormatting sqref="E4">
    <cfRule type="duplicateValues" dxfId="667" priority="62"/>
  </conditionalFormatting>
  <conditionalFormatting sqref="E5:E8">
    <cfRule type="duplicateValues" dxfId="666" priority="60"/>
  </conditionalFormatting>
  <conditionalFormatting sqref="B12">
    <cfRule type="duplicateValues" dxfId="665" priority="34"/>
    <cfRule type="duplicateValues" dxfId="664" priority="35"/>
    <cfRule type="duplicateValues" dxfId="663" priority="36"/>
  </conditionalFormatting>
  <conditionalFormatting sqref="B12">
    <cfRule type="duplicateValues" dxfId="662" priority="33"/>
  </conditionalFormatting>
  <conditionalFormatting sqref="B12">
    <cfRule type="duplicateValues" dxfId="661" priority="31"/>
    <cfRule type="duplicateValues" dxfId="660" priority="32"/>
  </conditionalFormatting>
  <conditionalFormatting sqref="B12">
    <cfRule type="duplicateValues" dxfId="659" priority="28"/>
    <cfRule type="duplicateValues" dxfId="658" priority="29"/>
    <cfRule type="duplicateValues" dxfId="657" priority="30"/>
  </conditionalFormatting>
  <conditionalFormatting sqref="B12">
    <cfRule type="duplicateValues" dxfId="656" priority="27"/>
  </conditionalFormatting>
  <conditionalFormatting sqref="B12">
    <cfRule type="duplicateValues" dxfId="655" priority="25"/>
    <cfRule type="duplicateValues" dxfId="654" priority="26"/>
  </conditionalFormatting>
  <conditionalFormatting sqref="B12">
    <cfRule type="duplicateValues" dxfId="653" priority="24"/>
  </conditionalFormatting>
  <conditionalFormatting sqref="B12">
    <cfRule type="duplicateValues" dxfId="652" priority="21"/>
    <cfRule type="duplicateValues" dxfId="651" priority="22"/>
    <cfRule type="duplicateValues" dxfId="650" priority="23"/>
  </conditionalFormatting>
  <conditionalFormatting sqref="B12">
    <cfRule type="duplicateValues" dxfId="649" priority="20"/>
  </conditionalFormatting>
  <conditionalFormatting sqref="B12">
    <cfRule type="duplicateValues" dxfId="648" priority="19"/>
  </conditionalFormatting>
  <conditionalFormatting sqref="B14">
    <cfRule type="duplicateValues" dxfId="647" priority="18"/>
  </conditionalFormatting>
  <conditionalFormatting sqref="B14">
    <cfRule type="duplicateValues" dxfId="646" priority="15"/>
    <cfRule type="duplicateValues" dxfId="645" priority="16"/>
    <cfRule type="duplicateValues" dxfId="644" priority="17"/>
  </conditionalFormatting>
  <conditionalFormatting sqref="B14">
    <cfRule type="duplicateValues" dxfId="643" priority="13"/>
    <cfRule type="duplicateValues" dxfId="642" priority="14"/>
  </conditionalFormatting>
  <conditionalFormatting sqref="B14">
    <cfRule type="duplicateValues" dxfId="641" priority="10"/>
    <cfRule type="duplicateValues" dxfId="640" priority="11"/>
    <cfRule type="duplicateValues" dxfId="639" priority="12"/>
  </conditionalFormatting>
  <conditionalFormatting sqref="B14">
    <cfRule type="duplicateValues" dxfId="638" priority="9"/>
  </conditionalFormatting>
  <conditionalFormatting sqref="B14">
    <cfRule type="duplicateValues" dxfId="637" priority="8"/>
  </conditionalFormatting>
  <conditionalFormatting sqref="B14">
    <cfRule type="duplicateValues" dxfId="636" priority="7"/>
  </conditionalFormatting>
  <conditionalFormatting sqref="B14">
    <cfRule type="duplicateValues" dxfId="635" priority="4"/>
    <cfRule type="duplicateValues" dxfId="634" priority="5"/>
    <cfRule type="duplicateValues" dxfId="633" priority="6"/>
  </conditionalFormatting>
  <conditionalFormatting sqref="B14">
    <cfRule type="duplicateValues" dxfId="632" priority="2"/>
    <cfRule type="duplicateValues" dxfId="631" priority="3"/>
  </conditionalFormatting>
  <conditionalFormatting sqref="C14">
    <cfRule type="duplicateValues" dxfId="63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2507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2508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2509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2021-04-09T20:00:22Z</dcterms:modified>
</cp:coreProperties>
</file>