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7\"/>
    </mc:Choice>
  </mc:AlternateContent>
  <bookViews>
    <workbookView xWindow="0" yWindow="0" windowWidth="18252" windowHeight="534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3" i="1" l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F160" i="1" l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F136" i="1" l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A136" i="1"/>
  <c r="A135" i="1"/>
  <c r="A134" i="1"/>
  <c r="A133" i="1"/>
  <c r="A132" i="1"/>
  <c r="A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76" i="1"/>
  <c r="A75" i="1"/>
  <c r="A74" i="1"/>
  <c r="A72" i="1" l="1"/>
  <c r="A73" i="1"/>
  <c r="F72" i="1"/>
  <c r="G72" i="1"/>
  <c r="H72" i="1"/>
  <c r="I72" i="1"/>
  <c r="J72" i="1"/>
  <c r="K72" i="1"/>
  <c r="F73" i="1"/>
  <c r="G73" i="1"/>
  <c r="H73" i="1"/>
  <c r="I73" i="1"/>
  <c r="J73" i="1"/>
  <c r="K73" i="1"/>
  <c r="B78" i="16" l="1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A61" i="16"/>
  <c r="B58" i="16"/>
  <c r="C57" i="16"/>
  <c r="A57" i="16"/>
  <c r="C56" i="16"/>
  <c r="A56" i="16"/>
  <c r="B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B16" i="16"/>
  <c r="C15" i="16"/>
  <c r="A15" i="16"/>
  <c r="B11" i="16"/>
  <c r="C10" i="16"/>
  <c r="A10" i="16"/>
  <c r="C9" i="16"/>
  <c r="A9" i="16"/>
  <c r="A71" i="1" l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2" i="1"/>
  <c r="A21" i="1"/>
  <c r="A20" i="1"/>
  <c r="A19" i="1"/>
  <c r="A18" i="1"/>
  <c r="K16" i="1"/>
  <c r="J16" i="1"/>
  <c r="I16" i="1"/>
  <c r="H16" i="1"/>
  <c r="G16" i="1"/>
  <c r="F16" i="1"/>
  <c r="K17" i="1"/>
  <c r="J17" i="1"/>
  <c r="I17" i="1"/>
  <c r="H17" i="1"/>
  <c r="G17" i="1"/>
  <c r="F17" i="1"/>
  <c r="A17" i="1"/>
  <c r="A16" i="1"/>
  <c r="A15" i="1" l="1"/>
  <c r="A14" i="1"/>
  <c r="F15" i="1"/>
  <c r="G15" i="1"/>
  <c r="H15" i="1"/>
  <c r="I15" i="1"/>
  <c r="J15" i="1"/>
  <c r="K15" i="1"/>
  <c r="F14" i="1"/>
  <c r="G14" i="1"/>
  <c r="H14" i="1"/>
  <c r="I14" i="1"/>
  <c r="J14" i="1"/>
  <c r="K14" i="1"/>
  <c r="A13" i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A11" i="1" l="1"/>
  <c r="F11" i="1"/>
  <c r="G11" i="1"/>
  <c r="H11" i="1"/>
  <c r="I11" i="1"/>
  <c r="J11" i="1"/>
  <c r="K11" i="1"/>
  <c r="A10" i="1" l="1"/>
  <c r="F10" i="1"/>
  <c r="G10" i="1"/>
  <c r="H10" i="1"/>
  <c r="I10" i="1"/>
  <c r="J10" i="1"/>
  <c r="K10" i="1"/>
  <c r="F9" i="1" l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9" i="1"/>
  <c r="A8" i="1"/>
  <c r="A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<sst xmlns="http://schemas.openxmlformats.org/spreadsheetml/2006/main" count="13930" uniqueCount="2695">
  <si>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</si>
  <si>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</si>
  <si>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</si>
  <si>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</si>
  <si>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</si>
  <si>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</si>
  <si>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</si>
  <si>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</si>
  <si>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</si>
  <si>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</si>
  <si>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</si>
  <si>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</si>
  <si>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</si>
  <si>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</si>
  <si>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</si>
  <si>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</si>
  <si>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</si>
  <si>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</si>
  <si>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</si>
  <si>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</si>
  <si>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</si>
  <si>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</si>
  <si>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</si>
  <si>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</si>
  <si>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</si>
  <si>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</si>
  <si>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</si>
  <si>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</si>
  <si>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</si>
  <si>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</si>
  <si>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</si>
  <si>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</si>
  <si>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</si>
  <si>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</si>
  <si>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</si>
  <si>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</si>
  <si>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</si>
  <si>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</si>
  <si>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</si>
  <si>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</si>
  <si>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</si>
  <si>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</si>
  <si>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</si>
  <si>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</si>
  <si>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</si>
  <si>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</si>
  <si>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</si>
  <si>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</si>
  <si>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</si>
  <si>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</si>
  <si>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</si>
  <si>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</si>
  <si>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</si>
  <si>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</si>
  <si>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</si>
  <si>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</si>
  <si>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</si>
  <si>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</si>
  <si>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</si>
  <si>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</si>
  <si>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</si>
  <si>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</si>
  <si>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</si>
  <si>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</si>
  <si>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</si>
  <si>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</si>
  <si>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</si>
  <si>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</si>
  <si>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</si>
  <si>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</si>
  <si>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</si>
  <si>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</si>
  <si>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</si>
  <si>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</si>
  <si>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</si>
  <si>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</si>
  <si>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</si>
  <si>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</si>
  <si>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</si>
  <si>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</si>
  <si>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</si>
  <si>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</si>
  <si>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</si>
  <si>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</si>
  <si>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</si>
  <si>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</si>
  <si>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</si>
  <si>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</si>
  <si>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</si>
  <si>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</si>
  <si>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</si>
  <si>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</si>
  <si>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</si>
  <si>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</si>
  <si>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</si>
  <si>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</si>
  <si>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</si>
  <si>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</si>
  <si>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</si>
  <si>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</si>
  <si>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</si>
  <si>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</si>
  <si>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</si>
  <si>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</si>
  <si>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</si>
  <si>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</si>
  <si>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</si>
  <si>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</si>
  <si>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</si>
  <si>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</si>
  <si>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</si>
  <si>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</si>
  <si>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</si>
  <si>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</si>
  <si>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</si>
  <si>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</si>
  <si>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</si>
  <si>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</si>
  <si>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</si>
  <si>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</si>
  <si>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</si>
  <si>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</si>
  <si>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</si>
  <si>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</si>
  <si>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</si>
  <si>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</si>
  <si>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</si>
  <si>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</si>
  <si>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</si>
  <si>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</si>
  <si>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</si>
  <si>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</si>
  <si>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</si>
  <si>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</si>
  <si>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</si>
  <si>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</si>
  <si>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</si>
  <si>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</si>
  <si>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</si>
  <si>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</si>
  <si>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</si>
  <si>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</si>
  <si>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</si>
  <si>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</si>
  <si>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</si>
  <si>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</si>
  <si>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</si>
  <si>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</si>
  <si>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</si>
  <si>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</si>
  <si>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</si>
  <si>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</si>
  <si>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</si>
  <si>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</si>
  <si>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</si>
  <si>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</si>
  <si>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</si>
  <si>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</si>
  <si>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</si>
  <si>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</si>
  <si>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</si>
  <si>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</si>
  <si>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</si>
  <si>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</si>
  <si>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</si>
  <si>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</si>
  <si>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</si>
  <si>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</si>
  <si>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</si>
  <si>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</si>
  <si>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</si>
  <si>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</si>
  <si>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</si>
  <si>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</si>
  <si>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</si>
  <si>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</si>
  <si>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</si>
  <si>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</si>
  <si>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</si>
  <si>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</si>
  <si>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</si>
  <si>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</si>
  <si>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</si>
  <si>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</si>
  <si>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</si>
  <si>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</si>
  <si>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</si>
  <si>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</si>
  <si>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</si>
  <si>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</si>
  <si>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</si>
  <si>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</si>
  <si>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</si>
  <si>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</si>
  <si>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</si>
  <si>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</si>
  <si>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</si>
  <si>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</si>
  <si>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</si>
  <si>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</si>
  <si>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</si>
  <si>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</si>
  <si>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</si>
  <si>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</si>
  <si>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</si>
  <si>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</si>
  <si>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</si>
  <si>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</si>
  <si>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</si>
  <si>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</si>
  <si>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</si>
  <si>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</si>
  <si>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</si>
  <si>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</si>
  <si>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</si>
  <si>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</si>
  <si>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</si>
  <si>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</si>
  <si>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</si>
  <si>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</si>
  <si>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</si>
  <si>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</si>
  <si>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</si>
  <si>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</si>
  <si>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</si>
  <si>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</si>
  <si>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</si>
  <si>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</si>
  <si>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</si>
  <si>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</si>
  <si>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</si>
  <si>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</si>
  <si>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</si>
  <si>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</si>
  <si>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</si>
  <si>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</si>
  <si>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</si>
  <si>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</si>
  <si>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</si>
  <si>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</si>
  <si>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</si>
  <si>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</si>
  <si>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</si>
  <si>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</si>
  <si>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</si>
  <si>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</si>
  <si>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</si>
  <si>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</si>
  <si>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</si>
  <si>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</si>
  <si>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</si>
  <si>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</si>
  <si>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</si>
  <si>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</si>
  <si>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</si>
  <si>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</si>
  <si>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</si>
  <si>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</si>
  <si>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</si>
  <si>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</si>
  <si>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</si>
  <si>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</si>
  <si>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</si>
  <si>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</si>
  <si>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</si>
  <si>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</si>
  <si>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</si>
  <si>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</si>
  <si>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</si>
  <si>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</si>
  <si>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</si>
  <si>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</si>
  <si>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</si>
  <si>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</si>
  <si>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</si>
  <si>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</si>
  <si>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</si>
  <si>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</si>
  <si>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</si>
  <si>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</si>
  <si>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</si>
  <si>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</si>
  <si>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</si>
  <si>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</si>
  <si>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</si>
  <si>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</si>
  <si>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</si>
  <si>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</si>
  <si>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</si>
  <si>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</si>
  <si>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</si>
  <si>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</si>
  <si>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</si>
  <si>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</si>
  <si>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</si>
  <si>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</si>
  <si>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</si>
  <si>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</si>
  <si>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</si>
  <si>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</si>
  <si>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</si>
  <si>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</si>
  <si>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</si>
  <si>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</si>
  <si>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</si>
  <si>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</si>
  <si>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</si>
  <si>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</si>
  <si>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</si>
  <si>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</si>
  <si>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</si>
  <si>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</si>
  <si>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</si>
  <si>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</si>
  <si>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</si>
  <si>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</si>
  <si>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</si>
  <si>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</si>
  <si>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</si>
  <si>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</si>
  <si>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</si>
  <si>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</si>
  <si>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</si>
  <si>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</si>
  <si>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</si>
  <si>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</si>
  <si>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</si>
  <si>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</si>
  <si>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</si>
  <si>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</si>
  <si>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</si>
  <si>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</si>
  <si>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</si>
  <si>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</si>
  <si>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</si>
  <si>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</si>
  <si>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</si>
  <si>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</si>
  <si>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</si>
  <si>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</si>
  <si>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</si>
  <si>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</si>
  <si>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</si>
  <si>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</si>
  <si>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</si>
  <si>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</si>
  <si>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</si>
  <si>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</si>
  <si>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</si>
  <si>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</si>
  <si>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</si>
  <si>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</si>
  <si>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</si>
  <si>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</si>
  <si>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</si>
  <si>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</si>
  <si>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</si>
  <si>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</si>
  <si>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</si>
  <si>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</si>
  <si>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</si>
  <si>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</si>
  <si>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</si>
  <si>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</si>
  <si>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</si>
  <si>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</si>
  <si>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</si>
  <si>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</si>
  <si>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</si>
  <si>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</si>
  <si>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</si>
  <si>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</si>
  <si>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</si>
  <si>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</si>
  <si>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</si>
  <si>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</si>
  <si>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</si>
  <si>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</si>
  <si>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</si>
  <si>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</si>
  <si>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</si>
  <si>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</si>
  <si>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</si>
  <si>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</si>
  <si>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</si>
  <si>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</si>
  <si>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</si>
  <si>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</si>
  <si>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</si>
  <si>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</si>
  <si>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</si>
  <si>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</si>
  <si>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</si>
  <si>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</si>
  <si>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</si>
  <si>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</si>
  <si>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</si>
  <si>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</si>
  <si>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</si>
  <si>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</si>
  <si>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</si>
  <si>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</si>
  <si>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</si>
  <si>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</si>
  <si>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</si>
  <si>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</si>
  <si>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</si>
  <si>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</si>
  <si>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</si>
  <si>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</si>
  <si>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</si>
  <si>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</si>
  <si>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</si>
  <si>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</si>
  <si>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</si>
  <si>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</si>
  <si>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</si>
  <si>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</si>
  <si>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</si>
  <si>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</si>
  <si>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</si>
  <si>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</si>
  <si>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</si>
  <si>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</si>
  <si>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</si>
  <si>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</si>
  <si>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</si>
  <si>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</si>
  <si>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</si>
  <si>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</si>
  <si>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</si>
  <si>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</si>
  <si>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</si>
  <si>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</si>
  <si>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</si>
  <si>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</si>
  <si>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</si>
  <si>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</si>
  <si>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</si>
  <si>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</si>
  <si>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</si>
  <si>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</si>
  <si>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</si>
  <si>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</si>
  <si>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</si>
  <si>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</si>
  <si>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</si>
  <si>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</si>
  <si>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</si>
  <si>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</si>
  <si>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</si>
  <si>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</si>
  <si>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</si>
  <si>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</si>
  <si>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</si>
  <si>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</si>
  <si>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</si>
  <si>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</si>
  <si>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</si>
  <si>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</si>
  <si>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</si>
  <si>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</si>
  <si>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</si>
  <si>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</si>
  <si>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</si>
  <si>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</si>
  <si>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</si>
  <si>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</si>
  <si>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</si>
  <si>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</si>
  <si>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</si>
  <si>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</si>
  <si>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</si>
  <si>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</si>
  <si>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</si>
  <si>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</si>
  <si>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</si>
  <si>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</si>
  <si>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</si>
  <si>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</si>
  <si>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</si>
  <si>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</si>
  <si>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</si>
  <si>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</si>
  <si>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</si>
  <si>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</si>
  <si>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</si>
  <si>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</si>
  <si>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</si>
  <si>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</si>
  <si>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</si>
  <si>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</si>
  <si>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</si>
  <si>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</si>
  <si>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</si>
  <si>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</si>
  <si>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</si>
  <si>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</si>
  <si>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</si>
  <si>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</si>
  <si>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</si>
  <si>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</si>
  <si>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</si>
  <si>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</si>
  <si>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</si>
  <si>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</si>
  <si>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</si>
  <si>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</si>
  <si>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</si>
  <si>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</si>
  <si>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</si>
  <si>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</si>
  <si>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</si>
  <si>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</si>
  <si>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</si>
  <si>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</si>
  <si>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</si>
  <si>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</si>
  <si>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</si>
  <si>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</si>
  <si>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</si>
  <si>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</si>
  <si>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</si>
  <si>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</si>
  <si>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</si>
  <si>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</si>
  <si>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</si>
  <si>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</si>
  <si>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</si>
  <si>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</si>
  <si>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</si>
  <si>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</si>
  <si>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</si>
  <si>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</si>
  <si>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</si>
  <si>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</si>
  <si>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</si>
  <si>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</si>
  <si>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</si>
  <si>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</si>
  <si>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</si>
  <si>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</si>
  <si>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</si>
  <si>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</si>
  <si>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</si>
  <si>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</si>
  <si>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</si>
  <si>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</si>
  <si>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</si>
  <si>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</si>
  <si>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</si>
  <si>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</si>
  <si>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</si>
  <si>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</si>
  <si>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</si>
  <si>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</si>
  <si>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</si>
  <si>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</si>
  <si>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</si>
  <si>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</si>
  <si>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</si>
  <si>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</si>
  <si>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</si>
  <si>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</si>
  <si>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</si>
  <si>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</si>
  <si>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</si>
  <si>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</si>
  <si>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</si>
  <si>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</si>
  <si>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</si>
  <si>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</si>
  <si>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</si>
  <si>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</si>
  <si>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</si>
  <si>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</si>
  <si>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</si>
  <si>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</si>
  <si>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</si>
  <si>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</si>
  <si>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</si>
  <si>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</si>
  <si>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</si>
  <si>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</si>
  <si>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</si>
  <si>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</si>
  <si>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</si>
  <si>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</si>
  <si>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</si>
  <si>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</si>
  <si>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</si>
  <si>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</si>
  <si>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</si>
  <si>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</si>
  <si>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</si>
  <si>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</si>
  <si>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</si>
  <si>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</si>
  <si>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</si>
  <si>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</si>
  <si>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</si>
  <si>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</si>
  <si>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</si>
  <si>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</si>
  <si>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</si>
  <si>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</si>
  <si>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</si>
  <si>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</si>
  <si>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</si>
  <si>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</si>
  <si>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</si>
  <si>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</si>
  <si>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</si>
  <si>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</si>
  <si>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</si>
  <si>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</si>
  <si>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</si>
  <si>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</si>
  <si>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</si>
  <si>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</si>
  <si>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</si>
  <si>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</si>
  <si>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</si>
  <si>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</si>
  <si>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</si>
  <si>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</si>
  <si>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</si>
  <si>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</si>
  <si>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</si>
  <si>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</si>
  <si>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</si>
  <si>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</si>
  <si>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</si>
  <si>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</si>
  <si>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</si>
  <si>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</si>
  <si>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</si>
  <si>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</si>
  <si>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</si>
  <si>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</si>
  <si>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</si>
  <si>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</si>
  <si>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</si>
  <si>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</si>
  <si>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</si>
  <si>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</si>
  <si>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</si>
  <si>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</si>
  <si>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</si>
  <si>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</si>
  <si>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</si>
  <si>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</si>
  <si>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</si>
  <si>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</si>
  <si>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</si>
  <si>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</si>
  <si>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</si>
  <si>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</si>
  <si>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</si>
  <si>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</si>
  <si>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</si>
  <si>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</si>
  <si>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</si>
  <si>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</si>
  <si>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</si>
  <si>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</si>
  <si>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</si>
  <si>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</si>
  <si>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</si>
  <si>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</si>
  <si>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</si>
  <si>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</si>
  <si>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</si>
  <si>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</si>
  <si>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</si>
  <si>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</si>
  <si>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</si>
  <si>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</si>
  <si>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</si>
  <si>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</si>
  <si>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</si>
  <si>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</si>
  <si>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</si>
  <si>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</si>
  <si>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</si>
  <si>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</si>
  <si>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</si>
  <si>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</si>
  <si>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</si>
  <si>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</si>
  <si>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</si>
  <si>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</si>
  <si>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</si>
  <si>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</si>
  <si>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</si>
  <si>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</si>
  <si>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</si>
  <si>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</si>
  <si>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</si>
  <si>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</si>
  <si>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</si>
  <si>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</si>
  <si>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</si>
  <si>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</si>
  <si>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</si>
  <si>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</si>
  <si>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</si>
  <si>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</si>
  <si>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</si>
  <si>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</si>
  <si>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</si>
  <si>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</si>
  <si>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</si>
  <si>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</si>
  <si>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</si>
  <si>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</si>
  <si>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</si>
  <si>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</si>
  <si>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</si>
  <si>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</si>
  <si>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</si>
  <si>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</si>
  <si>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</si>
  <si>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</si>
  <si>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</si>
  <si>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</si>
  <si>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</si>
  <si>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</si>
  <si>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</si>
  <si>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</si>
  <si>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</si>
  <si>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</si>
  <si>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</si>
  <si>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</si>
  <si>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</si>
  <si>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</si>
  <si>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</si>
  <si>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</si>
  <si>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</si>
  <si>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</si>
  <si>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</si>
  <si>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</si>
  <si>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</si>
  <si>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</si>
  <si>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</si>
  <si>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</si>
  <si>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</si>
  <si>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</si>
  <si>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</si>
  <si>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</si>
  <si>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</si>
  <si>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</si>
  <si>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</si>
  <si>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</si>
  <si>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</si>
  <si>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</si>
  <si>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</si>
  <si>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</si>
  <si>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</si>
  <si>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</si>
  <si>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</si>
  <si>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</si>
  <si>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</si>
  <si>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</si>
  <si>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</si>
  <si>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</si>
  <si>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</si>
  <si>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</si>
  <si>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</si>
  <si>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</si>
  <si>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</si>
  <si>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</si>
  <si>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</si>
  <si>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</si>
  <si>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</si>
  <si>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</si>
  <si>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</si>
  <si>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</si>
  <si>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</si>
  <si>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</si>
  <si>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</si>
  <si>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</si>
  <si>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</si>
  <si>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</si>
  <si>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</si>
  <si>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</si>
  <si>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</si>
  <si>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</si>
  <si>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</si>
  <si>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</si>
  <si>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</si>
  <si>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</si>
  <si>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</si>
  <si>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</si>
  <si>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</si>
  <si>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</si>
  <si>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</si>
  <si>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</si>
  <si>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</si>
  <si>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</si>
  <si>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</si>
  <si>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</si>
  <si>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</si>
  <si>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</si>
  <si>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</si>
  <si>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</si>
  <si>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</si>
  <si>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</si>
  <si>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</si>
  <si>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</si>
  <si>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</si>
  <si>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</si>
  <si>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</si>
  <si>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</si>
  <si>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</si>
  <si>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</si>
  <si>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</si>
  <si>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</si>
  <si>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</si>
  <si>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</si>
  <si>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</si>
  <si>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</si>
  <si>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</si>
  <si>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</si>
  <si>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</si>
  <si>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</si>
  <si>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</si>
  <si>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</si>
  <si>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</si>
  <si>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</si>
  <si>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</si>
  <si>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</si>
  <si>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</si>
  <si>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</si>
  <si>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</si>
  <si>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</si>
  <si>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</si>
  <si>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</si>
  <si>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</si>
  <si>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</si>
  <si>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</si>
  <si>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</si>
  <si>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</si>
  <si>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</si>
  <si>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</si>
  <si>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</si>
  <si>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</si>
  <si>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</si>
  <si>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</si>
  <si>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</si>
  <si>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</si>
  <si>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</si>
  <si>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</si>
  <si>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</si>
  <si>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</si>
  <si>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</si>
  <si>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</si>
  <si>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</si>
  <si>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</si>
  <si>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</si>
  <si>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</si>
  <si>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</si>
  <si>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</si>
  <si>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</si>
  <si>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</si>
  <si>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</si>
  <si>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</si>
  <si>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</si>
  <si>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</si>
  <si>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</si>
  <si>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</si>
  <si>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</si>
  <si>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</si>
  <si>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</si>
  <si>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</si>
  <si>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</si>
  <si>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</si>
  <si>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</si>
  <si>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</si>
  <si>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</si>
  <si>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</si>
  <si>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</si>
  <si>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</si>
  <si>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</si>
  <si>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</si>
  <si>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</si>
  <si>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</si>
  <si>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</si>
  <si>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</si>
  <si>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</si>
  <si>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</si>
  <si>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</si>
  <si>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</si>
  <si>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</si>
  <si>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</si>
  <si>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</si>
  <si>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</si>
  <si>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</si>
  <si>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</si>
  <si>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</si>
  <si>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</si>
  <si>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</si>
  <si>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</si>
  <si>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</si>
  <si>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</si>
  <si>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</si>
  <si>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</si>
  <si>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</si>
  <si>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</si>
  <si>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</si>
  <si>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</si>
  <si>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</si>
  <si>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</si>
  <si>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</si>
  <si>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</si>
  <si>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</si>
  <si>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</si>
  <si>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</si>
  <si>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</si>
  <si>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</si>
  <si>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</si>
  <si>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</si>
  <si>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</si>
  <si>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</si>
  <si>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</si>
  <si>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</si>
  <si>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</si>
  <si>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</si>
  <si>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</si>
  <si>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</si>
  <si>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</si>
  <si>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</si>
  <si>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</si>
  <si>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</si>
  <si>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</si>
  <si>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</si>
  <si>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</si>
  <si>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</si>
  <si>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</si>
  <si>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</si>
  <si>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</si>
  <si>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</si>
  <si>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</si>
  <si>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</si>
  <si>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</si>
  <si>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</si>
  <si>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</si>
  <si>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</si>
  <si>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</si>
  <si>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</si>
  <si>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</si>
  <si>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</si>
  <si>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</si>
  <si>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</si>
  <si>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</si>
  <si>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</si>
  <si>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</si>
  <si>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</si>
  <si>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</si>
  <si>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</si>
  <si>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</si>
  <si>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</si>
  <si>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</si>
  <si>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</si>
  <si>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</si>
  <si>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</si>
  <si>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</si>
  <si>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</si>
  <si>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</si>
  <si>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</si>
  <si>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</si>
  <si>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</si>
  <si>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</si>
  <si>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</si>
  <si>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</si>
  <si>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</si>
  <si>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</si>
  <si>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</si>
  <si>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</si>
  <si>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</si>
  <si>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</si>
  <si>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</si>
  <si>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</si>
  <si>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</si>
  <si>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</si>
  <si>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</si>
  <si>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</si>
  <si>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</si>
  <si>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</si>
  <si>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</si>
  <si>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</si>
  <si>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</si>
  <si>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</si>
  <si>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</si>
  <si>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</si>
  <si>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</si>
  <si>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</si>
  <si>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</si>
  <si>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</si>
  <si>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</si>
  <si>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</si>
  <si>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</si>
  <si>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</si>
  <si>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</si>
  <si>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</si>
  <si>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</si>
  <si>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</si>
  <si>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</si>
  <si>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</si>
  <si>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</si>
  <si>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</si>
  <si>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</si>
  <si>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</si>
  <si>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</si>
  <si>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</si>
  <si>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</si>
  <si>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</si>
  <si>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</si>
  <si>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</si>
  <si>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</si>
  <si>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</si>
  <si>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</si>
  <si>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</si>
  <si>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</si>
  <si>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</si>
  <si>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</si>
  <si>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</si>
  <si>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</si>
  <si>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</si>
  <si>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</si>
  <si>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</si>
  <si>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</si>
  <si>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</si>
  <si>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</si>
  <si>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</si>
  <si>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</si>
  <si>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</si>
  <si>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</si>
  <si>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</si>
  <si>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</si>
  <si>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</si>
  <si>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</si>
  <si>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</si>
  <si>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</si>
  <si>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</si>
  <si>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</si>
  <si>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</si>
  <si>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</si>
  <si>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</si>
  <si>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</si>
  <si>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</si>
  <si>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</si>
  <si>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</si>
  <si>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</si>
  <si>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</si>
  <si>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</si>
  <si>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</si>
  <si>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</si>
  <si>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</si>
  <si>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</si>
  <si>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</si>
  <si>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</si>
  <si>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</si>
  <si>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</si>
  <si>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</si>
  <si>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</si>
  <si>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</si>
  <si>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</si>
  <si>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</si>
  <si>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</si>
  <si>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</si>
  <si>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</si>
  <si>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</si>
  <si>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</si>
  <si>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</si>
  <si>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</si>
  <si>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</si>
  <si>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</si>
  <si>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</si>
  <si>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</si>
  <si>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</si>
  <si>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</si>
  <si>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</si>
  <si>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</si>
  <si>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</si>
  <si>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</si>
  <si>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</si>
  <si>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</si>
  <si>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</si>
  <si>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</si>
  <si>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</si>
  <si>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</si>
  <si>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</si>
  <si>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</si>
  <si>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</si>
  <si>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</si>
  <si>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</si>
  <si>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</si>
  <si>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</si>
  <si>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</si>
  <si>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</si>
  <si>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</si>
  <si>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</si>
  <si>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</si>
  <si>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</si>
  <si>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</si>
  <si>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</si>
  <si>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</si>
  <si>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</si>
  <si>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</si>
  <si>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</si>
  <si>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</si>
  <si>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</si>
  <si>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</si>
  <si>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</si>
  <si>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</si>
  <si>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</si>
  <si>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</si>
  <si>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</si>
  <si>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</si>
  <si>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</si>
  <si>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</si>
  <si>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</si>
  <si>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</si>
  <si>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</si>
  <si>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</si>
  <si>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</si>
  <si>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</si>
  <si>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</si>
  <si>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</si>
  <si>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</si>
  <si>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</si>
  <si>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</si>
  <si>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</si>
  <si>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</si>
  <si>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</si>
  <si>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</si>
  <si>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</si>
  <si>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</si>
  <si>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</si>
  <si>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</si>
  <si>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</si>
  <si>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</si>
  <si>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</si>
  <si>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</si>
  <si>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</si>
  <si>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</si>
  <si>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</si>
  <si>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</si>
  <si>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</si>
  <si>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</si>
  <si>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</si>
  <si>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</si>
  <si>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</si>
  <si>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</si>
  <si>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</si>
  <si>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</si>
  <si>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</si>
  <si>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</si>
  <si>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</si>
  <si>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</si>
  <si>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</si>
  <si>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</si>
  <si>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</si>
  <si>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</si>
  <si>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</si>
  <si>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</si>
  <si>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</si>
  <si>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</si>
  <si>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</si>
  <si>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</si>
  <si>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</si>
  <si>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</si>
  <si>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</si>
  <si>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</si>
  <si>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</si>
  <si>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</si>
  <si>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</si>
  <si>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</si>
  <si>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</si>
  <si>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</si>
  <si>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</si>
  <si>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</si>
  <si>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</si>
  <si>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</si>
  <si>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</si>
  <si>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</si>
  <si>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</si>
  <si>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</si>
  <si>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</si>
  <si>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</si>
  <si>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</si>
  <si>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</si>
  <si>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</si>
  <si>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</si>
  <si>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</si>
  <si>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</si>
  <si>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</si>
  <si>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</si>
  <si>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</si>
  <si>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</si>
  <si>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</si>
  <si>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</si>
  <si>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</si>
  <si>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</si>
  <si>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</si>
  <si>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</si>
  <si>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</si>
  <si>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</si>
  <si>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</si>
  <si>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</si>
  <si>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</si>
  <si>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</si>
  <si>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</si>
  <si>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</si>
  <si>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</si>
  <si>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</si>
  <si>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</si>
  <si>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</si>
  <si>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</si>
  <si>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</si>
  <si>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</si>
  <si>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</si>
  <si>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</si>
  <si>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</si>
  <si>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</si>
  <si>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</si>
  <si>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</si>
  <si>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</si>
  <si>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</si>
  <si>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</si>
  <si>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</si>
  <si>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</si>
  <si>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</si>
  <si>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</si>
  <si>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</si>
  <si>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</si>
  <si>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</si>
  <si>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</si>
  <si>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</si>
  <si>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</si>
  <si>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</si>
  <si>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</si>
  <si>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</si>
  <si>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</si>
  <si>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</si>
  <si>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</si>
  <si>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</si>
  <si>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</si>
  <si>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</si>
  <si>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</si>
  <si>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</si>
  <si>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</si>
  <si>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</si>
  <si>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</si>
  <si>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</si>
  <si>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</si>
  <si>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</si>
  <si>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</si>
  <si>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</si>
  <si>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</si>
  <si>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</si>
  <si>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</si>
  <si>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</si>
  <si>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</si>
  <si>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</si>
  <si>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</si>
  <si>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</si>
  <si>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</si>
  <si>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</si>
  <si>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</si>
  <si>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</si>
  <si>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</si>
  <si>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</si>
  <si>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</si>
  <si>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</si>
  <si>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</si>
  <si>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</si>
  <si>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</si>
  <si>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</si>
  <si>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</si>
  <si>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</si>
  <si>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</si>
  <si>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</si>
  <si>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</si>
  <si>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</si>
  <si>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</si>
  <si>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</si>
  <si>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</si>
  <si>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</si>
  <si>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</si>
  <si>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</si>
  <si>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</si>
  <si>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</si>
  <si>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</si>
  <si>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</si>
  <si>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</si>
  <si>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</si>
  <si>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</si>
  <si>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</si>
  <si>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</si>
  <si>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</si>
  <si>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</si>
  <si>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</si>
  <si>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</si>
  <si>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</si>
  <si>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</si>
  <si>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</si>
  <si>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</si>
  <si>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</si>
  <si>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</si>
  <si>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</si>
  <si>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</si>
  <si>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</si>
  <si>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</si>
  <si>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</si>
  <si>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</si>
  <si>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</si>
  <si>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</si>
  <si>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</si>
  <si>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</si>
  <si>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</si>
  <si>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</si>
  <si>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</si>
  <si>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</si>
  <si>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</si>
  <si>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</si>
  <si>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</si>
  <si>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</si>
  <si>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</si>
  <si>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</si>
  <si>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</si>
  <si>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</si>
  <si>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</si>
  <si>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</si>
  <si>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</si>
  <si>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</si>
  <si>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</si>
  <si>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</si>
  <si>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</si>
  <si>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</si>
  <si>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</si>
  <si>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</si>
  <si>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</si>
  <si>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</si>
  <si>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</si>
  <si>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</si>
  <si>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</si>
  <si>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</si>
  <si>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</si>
  <si>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</si>
  <si>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</si>
  <si>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</si>
  <si>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</si>
  <si>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</si>
  <si>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</si>
  <si>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</si>
  <si>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</si>
  <si>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</si>
  <si>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</si>
  <si>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</si>
  <si>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</si>
  <si>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</si>
  <si>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</si>
  <si>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</si>
  <si>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</si>
  <si>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</si>
  <si>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</si>
  <si>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</si>
  <si>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</si>
  <si>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</si>
  <si>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</si>
  <si>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</si>
  <si>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</si>
  <si>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</si>
  <si>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</si>
  <si>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</si>
  <si>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</si>
  <si>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</si>
  <si>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</si>
  <si>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</si>
  <si>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</si>
  <si>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</si>
  <si>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</si>
  <si>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</si>
  <si>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</si>
  <si>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</si>
  <si>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</si>
  <si>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</si>
  <si>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</si>
  <si>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</si>
  <si>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</si>
  <si>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</si>
  <si>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</si>
  <si>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</si>
  <si>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</si>
  <si>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</si>
  <si>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</si>
  <si>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</si>
  <si>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</si>
  <si>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</si>
  <si>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</si>
  <si>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</si>
  <si>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</si>
  <si>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</si>
  <si>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</si>
  <si>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</si>
  <si>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</si>
  <si>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</si>
  <si>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</si>
  <si>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</si>
  <si>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</si>
  <si>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</si>
  <si>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</si>
  <si>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</si>
  <si>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</si>
  <si>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</si>
  <si>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</si>
  <si>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</si>
  <si>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</si>
  <si>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</si>
  <si>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</si>
  <si>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</si>
  <si>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</si>
  <si>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</si>
  <si>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</si>
  <si>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</si>
  <si>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</si>
  <si>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</si>
  <si>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</si>
  <si>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</si>
  <si>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</si>
  <si>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</si>
  <si>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</si>
  <si>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</si>
  <si>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</si>
  <si>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</si>
  <si>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</si>
  <si>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</si>
  <si>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</si>
  <si>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</si>
  <si>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</si>
  <si>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</si>
  <si>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</si>
  <si>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</si>
  <si>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</si>
  <si>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</si>
  <si>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</si>
  <si>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</si>
  <si>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</si>
  <si>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</si>
  <si>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</si>
  <si>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</si>
  <si>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</si>
  <si>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</si>
  <si>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</si>
  <si>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</si>
  <si>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</si>
  <si>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</si>
  <si>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</si>
  <si>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</si>
  <si>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</si>
  <si>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</si>
  <si>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</si>
  <si>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</si>
  <si>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</si>
  <si>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</si>
  <si>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</si>
  <si>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</si>
  <si>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</si>
  <si>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</si>
  <si>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</si>
  <si>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</si>
  <si>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</si>
  <si>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</si>
  <si>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</si>
  <si>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</si>
  <si>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</si>
  <si>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</si>
  <si>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</si>
  <si>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</si>
  <si>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</si>
  <si>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</si>
  <si>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</si>
  <si>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</si>
  <si>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</si>
  <si>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</si>
  <si>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</si>
  <si>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</si>
  <si>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</si>
  <si>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</si>
  <si>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</si>
  <si>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</si>
  <si>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</si>
  <si>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</si>
  <si>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</si>
  <si>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</si>
  <si>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</si>
  <si>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</si>
  <si>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</si>
  <si>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</si>
  <si>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</si>
  <si>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</si>
  <si>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</si>
  <si>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</si>
  <si>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</si>
  <si>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</si>
  <si>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</si>
  <si>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</si>
  <si>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</si>
  <si>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</si>
  <si>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</si>
  <si>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</si>
  <si>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</si>
  <si>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</si>
  <si>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</si>
  <si>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</si>
  <si>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</si>
  <si>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</si>
  <si>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</si>
  <si>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</si>
  <si>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</si>
  <si>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</si>
  <si>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</si>
  <si>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</si>
  <si>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</si>
  <si>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</si>
  <si>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</si>
  <si>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</si>
  <si>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</si>
  <si>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</si>
  <si>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</si>
  <si>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</si>
  <si>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</si>
  <si>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</si>
  <si>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</si>
  <si>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</si>
  <si>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</si>
  <si>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</si>
  <si>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</si>
  <si>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</si>
  <si>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</si>
  <si>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</si>
  <si>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</si>
  <si>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</si>
  <si>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</si>
  <si>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</si>
  <si>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</si>
  <si>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</si>
  <si>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</si>
  <si>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</si>
  <si>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</si>
  <si>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</si>
  <si>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</si>
  <si>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</si>
  <si>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</si>
  <si>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</si>
  <si>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</si>
  <si>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</si>
  <si>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</si>
  <si>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</si>
  <si>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</si>
  <si>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</si>
  <si>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</si>
  <si>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</si>
  <si>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</si>
  <si>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</si>
  <si>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</si>
  <si>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</si>
  <si>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</si>
  <si>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</si>
  <si>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</si>
  <si>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</si>
  <si>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</si>
  <si>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</si>
  <si>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</si>
  <si>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</si>
  <si>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</si>
  <si>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</si>
  <si>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</si>
  <si>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</si>
  <si>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</si>
  <si>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</si>
  <si>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</si>
  <si>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</si>
  <si>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</si>
  <si>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</si>
  <si>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</si>
  <si>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</si>
  <si>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</si>
  <si>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</si>
  <si>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</si>
  <si>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</si>
  <si>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</si>
  <si>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</si>
  <si>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</si>
  <si>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</si>
  <si>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</si>
  <si>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</si>
  <si>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</si>
  <si>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</si>
  <si>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</si>
  <si>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</si>
  <si>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</si>
  <si>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</si>
  <si>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</si>
  <si>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</si>
  <si>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</si>
  <si>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</si>
  <si>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</si>
  <si>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</si>
  <si>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</si>
  <si>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</si>
  <si>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</si>
  <si>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</si>
  <si>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</si>
  <si>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</si>
  <si>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</si>
  <si>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</si>
  <si>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</si>
  <si>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</si>
  <si>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</si>
  <si>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</si>
  <si>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</si>
  <si>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</si>
  <si>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</si>
  <si>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</si>
  <si>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</si>
  <si>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</si>
  <si>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</si>
  <si>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</si>
  <si>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</si>
  <si>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</si>
  <si>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</si>
  <si>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</si>
  <si>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</si>
  <si>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</si>
  <si>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</si>
  <si>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</si>
  <si>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</si>
  <si>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</si>
  <si>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</si>
  <si>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</si>
  <si>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</si>
  <si>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</si>
  <si>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</si>
  <si>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</si>
  <si>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</si>
  <si>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</si>
  <si>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</si>
  <si>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</si>
  <si>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</si>
  <si>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</si>
  <si>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</si>
  <si>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</si>
  <si>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</si>
  <si>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</si>
  <si>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</si>
  <si>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</si>
  <si>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</si>
  <si>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</si>
  <si>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</si>
  <si>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</si>
  <si>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</si>
  <si>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</si>
  <si>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</si>
  <si>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</si>
  <si>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</si>
  <si>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</si>
  <si>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</si>
  <si>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</si>
  <si>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</si>
  <si>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</si>
  <si>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</si>
  <si>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</si>
  <si>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</si>
  <si>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</si>
  <si>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</si>
  <si>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</si>
  <si>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</si>
  <si>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</si>
  <si>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</si>
  <si>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</si>
  <si>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</si>
  <si>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</si>
  <si>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</si>
  <si>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</si>
  <si>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</si>
  <si>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</si>
  <si>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</si>
  <si>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</si>
  <si>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</si>
  <si>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</si>
  <si>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</si>
  <si>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</si>
  <si>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</si>
  <si>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</si>
  <si>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</si>
  <si>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</si>
  <si>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</si>
  <si>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</si>
  <si>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</si>
  <si>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</si>
  <si>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</si>
  <si>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</si>
  <si>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</si>
  <si>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</si>
  <si>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</si>
  <si>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</si>
  <si>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</si>
  <si>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</si>
  <si>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</si>
  <si>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</si>
  <si>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</si>
  <si>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</si>
  <si>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</si>
  <si>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</si>
  <si>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</si>
  <si>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</si>
  <si>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</si>
  <si>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</si>
  <si>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</si>
  <si>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</si>
  <si>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</si>
  <si>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</si>
  <si>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</si>
  <si>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</si>
  <si>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</si>
  <si>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</si>
  <si>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</si>
  <si>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</si>
  <si>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</si>
  <si>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</si>
  <si>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</si>
  <si>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</si>
  <si>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</si>
  <si>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</si>
  <si>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</si>
  <si>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</si>
  <si>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</si>
  <si>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</si>
  <si>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</si>
  <si>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</si>
  <si>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</si>
  <si>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</si>
  <si>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</si>
  <si>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</si>
  <si>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</si>
  <si>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</si>
  <si>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</si>
  <si>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</si>
  <si>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</si>
  <si>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</si>
  <si>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</si>
  <si>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</si>
  <si>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</si>
  <si>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</si>
  <si>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</si>
  <si>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</si>
  <si>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</si>
  <si>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</si>
  <si>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</si>
  <si>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</si>
  <si>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</si>
  <si>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</si>
  <si>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</si>
  <si>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</si>
  <si>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</si>
  <si>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</si>
  <si>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</si>
  <si>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</si>
  <si>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</si>
  <si>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</si>
  <si>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</si>
  <si>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</si>
  <si>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</si>
  <si>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</si>
  <si>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</si>
  <si>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</si>
  <si>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</si>
  <si>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</si>
  <si>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</si>
  <si>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</si>
  <si>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</si>
  <si>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</si>
  <si>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</si>
  <si>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</si>
  <si>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</si>
  <si>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</si>
  <si>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</si>
  <si>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</si>
  <si>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</si>
  <si>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</si>
  <si>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</si>
  <si>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</si>
  <si>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</si>
  <si>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</si>
  <si>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</si>
  <si>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</si>
  <si>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</si>
  <si>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</si>
  <si>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</si>
  <si>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</si>
  <si>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</si>
  <si>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</si>
  <si>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</si>
  <si>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</si>
  <si>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</si>
  <si>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</si>
  <si>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</si>
  <si>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</si>
  <si>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</si>
  <si>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</si>
  <si>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</si>
  <si>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</si>
  <si>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</si>
  <si>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</si>
  <si>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</si>
  <si>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</si>
  <si>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</si>
  <si>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</si>
  <si>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</si>
  <si>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</si>
  <si>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</si>
  <si>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</si>
  <si>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</si>
  <si>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</si>
  <si>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</si>
  <si>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</si>
  <si>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</si>
  <si>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</si>
  <si>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</si>
  <si>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</si>
  <si>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</si>
  <si>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</si>
  <si>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</si>
  <si>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</si>
  <si>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</si>
  <si>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</si>
  <si>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</si>
  <si>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</si>
  <si>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</si>
  <si>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</si>
  <si>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</si>
  <si>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</si>
  <si>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</si>
  <si>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</si>
  <si>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</si>
  <si>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</si>
  <si>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</si>
  <si>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</si>
  <si>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</si>
  <si>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</si>
  <si>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</si>
  <si>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</si>
  <si>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</si>
  <si>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</si>
  <si>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</si>
  <si>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</si>
  <si>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</si>
  <si>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</si>
  <si>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</si>
  <si>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</si>
  <si>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</si>
  <si>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</si>
  <si>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</si>
  <si>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</si>
  <si>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</si>
  <si>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</si>
  <si>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</si>
  <si>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</si>
  <si>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</si>
  <si>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</si>
  <si>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</si>
  <si>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</si>
  <si>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</si>
  <si>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</si>
  <si>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</si>
  <si>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</si>
  <si>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</si>
  <si>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</si>
  <si>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</si>
  <si>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</si>
  <si>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</si>
  <si>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</si>
  <si>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</si>
  <si>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</si>
  <si>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</si>
  <si>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</si>
  <si>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</si>
  <si>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</si>
  <si>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</si>
  <si>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</si>
  <si>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</si>
  <si>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</si>
  <si>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</si>
  <si>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</si>
  <si>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</si>
  <si>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</si>
  <si>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</si>
  <si>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</si>
  <si>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</si>
  <si>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</si>
  <si>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</si>
  <si>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</si>
  <si>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</si>
  <si>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</si>
  <si>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</si>
  <si>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</si>
  <si>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</si>
  <si>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</si>
  <si>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</si>
  <si>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</si>
  <si>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</si>
  <si>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</si>
  <si>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</si>
  <si>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</si>
  <si>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</si>
  <si>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</si>
  <si>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</si>
  <si>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</si>
  <si>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</si>
  <si>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</si>
  <si>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</si>
  <si>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</si>
  <si>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</si>
  <si>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</si>
  <si>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</si>
  <si>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</si>
  <si>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</si>
  <si>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</si>
  <si>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</si>
  <si>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</si>
  <si>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</si>
  <si>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</si>
  <si>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</si>
  <si>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</si>
  <si>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</si>
  <si>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</si>
  <si>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</si>
  <si>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</si>
  <si>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</si>
  <si>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</si>
  <si>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</si>
  <si>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</si>
  <si>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</si>
  <si>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</si>
  <si>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</si>
  <si>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</si>
  <si>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</si>
  <si>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</si>
  <si>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</si>
  <si>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</si>
  <si>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</si>
  <si>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</si>
  <si>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</si>
  <si>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</si>
  <si>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</si>
  <si>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</si>
  <si>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</si>
  <si>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</si>
  <si>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</si>
  <si>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</si>
  <si>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</si>
  <si>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</si>
  <si>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</si>
  <si>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</si>
  <si>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</si>
  <si>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</si>
  <si>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</si>
  <si>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</si>
  <si>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</si>
  <si>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</si>
  <si>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</si>
  <si>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</si>
  <si>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</si>
  <si>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</si>
  <si>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</si>
  <si>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</si>
  <si>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</si>
  <si>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</si>
  <si>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</si>
  <si>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</si>
  <si>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</si>
  <si>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</si>
  <si>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</si>
  <si>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</si>
  <si>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</si>
  <si>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</si>
  <si>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</si>
  <si>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</si>
  <si>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</si>
  <si>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</si>
  <si>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</si>
  <si>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</si>
  <si>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</si>
  <si>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</si>
  <si>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</si>
  <si>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</si>
  <si>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</si>
  <si>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</si>
  <si>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</si>
  <si>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</si>
  <si>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</si>
  <si>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</si>
  <si>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</si>
  <si>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</si>
  <si>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</si>
  <si>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</si>
  <si>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</si>
  <si>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</si>
  <si>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</si>
  <si>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</si>
  <si>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</si>
  <si>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</si>
  <si>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</si>
  <si>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</si>
  <si>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</si>
  <si>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</si>
  <si>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</si>
  <si>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</si>
  <si>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</si>
  <si>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</si>
  <si>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</si>
  <si>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</si>
  <si>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</si>
  <si>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</si>
  <si>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</si>
  <si>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</si>
  <si>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</si>
  <si>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</si>
  <si>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</si>
  <si>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</si>
  <si>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</si>
  <si>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</si>
  <si>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</si>
  <si>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</si>
  <si>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</si>
  <si>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</si>
  <si>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</si>
  <si>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</si>
  <si>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</si>
  <si>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</si>
  <si>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</si>
  <si>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</si>
  <si>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</si>
  <si>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</si>
  <si>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</si>
  <si>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</si>
  <si>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</si>
  <si>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</si>
  <si>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</si>
  <si>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</si>
  <si>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</si>
  <si>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</si>
  <si>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</si>
  <si>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</si>
  <si>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</si>
  <si>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</si>
  <si>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</si>
  <si>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</si>
  <si>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</si>
  <si>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</si>
  <si>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</si>
  <si>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</si>
  <si>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</si>
  <si>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</si>
  <si>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</si>
  <si>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</si>
  <si>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</si>
  <si>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</si>
  <si>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</si>
  <si>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</si>
  <si>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</si>
  <si>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</si>
  <si>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</si>
  <si>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</si>
  <si>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</si>
  <si>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</si>
  <si>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</si>
  <si>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</si>
  <si>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</si>
  <si>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</si>
  <si>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</si>
  <si>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</si>
  <si>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</si>
  <si>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</si>
  <si>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</si>
  <si>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</si>
  <si>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</si>
  <si>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</si>
  <si>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</si>
  <si>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</si>
  <si>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</si>
  <si>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</si>
  <si>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</si>
  <si>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</si>
  <si>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</si>
  <si>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</si>
  <si>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</si>
  <si>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</si>
  <si>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</si>
  <si>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</si>
  <si>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</si>
  <si>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</si>
  <si>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</si>
  <si>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</si>
  <si>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</si>
  <si>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</si>
  <si>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</si>
  <si>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</si>
  <si>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</si>
  <si>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</si>
  <si>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</si>
  <si>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</si>
  <si>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</si>
  <si>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</si>
  <si>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</si>
  <si>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</si>
  <si>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</si>
  <si>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</si>
  <si>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</si>
  <si>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</si>
  <si>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</si>
  <si>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</si>
  <si>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</si>
  <si>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</si>
  <si>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</si>
  <si>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</si>
  <si>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</si>
  <si>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</si>
  <si>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</si>
  <si>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</si>
  <si>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</si>
  <si>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</si>
  <si>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</si>
  <si>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</si>
  <si>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</si>
  <si>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</si>
  <si>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</si>
  <si>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</si>
  <si>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</si>
  <si>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</si>
  <si>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</si>
  <si>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</si>
  <si>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</si>
  <si>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</si>
  <si>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</si>
  <si>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</si>
  <si>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</si>
  <si>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</si>
  <si>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</si>
  <si>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</si>
  <si>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</si>
  <si>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</si>
  <si>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</si>
  <si>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</si>
  <si>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</si>
  <si>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</si>
  <si>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</si>
  <si>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</si>
  <si>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</si>
  <si>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</si>
  <si>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</si>
  <si>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</si>
  <si>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</si>
  <si>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</si>
  <si>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</si>
  <si>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</si>
  <si>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</si>
  <si>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</si>
  <si>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</si>
  <si>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</si>
  <si>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</si>
  <si>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</si>
  <si>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</si>
  <si>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</si>
  <si>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</si>
  <si>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</si>
  <si>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</si>
  <si>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</si>
  <si>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</si>
  <si>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</si>
  <si>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</si>
  <si>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</si>
  <si>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</si>
  <si>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</si>
  <si>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</si>
  <si>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</si>
  <si>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</si>
  <si>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</si>
  <si>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</si>
  <si>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</si>
  <si>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</si>
  <si>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</si>
  <si>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</si>
  <si>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</si>
  <si>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</si>
  <si>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</si>
  <si>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</si>
  <si>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</si>
  <si>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</si>
  <si>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</si>
  <si>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</si>
  <si>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</si>
  <si>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</si>
  <si>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</si>
  <si>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</si>
  <si>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</si>
  <si>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</si>
  <si>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</si>
  <si>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</si>
  <si>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</si>
  <si>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</si>
  <si>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</si>
  <si>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</si>
  <si>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</si>
  <si>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</si>
  <si>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</si>
  <si>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</si>
  <si>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</si>
  <si>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</si>
  <si>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</si>
  <si>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</si>
  <si>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</si>
  <si>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</si>
  <si>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</si>
  <si>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</si>
  <si>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</si>
  <si>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</si>
  <si>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</si>
  <si>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</si>
  <si>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</si>
  <si>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</si>
  <si>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</si>
  <si>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</si>
  <si>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</si>
  <si>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</si>
  <si>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</si>
  <si>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</si>
  <si>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</si>
  <si>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</si>
  <si>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</si>
  <si>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</si>
  <si>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</si>
  <si>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</si>
  <si>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</si>
  <si>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</si>
  <si>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</si>
  <si>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</si>
  <si>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</si>
  <si>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</si>
  <si>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</si>
  <si>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</si>
  <si>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</si>
  <si>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</si>
  <si>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</si>
  <si>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</si>
  <si>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</si>
  <si>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</si>
  <si>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</si>
  <si>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</si>
  <si>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</si>
  <si>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</si>
  <si>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</si>
  <si>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</si>
  <si>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</si>
  <si>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</si>
  <si>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</si>
  <si>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</si>
  <si>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</si>
  <si>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</si>
  <si>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</si>
  <si>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</si>
  <si>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</si>
  <si>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</si>
  <si>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</si>
  <si>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</si>
  <si>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</si>
  <si>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</si>
  <si>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</si>
  <si>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</si>
  <si>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</si>
  <si>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</si>
  <si>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</si>
  <si>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</si>
  <si>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</si>
  <si>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</si>
  <si>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</si>
  <si>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</si>
  <si>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</si>
  <si>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</si>
  <si>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</si>
  <si>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</si>
  <si>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</si>
  <si>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</si>
  <si>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</si>
  <si>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</si>
  <si>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</si>
  <si>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</si>
  <si>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</si>
  <si>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</si>
  <si>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</si>
  <si>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</si>
  <si>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</si>
  <si>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</si>
  <si>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</si>
  <si>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</si>
  <si>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</si>
  <si>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</si>
  <si>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</si>
  <si>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</si>
  <si>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</si>
  <si>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</si>
  <si>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</si>
  <si>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</si>
  <si>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</si>
  <si>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</si>
  <si>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</si>
  <si>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</si>
  <si>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</si>
  <si>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</si>
  <si>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</si>
  <si>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</si>
  <si>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</si>
  <si>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</si>
  <si>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</si>
  <si>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</si>
  <si>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</si>
  <si>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</si>
  <si>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</si>
  <si>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</si>
  <si>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</si>
  <si>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</si>
  <si>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</si>
  <si>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</si>
  <si>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</si>
  <si>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</si>
  <si>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</si>
  <si>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</si>
  <si>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</si>
  <si>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</si>
  <si>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</si>
  <si>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</si>
  <si>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</si>
  <si>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</si>
  <si>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</si>
  <si>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</si>
  <si>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</si>
  <si>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</si>
  <si>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</si>
  <si>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</si>
  <si>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</si>
  <si>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</si>
  <si>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</si>
  <si>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</si>
  <si>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</si>
  <si>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</si>
  <si>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</si>
  <si>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</si>
  <si>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</si>
  <si>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</si>
  <si>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</si>
  <si>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</si>
  <si>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</si>
  <si>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</si>
  <si>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</si>
  <si>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</si>
  <si>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</si>
  <si>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</si>
  <si>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</si>
  <si>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</si>
  <si>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</si>
  <si>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</si>
  <si>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</si>
  <si>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</si>
  <si>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</si>
  <si>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</si>
  <si>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</si>
  <si>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</si>
  <si>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</si>
  <si>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</si>
  <si>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</si>
  <si>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</si>
  <si>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</si>
  <si>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</si>
  <si>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</si>
  <si>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</si>
  <si>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</si>
  <si>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</si>
  <si>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</si>
  <si>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</si>
  <si>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</si>
  <si>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</si>
  <si>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</si>
  <si>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</si>
  <si>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</si>
  <si>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</si>
  <si>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</si>
  <si>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</si>
  <si>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</si>
  <si>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</si>
  <si>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</si>
  <si>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</si>
  <si>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</si>
  <si>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</si>
  <si>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</si>
  <si>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</si>
  <si>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</si>
  <si>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</si>
  <si>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</si>
  <si>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</si>
  <si>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</si>
  <si>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</si>
  <si>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</si>
  <si>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</si>
  <si>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</si>
  <si>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</si>
  <si>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</si>
  <si>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</si>
  <si>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</si>
  <si>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</si>
  <si>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</si>
  <si>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</si>
  <si>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</si>
  <si>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</si>
  <si>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</si>
  <si>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</si>
  <si>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</si>
  <si>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</si>
  <si>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</si>
  <si>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</si>
  <si>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</si>
  <si>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</si>
  <si>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</si>
  <si>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</si>
  <si>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</si>
  <si>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</si>
  <si>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</si>
  <si>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</si>
  <si>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</si>
  <si>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</si>
  <si>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</si>
  <si>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</si>
  <si>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</si>
  <si>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</si>
  <si>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</si>
  <si>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</si>
  <si>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</si>
  <si>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</si>
  <si>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</si>
  <si>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</si>
  <si>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</si>
  <si>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</si>
  <si>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</si>
  <si>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</si>
  <si>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</si>
  <si>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</si>
  <si>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</si>
  <si>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</si>
  <si>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</si>
  <si>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</si>
  <si>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</si>
  <si>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</si>
  <si>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</si>
  <si>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</si>
  <si>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</si>
  <si>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</si>
  <si>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</si>
  <si>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</si>
  <si>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</si>
  <si>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</si>
  <si>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</si>
  <si>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</si>
  <si>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</si>
  <si>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</si>
  <si>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</si>
  <si>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</si>
  <si>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</si>
  <si>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</si>
  <si>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</si>
  <si>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</si>
  <si>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</si>
  <si>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</si>
  <si>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</si>
  <si>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</si>
  <si>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</si>
  <si>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</si>
  <si>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</si>
  <si>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</si>
  <si>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</si>
  <si>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</si>
  <si>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</si>
  <si>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</si>
  <si>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</si>
  <si>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</si>
  <si>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</si>
  <si>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</si>
  <si>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</si>
  <si>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</si>
  <si>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</si>
  <si>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</si>
  <si>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</si>
  <si>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</si>
  <si>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</si>
  <si>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</si>
  <si>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</si>
  <si>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</si>
  <si>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</si>
  <si>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</si>
  <si>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</si>
  <si>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</si>
  <si>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</si>
  <si>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</si>
  <si>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</si>
  <si>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</si>
  <si>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</si>
  <si>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</si>
  <si>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</si>
  <si>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</si>
  <si>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</si>
  <si>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</si>
  <si>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</si>
  <si>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</si>
  <si>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</si>
  <si>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</si>
  <si>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2 Gavetas vacia  + 1 Fallando</t>
  </si>
  <si>
    <t xml:space="preserve">Gil Carrera, Santiago </t>
  </si>
  <si>
    <t>Gaveta de Rechazo Llena</t>
  </si>
  <si>
    <t>ReservaC Norte</t>
  </si>
  <si>
    <t>335855352</t>
  </si>
  <si>
    <t>335855349</t>
  </si>
  <si>
    <t>335855780</t>
  </si>
  <si>
    <t>335855640</t>
  </si>
  <si>
    <t>335855599</t>
  </si>
  <si>
    <t>335855566</t>
  </si>
  <si>
    <t>335855440</t>
  </si>
  <si>
    <t>335856185</t>
  </si>
  <si>
    <t>335856158</t>
  </si>
  <si>
    <t>335856144</t>
  </si>
  <si>
    <t>335856129</t>
  </si>
  <si>
    <t>335856128</t>
  </si>
  <si>
    <t>335856105</t>
  </si>
  <si>
    <t>335856093</t>
  </si>
  <si>
    <t>335856091</t>
  </si>
  <si>
    <t>335856088</t>
  </si>
  <si>
    <t>335856055</t>
  </si>
  <si>
    <t>335856051</t>
  </si>
  <si>
    <t>335856028</t>
  </si>
  <si>
    <t>335856019</t>
  </si>
  <si>
    <t>335855972</t>
  </si>
  <si>
    <t>335855933</t>
  </si>
  <si>
    <t>335855827</t>
  </si>
  <si>
    <t>335856474</t>
  </si>
  <si>
    <t>335856471</t>
  </si>
  <si>
    <t>335856470</t>
  </si>
  <si>
    <t>335856421</t>
  </si>
  <si>
    <t>335856419</t>
  </si>
  <si>
    <t>335856414</t>
  </si>
  <si>
    <t>335856411</t>
  </si>
  <si>
    <t>335856410</t>
  </si>
  <si>
    <t>335856407</t>
  </si>
  <si>
    <t>335856397</t>
  </si>
  <si>
    <t>335856394</t>
  </si>
  <si>
    <t>335856385</t>
  </si>
  <si>
    <t>335856380</t>
  </si>
  <si>
    <t>335856371</t>
  </si>
  <si>
    <t>335856328</t>
  </si>
  <si>
    <t>335856322</t>
  </si>
  <si>
    <t>335856318</t>
  </si>
  <si>
    <t>335856289</t>
  </si>
  <si>
    <t>335856254</t>
  </si>
  <si>
    <t>335856229</t>
  </si>
  <si>
    <t>335856517</t>
  </si>
  <si>
    <t>335856516</t>
  </si>
  <si>
    <t>335856515</t>
  </si>
  <si>
    <t>335856514</t>
  </si>
  <si>
    <t>335856513</t>
  </si>
  <si>
    <t>335856512</t>
  </si>
  <si>
    <t>335856511</t>
  </si>
  <si>
    <t>335856510</t>
  </si>
  <si>
    <t>335856508</t>
  </si>
  <si>
    <t>335856504</t>
  </si>
  <si>
    <t>335856503</t>
  </si>
  <si>
    <t>335856501</t>
  </si>
  <si>
    <t>335856476</t>
  </si>
  <si>
    <t xml:space="preserve">SIN EFECTIVO </t>
  </si>
  <si>
    <t>17 Abril de 2021</t>
  </si>
  <si>
    <t>335856520</t>
  </si>
  <si>
    <t>335856524</t>
  </si>
  <si>
    <t>335856528</t>
  </si>
  <si>
    <t>335856527</t>
  </si>
  <si>
    <t>335856526</t>
  </si>
  <si>
    <t>En Servicio</t>
  </si>
  <si>
    <t>335856708</t>
  </si>
  <si>
    <t>335856701</t>
  </si>
  <si>
    <t>335856696</t>
  </si>
  <si>
    <t>335856695</t>
  </si>
  <si>
    <t>335856691</t>
  </si>
  <si>
    <t>335856689</t>
  </si>
  <si>
    <t>335856687</t>
  </si>
  <si>
    <t>335856685</t>
  </si>
  <si>
    <t>335856684</t>
  </si>
  <si>
    <t>335856678</t>
  </si>
  <si>
    <t>335856677</t>
  </si>
  <si>
    <t>335856672</t>
  </si>
  <si>
    <t>335856671</t>
  </si>
  <si>
    <t>335856667</t>
  </si>
  <si>
    <t>335856664</t>
  </si>
  <si>
    <t>335856661</t>
  </si>
  <si>
    <t>335856658</t>
  </si>
  <si>
    <t>335856653</t>
  </si>
  <si>
    <t>335856650</t>
  </si>
  <si>
    <t>335856640</t>
  </si>
  <si>
    <t>335856638</t>
  </si>
  <si>
    <t>335856637</t>
  </si>
  <si>
    <t>335856630</t>
  </si>
  <si>
    <t>335856629</t>
  </si>
  <si>
    <t>335856628</t>
  </si>
  <si>
    <t>335856623</t>
  </si>
  <si>
    <t>335856621</t>
  </si>
  <si>
    <t>335856611</t>
  </si>
  <si>
    <t>335856609</t>
  </si>
  <si>
    <t>335856585</t>
  </si>
  <si>
    <t>335856584</t>
  </si>
  <si>
    <t>335856553</t>
  </si>
  <si>
    <t>335856550</t>
  </si>
  <si>
    <t>335856543</t>
  </si>
  <si>
    <t>335856541</t>
  </si>
  <si>
    <t>335856540</t>
  </si>
  <si>
    <t>335856538</t>
  </si>
  <si>
    <t>335856536</t>
  </si>
  <si>
    <t>335856533</t>
  </si>
  <si>
    <t>335856532</t>
  </si>
  <si>
    <t xml:space="preserve">Blanco Garcia, Yovanny </t>
  </si>
  <si>
    <t>335856814</t>
  </si>
  <si>
    <t>335856805</t>
  </si>
  <si>
    <t>335856803</t>
  </si>
  <si>
    <t>335856801</t>
  </si>
  <si>
    <t>335856797</t>
  </si>
  <si>
    <t>335856795</t>
  </si>
  <si>
    <t>335856794</t>
  </si>
  <si>
    <t>335856792</t>
  </si>
  <si>
    <t>335856790</t>
  </si>
  <si>
    <t>335856780</t>
  </si>
  <si>
    <t>335856777</t>
  </si>
  <si>
    <t>335856775</t>
  </si>
  <si>
    <t>335856772</t>
  </si>
  <si>
    <t>335856752</t>
  </si>
  <si>
    <t xml:space="preserve">DISPENSADOR </t>
  </si>
  <si>
    <t xml:space="preserve">Brioso Luciano, Cristino </t>
  </si>
  <si>
    <t>335856869</t>
  </si>
  <si>
    <t>335856868</t>
  </si>
  <si>
    <t>335856867</t>
  </si>
  <si>
    <t>335856866</t>
  </si>
  <si>
    <t>335856865</t>
  </si>
  <si>
    <t>335856836</t>
  </si>
  <si>
    <t>335856900</t>
  </si>
  <si>
    <t>335856899</t>
  </si>
  <si>
    <t>335856898</t>
  </si>
  <si>
    <t>335856897</t>
  </si>
  <si>
    <t>335856896</t>
  </si>
  <si>
    <t>335856895</t>
  </si>
  <si>
    <t>335856894</t>
  </si>
  <si>
    <t>335856893</t>
  </si>
  <si>
    <t>335856892</t>
  </si>
  <si>
    <t>335856891</t>
  </si>
  <si>
    <t>335856890</t>
  </si>
  <si>
    <t>335856889</t>
  </si>
  <si>
    <t>335856888</t>
  </si>
  <si>
    <t>335856887</t>
  </si>
  <si>
    <t>335856886</t>
  </si>
  <si>
    <t>335856885</t>
  </si>
  <si>
    <t>335856882</t>
  </si>
  <si>
    <t>335856881</t>
  </si>
  <si>
    <t>335856880</t>
  </si>
  <si>
    <t>335856879</t>
  </si>
  <si>
    <t>335856878</t>
  </si>
  <si>
    <t>335856875</t>
  </si>
  <si>
    <t>335856872</t>
  </si>
  <si>
    <t>335856871</t>
  </si>
  <si>
    <t>335856918</t>
  </si>
  <si>
    <t>335856917</t>
  </si>
  <si>
    <t>335856916</t>
  </si>
  <si>
    <t>335856915</t>
  </si>
  <si>
    <t>335856914</t>
  </si>
  <si>
    <t>335856913</t>
  </si>
  <si>
    <t>335856912</t>
  </si>
  <si>
    <t>335856907</t>
  </si>
  <si>
    <t>335856906</t>
  </si>
  <si>
    <t>335856905</t>
  </si>
  <si>
    <t>335856904</t>
  </si>
  <si>
    <t>335856903</t>
  </si>
  <si>
    <t>335856901</t>
  </si>
  <si>
    <t>SIN EFECITVO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</si>
</sst>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</font>
    <font>
      <sz val="12"/>
      <color rgb="FF37BD47"/>
      <name val="Palatino Linotype"/>
      <family val="1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51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30" fillId="40" borderId="40" xfId="0" applyFont="1" applyFill="1" applyBorder="1" applyAlignment="1">
      <alignment horizontal="center" vertical="center" wrapText="1"/>
    </xf>
    <xf numFmtId="0" fontId="52" fillId="46" borderId="40" xfId="0" applyFont="1" applyFill="1" applyBorder="1" applyAlignment="1">
      <alignment horizontal="left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7"/>
      <tableStyleElement type="headerRow" dxfId="156"/>
      <tableStyleElement type="totalRow" dxfId="155"/>
      <tableStyleElement type="firstColumn" dxfId="154"/>
      <tableStyleElement type="lastColumn" dxfId="153"/>
      <tableStyleElement type="firstRowStripe" dxfId="152"/>
      <tableStyleElement type="firstColumnStripe" dxfId="15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64629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64633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73"/>
  <sheetViews>
    <sheetView tabSelected="1" topLeftCell="E1" zoomScale="80" zoomScaleNormal="80" workbookViewId="0">
      <pane ySplit="4" topLeftCell="A155" activePane="bottomLeft" state="frozen"/>
      <selection pane="bottomLeft" activeCell="D13" sqref="D13"/>
    </sheetView>
  </sheetViews>
  <sheetFormatPr baseColWidth="10" defaultColWidth="21" defaultRowHeight="14.4" x14ac:dyDescent="0.3"/>
  <cols>
    <col min="1" max="1" width="25.33203125" style="90" bestFit="1" customWidth="1"/>
    <col min="2" max="2" width="19.5546875" style="117" bestFit="1" customWidth="1"/>
    <col min="3" max="3" width="15.77734375" style="46" bestFit="1" customWidth="1"/>
    <col min="4" max="4" width="27.33203125" style="90" bestFit="1" customWidth="1"/>
    <col min="5" max="5" width="11.33203125" style="85" bestFit="1" customWidth="1"/>
    <col min="6" max="6" width="11" style="47" bestFit="1" customWidth="1"/>
    <col min="7" max="7" width="59.44140625" style="47" bestFit="1" customWidth="1"/>
    <col min="8" max="11" width="6.44140625" style="47" bestFit="1" customWidth="1"/>
    <col min="12" max="12" width="48.109375" style="47" bestFit="1" customWidth="1"/>
    <col min="13" max="13" width="18.6640625" style="90" bestFit="1" customWidth="1"/>
    <col min="14" max="14" width="17.109375" style="90" bestFit="1" customWidth="1"/>
    <col min="15" max="15" width="39.88671875" style="90" bestFit="1" customWidth="1"/>
    <col min="16" max="16" width="16" style="92" bestFit="1" customWidth="1"/>
    <col min="17" max="17" width="48.109375" style="78" bestFit="1" customWidth="1"/>
    <col min="18" max="16384" width="21" style="44"/>
  </cols>
  <sheetData>
    <row r="1" spans="1:18" ht="17.399999999999999" x14ac:dyDescent="0.3">
      <c r="A1" s="157" t="s">
        <v>2161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</row>
    <row r="2" spans="1:18" ht="17.399999999999999" x14ac:dyDescent="0.3">
      <c r="A2" s="156" t="s">
        <v>2158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</row>
    <row r="3" spans="1:18" ht="18" thickBot="1" x14ac:dyDescent="0.35">
      <c r="A3" s="158" t="s">
        <v>2587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90"/>
    </row>
    <row r="4" spans="1:18" s="25" customFormat="1" ht="17.399999999999999" x14ac:dyDescent="0.3">
      <c r="A4" s="33" t="s">
        <v>2404</v>
      </c>
      <c r="B4" s="116" t="s">
        <v>2224</v>
      </c>
      <c r="C4" s="37" t="s">
        <v>11</v>
      </c>
      <c r="D4" s="37" t="s">
        <v>12</v>
      </c>
      <c r="E4" s="140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7.399999999999999" x14ac:dyDescent="0.3">
      <c r="A5" s="122" t="str">
        <f>VLOOKUP(E5,'LISTADO ATM'!$A$2:$C$901,3,0)</f>
        <v>DISTRITO NACIONAL</v>
      </c>
      <c r="B5" s="121">
        <v>335850318</v>
      </c>
      <c r="C5" s="120">
        <v>44298.626423611109</v>
      </c>
      <c r="D5" s="120" t="s">
        <v>2492</v>
      </c>
      <c r="E5" s="122">
        <v>567</v>
      </c>
      <c r="F5" s="141" t="str">
        <f>VLOOKUP(E5,VIP!$A$2:$O12593,2,0)</f>
        <v>DRBR015</v>
      </c>
      <c r="G5" s="122" t="str">
        <f>VLOOKUP(E5,'LISTADO ATM'!$A$2:$B$900,2,0)</f>
        <v xml:space="preserve">ATM Oficina Máximo Gómez </v>
      </c>
      <c r="H5" s="122" t="str">
        <f>VLOOKUP(E5,VIP!$A$2:$O17514,7,FALSE)</f>
        <v>Si</v>
      </c>
      <c r="I5" s="122" t="str">
        <f>VLOOKUP(E5,VIP!$A$2:$O9479,8,FALSE)</f>
        <v>Si</v>
      </c>
      <c r="J5" s="122" t="str">
        <f>VLOOKUP(E5,VIP!$A$2:$O9429,8,FALSE)</f>
        <v>Si</v>
      </c>
      <c r="K5" s="122" t="str">
        <f>VLOOKUP(E5,VIP!$A$2:$O13003,6,0)</f>
        <v>NO</v>
      </c>
      <c r="L5" s="124" t="s">
        <v>2459</v>
      </c>
      <c r="M5" s="118" t="s">
        <v>2465</v>
      </c>
      <c r="N5" s="118" t="s">
        <v>2472</v>
      </c>
      <c r="O5" s="141" t="s">
        <v>2493</v>
      </c>
      <c r="P5" s="138"/>
      <c r="Q5" s="119" t="s">
        <v>2459</v>
      </c>
    </row>
    <row r="6" spans="1:18" ht="17.399999999999999" x14ac:dyDescent="0.3">
      <c r="A6" s="122" t="str">
        <f>VLOOKUP(E6,'LISTADO ATM'!$A$2:$C$901,3,0)</f>
        <v>DISTRITO NACIONAL</v>
      </c>
      <c r="B6" s="121">
        <v>335852954</v>
      </c>
      <c r="C6" s="120">
        <v>44300.439606481479</v>
      </c>
      <c r="D6" s="122" t="s">
        <v>2189</v>
      </c>
      <c r="E6" s="123">
        <v>670</v>
      </c>
      <c r="F6" s="141" t="str">
        <f>VLOOKUP(E6,VIP!$A$2:$O12571,2,0)</f>
        <v>DRBR670</v>
      </c>
      <c r="G6" s="122" t="str">
        <f>VLOOKUP(E6,'LISTADO ATM'!$A$2:$B$900,2,0)</f>
        <v>ATM Estación Texaco Algodón</v>
      </c>
      <c r="H6" s="122" t="str">
        <f>VLOOKUP(E6,VIP!$A$2:$O17492,7,FALSE)</f>
        <v>Si</v>
      </c>
      <c r="I6" s="122" t="str">
        <f>VLOOKUP(E6,VIP!$A$2:$O9457,8,FALSE)</f>
        <v>Si</v>
      </c>
      <c r="J6" s="122" t="str">
        <f>VLOOKUP(E6,VIP!$A$2:$O9407,8,FALSE)</f>
        <v>Si</v>
      </c>
      <c r="K6" s="122" t="str">
        <f>VLOOKUP(E6,VIP!$A$2:$O12981,6,0)</f>
        <v>NO</v>
      </c>
      <c r="L6" s="124" t="s">
        <v>2228</v>
      </c>
      <c r="M6" s="153" t="s">
        <v>2593</v>
      </c>
      <c r="N6" s="118" t="s">
        <v>2472</v>
      </c>
      <c r="O6" s="141" t="s">
        <v>2474</v>
      </c>
      <c r="P6" s="138"/>
      <c r="Q6" s="154">
        <v>44303.426388888889</v>
      </c>
    </row>
    <row r="7" spans="1:18" ht="17.399999999999999" x14ac:dyDescent="0.3">
      <c r="A7" s="122" t="str">
        <f>VLOOKUP(E7,'LISTADO ATM'!$A$2:$C$901,3,0)</f>
        <v>DISTRITO NACIONAL</v>
      </c>
      <c r="B7" s="121">
        <v>335854495</v>
      </c>
      <c r="C7" s="120">
        <v>44301.494629629633</v>
      </c>
      <c r="D7" s="122" t="s">
        <v>2468</v>
      </c>
      <c r="E7" s="123">
        <v>577</v>
      </c>
      <c r="F7" s="141" t="str">
        <f>VLOOKUP(E7,VIP!$A$2:$O12637,2,0)</f>
        <v>DRBR173</v>
      </c>
      <c r="G7" s="122" t="str">
        <f>VLOOKUP(E7,'LISTADO ATM'!$A$2:$B$900,2,0)</f>
        <v xml:space="preserve">ATM Olé Ave. Duarte </v>
      </c>
      <c r="H7" s="122" t="str">
        <f>VLOOKUP(E7,VIP!$A$2:$O17558,7,FALSE)</f>
        <v>Si</v>
      </c>
      <c r="I7" s="122" t="str">
        <f>VLOOKUP(E7,VIP!$A$2:$O9523,8,FALSE)</f>
        <v>Si</v>
      </c>
      <c r="J7" s="122" t="str">
        <f>VLOOKUP(E7,VIP!$A$2:$O9473,8,FALSE)</f>
        <v>Si</v>
      </c>
      <c r="K7" s="122" t="str">
        <f>VLOOKUP(E7,VIP!$A$2:$O13047,6,0)</f>
        <v>SI</v>
      </c>
      <c r="L7" s="124" t="s">
        <v>2459</v>
      </c>
      <c r="M7" s="153" t="s">
        <v>2593</v>
      </c>
      <c r="N7" s="118" t="s">
        <v>2472</v>
      </c>
      <c r="O7" s="141" t="s">
        <v>2473</v>
      </c>
      <c r="P7" s="139"/>
      <c r="Q7" s="154">
        <v>44303.552083333336</v>
      </c>
    </row>
    <row r="8" spans="1:18" ht="17.399999999999999" x14ac:dyDescent="0.3">
      <c r="A8" s="122" t="str">
        <f>VLOOKUP(E8,'LISTADO ATM'!$A$2:$C$901,3,0)</f>
        <v>DISTRITO NACIONAL</v>
      </c>
      <c r="B8" s="121">
        <v>335854513</v>
      </c>
      <c r="C8" s="120">
        <v>44301.499942129631</v>
      </c>
      <c r="D8" s="122" t="s">
        <v>2189</v>
      </c>
      <c r="E8" s="123">
        <v>15</v>
      </c>
      <c r="F8" s="141" t="str">
        <f>VLOOKUP(E8,VIP!$A$2:$O12633,2,0)</f>
        <v>DRBR015</v>
      </c>
      <c r="G8" s="122" t="str">
        <f>VLOOKUP(E8,'LISTADO ATM'!$A$2:$B$900,2,0)</f>
        <v>ATM DNI</v>
      </c>
      <c r="H8" s="122" t="str">
        <f>VLOOKUP(E8,VIP!$A$2:$O17554,7,FALSE)</f>
        <v>N/A</v>
      </c>
      <c r="I8" s="122" t="str">
        <f>VLOOKUP(E8,VIP!$A$2:$O9519,8,FALSE)</f>
        <v>N/A</v>
      </c>
      <c r="J8" s="122" t="str">
        <f>VLOOKUP(E8,VIP!$A$2:$O9469,8,FALSE)</f>
        <v>N/A</v>
      </c>
      <c r="K8" s="122" t="str">
        <f>VLOOKUP(E8,VIP!$A$2:$O13043,6,0)</f>
        <v>N/A</v>
      </c>
      <c r="L8" s="124" t="s">
        <v>2228</v>
      </c>
      <c r="M8" s="153" t="s">
        <v>2593</v>
      </c>
      <c r="N8" s="118" t="s">
        <v>2506</v>
      </c>
      <c r="O8" s="141" t="s">
        <v>2474</v>
      </c>
      <c r="P8" s="139"/>
      <c r="Q8" s="154">
        <v>44303.54791666667</v>
      </c>
    </row>
    <row r="9" spans="1:18" ht="17.399999999999999" x14ac:dyDescent="0.3">
      <c r="A9" s="122" t="str">
        <f>VLOOKUP(E9,'LISTADO ATM'!$A$2:$C$901,3,0)</f>
        <v>DISTRITO NACIONAL</v>
      </c>
      <c r="B9" s="121">
        <v>335854567</v>
      </c>
      <c r="C9" s="120">
        <v>44301.525914351849</v>
      </c>
      <c r="D9" s="122" t="s">
        <v>2189</v>
      </c>
      <c r="E9" s="123">
        <v>241</v>
      </c>
      <c r="F9" s="141" t="str">
        <f>VLOOKUP(E9,VIP!$A$2:$O12628,2,0)</f>
        <v>DRBR241</v>
      </c>
      <c r="G9" s="122" t="str">
        <f>VLOOKUP(E9,'LISTADO ATM'!$A$2:$B$900,2,0)</f>
        <v xml:space="preserve">ATM Palacio Nacional (Presidencia) </v>
      </c>
      <c r="H9" s="122" t="str">
        <f>VLOOKUP(E9,VIP!$A$2:$O17549,7,FALSE)</f>
        <v>Si</v>
      </c>
      <c r="I9" s="122" t="str">
        <f>VLOOKUP(E9,VIP!$A$2:$O9514,8,FALSE)</f>
        <v>Si</v>
      </c>
      <c r="J9" s="122" t="str">
        <f>VLOOKUP(E9,VIP!$A$2:$O9464,8,FALSE)</f>
        <v>Si</v>
      </c>
      <c r="K9" s="122" t="str">
        <f>VLOOKUP(E9,VIP!$A$2:$O13038,6,0)</f>
        <v>NO</v>
      </c>
      <c r="L9" s="124" t="s">
        <v>2228</v>
      </c>
      <c r="M9" s="153" t="s">
        <v>2593</v>
      </c>
      <c r="N9" s="118" t="s">
        <v>2506</v>
      </c>
      <c r="O9" s="141" t="s">
        <v>2474</v>
      </c>
      <c r="P9" s="139"/>
      <c r="Q9" s="154">
        <v>45399.62222222222</v>
      </c>
    </row>
    <row r="10" spans="1:18" ht="17.399999999999999" x14ac:dyDescent="0.3">
      <c r="A10" s="122" t="str">
        <f>VLOOKUP(E10,'LISTADO ATM'!$A$2:$C$901,3,0)</f>
        <v>DISTRITO NACIONAL</v>
      </c>
      <c r="B10" s="121">
        <v>335854745</v>
      </c>
      <c r="C10" s="120">
        <v>44301.591504629629</v>
      </c>
      <c r="D10" s="122" t="s">
        <v>2189</v>
      </c>
      <c r="E10" s="123">
        <v>549</v>
      </c>
      <c r="F10" s="141" t="str">
        <f>VLOOKUP(E10,VIP!$A$2:$O12626,2,0)</f>
        <v>DRBR026</v>
      </c>
      <c r="G10" s="122" t="str">
        <f>VLOOKUP(E10,'LISTADO ATM'!$A$2:$B$900,2,0)</f>
        <v xml:space="preserve">ATM Ministerio de Turismo (Oficinas Gubernamentales) </v>
      </c>
      <c r="H10" s="122" t="str">
        <f>VLOOKUP(E10,VIP!$A$2:$O17547,7,FALSE)</f>
        <v>Si</v>
      </c>
      <c r="I10" s="122" t="str">
        <f>VLOOKUP(E10,VIP!$A$2:$O9512,8,FALSE)</f>
        <v>Si</v>
      </c>
      <c r="J10" s="122" t="str">
        <f>VLOOKUP(E10,VIP!$A$2:$O9462,8,FALSE)</f>
        <v>Si</v>
      </c>
      <c r="K10" s="122" t="str">
        <f>VLOOKUP(E10,VIP!$A$2:$O13036,6,0)</f>
        <v>NO</v>
      </c>
      <c r="L10" s="124" t="s">
        <v>2254</v>
      </c>
      <c r="M10" s="118" t="s">
        <v>2465</v>
      </c>
      <c r="N10" s="118" t="s">
        <v>2472</v>
      </c>
      <c r="O10" s="141" t="s">
        <v>2474</v>
      </c>
      <c r="P10" s="139"/>
      <c r="Q10" s="119" t="s">
        <v>2254</v>
      </c>
    </row>
    <row r="11" spans="1:18" s="99" customFormat="1" ht="17.399999999999999" x14ac:dyDescent="0.3">
      <c r="A11" s="122" t="str">
        <f>VLOOKUP(E11,'LISTADO ATM'!$A$2:$C$901,3,0)</f>
        <v>DISTRITO NACIONAL</v>
      </c>
      <c r="B11" s="121">
        <v>335855240</v>
      </c>
      <c r="C11" s="120">
        <v>44301.756527777776</v>
      </c>
      <c r="D11" s="122" t="s">
        <v>2189</v>
      </c>
      <c r="E11" s="123">
        <v>264</v>
      </c>
      <c r="F11" s="143" t="str">
        <f>VLOOKUP(E11,VIP!$A$2:$O12628,2,0)</f>
        <v>DRBR264</v>
      </c>
      <c r="G11" s="122" t="str">
        <f>VLOOKUP(E11,'LISTADO ATM'!$A$2:$B$900,2,0)</f>
        <v xml:space="preserve">ATM S/M Nacional Independencia </v>
      </c>
      <c r="H11" s="122" t="str">
        <f>VLOOKUP(E11,VIP!$A$2:$O17549,7,FALSE)</f>
        <v>Si</v>
      </c>
      <c r="I11" s="122" t="str">
        <f>VLOOKUP(E11,VIP!$A$2:$O9514,8,FALSE)</f>
        <v>Si</v>
      </c>
      <c r="J11" s="122" t="str">
        <f>VLOOKUP(E11,VIP!$A$2:$O9464,8,FALSE)</f>
        <v>Si</v>
      </c>
      <c r="K11" s="122" t="str">
        <f>VLOOKUP(E11,VIP!$A$2:$O13038,6,0)</f>
        <v>SI</v>
      </c>
      <c r="L11" s="124" t="s">
        <v>2488</v>
      </c>
      <c r="M11" s="118" t="s">
        <v>2465</v>
      </c>
      <c r="N11" s="118" t="s">
        <v>2472</v>
      </c>
      <c r="O11" s="143" t="s">
        <v>2474</v>
      </c>
      <c r="P11" s="138"/>
      <c r="Q11" s="118" t="s">
        <v>2488</v>
      </c>
    </row>
    <row r="12" spans="1:18" s="99" customFormat="1" ht="17.399999999999999" x14ac:dyDescent="0.3">
      <c r="A12" s="122" t="str">
        <f>VLOOKUP(E12,'LISTADO ATM'!$A$2:$C$901,3,0)</f>
        <v>SUR</v>
      </c>
      <c r="B12" s="121">
        <v>335855274</v>
      </c>
      <c r="C12" s="120">
        <v>44301.817766203705</v>
      </c>
      <c r="D12" s="122" t="s">
        <v>2468</v>
      </c>
      <c r="E12" s="123">
        <v>873</v>
      </c>
      <c r="F12" s="143" t="str">
        <f>VLOOKUP(E12,VIP!$A$2:$O12634,2,0)</f>
        <v>DRBR873</v>
      </c>
      <c r="G12" s="122" t="str">
        <f>VLOOKUP(E12,'LISTADO ATM'!$A$2:$B$900,2,0)</f>
        <v xml:space="preserve">ATM Centro de Caja San Cristóbal II </v>
      </c>
      <c r="H12" s="122" t="str">
        <f>VLOOKUP(E12,VIP!$A$2:$O17555,7,FALSE)</f>
        <v>Si</v>
      </c>
      <c r="I12" s="122" t="str">
        <f>VLOOKUP(E12,VIP!$A$2:$O9520,8,FALSE)</f>
        <v>Si</v>
      </c>
      <c r="J12" s="122" t="str">
        <f>VLOOKUP(E12,VIP!$A$2:$O9470,8,FALSE)</f>
        <v>Si</v>
      </c>
      <c r="K12" s="122" t="str">
        <f>VLOOKUP(E12,VIP!$A$2:$O13044,6,0)</f>
        <v>SI</v>
      </c>
      <c r="L12" s="124" t="s">
        <v>2459</v>
      </c>
      <c r="M12" s="153" t="s">
        <v>2593</v>
      </c>
      <c r="N12" s="118" t="s">
        <v>2472</v>
      </c>
      <c r="O12" s="143" t="s">
        <v>2473</v>
      </c>
      <c r="P12" s="139"/>
      <c r="Q12" s="154">
        <v>44303.597916666666</v>
      </c>
    </row>
    <row r="13" spans="1:18" s="99" customFormat="1" ht="17.399999999999999" x14ac:dyDescent="0.3">
      <c r="A13" s="122" t="str">
        <f>VLOOKUP(E13,'LISTADO ATM'!$A$2:$C$901,3,0)</f>
        <v>SUR</v>
      </c>
      <c r="B13" s="121">
        <v>335855278</v>
      </c>
      <c r="C13" s="120">
        <v>44301.831655092596</v>
      </c>
      <c r="D13" s="122" t="s">
        <v>2468</v>
      </c>
      <c r="E13" s="123">
        <v>984</v>
      </c>
      <c r="F13" s="143" t="str">
        <f>VLOOKUP(E13,VIP!$A$2:$O12630,2,0)</f>
        <v>DRBR984</v>
      </c>
      <c r="G13" s="122" t="str">
        <f>VLOOKUP(E13,'LISTADO ATM'!$A$2:$B$900,2,0)</f>
        <v xml:space="preserve">ATM Oficina Neiba II </v>
      </c>
      <c r="H13" s="122" t="str">
        <f>VLOOKUP(E13,VIP!$A$2:$O17551,7,FALSE)</f>
        <v>Si</v>
      </c>
      <c r="I13" s="122" t="str">
        <f>VLOOKUP(E13,VIP!$A$2:$O9516,8,FALSE)</f>
        <v>Si</v>
      </c>
      <c r="J13" s="122" t="str">
        <f>VLOOKUP(E13,VIP!$A$2:$O9466,8,FALSE)</f>
        <v>Si</v>
      </c>
      <c r="K13" s="122" t="str">
        <f>VLOOKUP(E13,VIP!$A$2:$O13040,6,0)</f>
        <v>NO</v>
      </c>
      <c r="L13" s="124" t="s">
        <v>2428</v>
      </c>
      <c r="M13" s="153" t="s">
        <v>2593</v>
      </c>
      <c r="N13" s="118" t="s">
        <v>2472</v>
      </c>
      <c r="O13" s="143" t="s">
        <v>2473</v>
      </c>
      <c r="P13" s="139"/>
      <c r="Q13" s="154">
        <v>44303.450694444444</v>
      </c>
    </row>
    <row r="14" spans="1:18" s="99" customFormat="1" ht="17.399999999999999" x14ac:dyDescent="0.3">
      <c r="A14" s="122" t="str">
        <f>VLOOKUP(E14,'LISTADO ATM'!$A$2:$C$901,3,0)</f>
        <v>DISTRITO NACIONAL</v>
      </c>
      <c r="B14" s="121">
        <v>335855312</v>
      </c>
      <c r="C14" s="120">
        <v>44301.923136574071</v>
      </c>
      <c r="D14" s="122" t="s">
        <v>2189</v>
      </c>
      <c r="E14" s="123">
        <v>18</v>
      </c>
      <c r="F14" s="143" t="str">
        <f>VLOOKUP(E14,VIP!$A$2:$O12645,2,0)</f>
        <v>DRBR018</v>
      </c>
      <c r="G14" s="122" t="str">
        <f>VLOOKUP(E14,'LISTADO ATM'!$A$2:$B$900,2,0)</f>
        <v xml:space="preserve">ATM Oficina Haina Occidental I </v>
      </c>
      <c r="H14" s="122" t="str">
        <f>VLOOKUP(E14,VIP!$A$2:$O17566,7,FALSE)</f>
        <v>Si</v>
      </c>
      <c r="I14" s="122" t="str">
        <f>VLOOKUP(E14,VIP!$A$2:$O9531,8,FALSE)</f>
        <v>Si</v>
      </c>
      <c r="J14" s="122" t="str">
        <f>VLOOKUP(E14,VIP!$A$2:$O9481,8,FALSE)</f>
        <v>Si</v>
      </c>
      <c r="K14" s="122" t="str">
        <f>VLOOKUP(E14,VIP!$A$2:$O13055,6,0)</f>
        <v>SI</v>
      </c>
      <c r="L14" s="124" t="s">
        <v>2228</v>
      </c>
      <c r="M14" s="153" t="s">
        <v>2593</v>
      </c>
      <c r="N14" s="118" t="s">
        <v>2472</v>
      </c>
      <c r="O14" s="143" t="s">
        <v>2474</v>
      </c>
      <c r="P14" s="139"/>
      <c r="Q14" s="154">
        <v>44303.347222222219</v>
      </c>
    </row>
    <row r="15" spans="1:18" s="99" customFormat="1" ht="17.399999999999999" x14ac:dyDescent="0.3">
      <c r="A15" s="122" t="str">
        <f>VLOOKUP(E15,'LISTADO ATM'!$A$2:$C$901,3,0)</f>
        <v>DISTRITO NACIONAL</v>
      </c>
      <c r="B15" s="121">
        <v>335855314</v>
      </c>
      <c r="C15" s="120">
        <v>44301.925613425927</v>
      </c>
      <c r="D15" s="122" t="s">
        <v>2189</v>
      </c>
      <c r="E15" s="123">
        <v>115</v>
      </c>
      <c r="F15" s="143" t="str">
        <f>VLOOKUP(E15,VIP!$A$2:$O12643,2,0)</f>
        <v>DRBR115</v>
      </c>
      <c r="G15" s="122" t="str">
        <f>VLOOKUP(E15,'LISTADO ATM'!$A$2:$B$900,2,0)</f>
        <v xml:space="preserve">ATM Oficina Megacentro I </v>
      </c>
      <c r="H15" s="122" t="str">
        <f>VLOOKUP(E15,VIP!$A$2:$O17564,7,FALSE)</f>
        <v>Si</v>
      </c>
      <c r="I15" s="122" t="str">
        <f>VLOOKUP(E15,VIP!$A$2:$O9529,8,FALSE)</f>
        <v>Si</v>
      </c>
      <c r="J15" s="122" t="str">
        <f>VLOOKUP(E15,VIP!$A$2:$O9479,8,FALSE)</f>
        <v>Si</v>
      </c>
      <c r="K15" s="122" t="str">
        <f>VLOOKUP(E15,VIP!$A$2:$O13053,6,0)</f>
        <v>SI</v>
      </c>
      <c r="L15" s="124" t="s">
        <v>2228</v>
      </c>
      <c r="M15" s="153" t="s">
        <v>2593</v>
      </c>
      <c r="N15" s="118" t="s">
        <v>2472</v>
      </c>
      <c r="O15" s="143" t="s">
        <v>2474</v>
      </c>
      <c r="P15" s="139"/>
      <c r="Q15" s="154">
        <v>45399.684027777781</v>
      </c>
    </row>
    <row r="16" spans="1:18" s="99" customFormat="1" ht="17.399999999999999" x14ac:dyDescent="0.3">
      <c r="A16" s="122" t="str">
        <f>VLOOKUP(E16,'LISTADO ATM'!$A$2:$C$901,3,0)</f>
        <v>DISTRITO NACIONAL</v>
      </c>
      <c r="B16" s="142" t="s">
        <v>2531</v>
      </c>
      <c r="C16" s="120">
        <v>44302.326817129629</v>
      </c>
      <c r="D16" s="122" t="s">
        <v>2189</v>
      </c>
      <c r="E16" s="123">
        <v>149</v>
      </c>
      <c r="F16" s="143" t="str">
        <f>VLOOKUP(E16,VIP!$A$2:$O12581,2,0)</f>
        <v>DRBR149</v>
      </c>
      <c r="G16" s="122" t="str">
        <f>VLOOKUP(E16,'LISTADO ATM'!$A$2:$B$900,2,0)</f>
        <v>ATM Estación Metro Concepción</v>
      </c>
      <c r="H16" s="122" t="str">
        <f>VLOOKUP(E16,VIP!$A$2:$O17502,7,FALSE)</f>
        <v>N/A</v>
      </c>
      <c r="I16" s="122" t="str">
        <f>VLOOKUP(E16,VIP!$A$2:$O9467,8,FALSE)</f>
        <v>N/A</v>
      </c>
      <c r="J16" s="122" t="str">
        <f>VLOOKUP(E16,VIP!$A$2:$O9417,8,FALSE)</f>
        <v>N/A</v>
      </c>
      <c r="K16" s="122" t="str">
        <f>VLOOKUP(E16,VIP!$A$2:$O12991,6,0)</f>
        <v>N/A</v>
      </c>
      <c r="L16" s="124" t="s">
        <v>2254</v>
      </c>
      <c r="M16" s="153" t="s">
        <v>2593</v>
      </c>
      <c r="N16" s="118" t="s">
        <v>2472</v>
      </c>
      <c r="O16" s="143" t="s">
        <v>2474</v>
      </c>
      <c r="P16" s="138"/>
      <c r="Q16" s="154">
        <v>44303.618750000001</v>
      </c>
    </row>
    <row r="17" spans="1:17" s="99" customFormat="1" ht="17.399999999999999" x14ac:dyDescent="0.3">
      <c r="A17" s="122" t="str">
        <f>VLOOKUP(E17,'LISTADO ATM'!$A$2:$C$901,3,0)</f>
        <v>SUR</v>
      </c>
      <c r="B17" s="142" t="s">
        <v>2530</v>
      </c>
      <c r="C17" s="120">
        <v>44302.328113425923</v>
      </c>
      <c r="D17" s="122" t="s">
        <v>2189</v>
      </c>
      <c r="E17" s="123">
        <v>817</v>
      </c>
      <c r="F17" s="143" t="str">
        <f>VLOOKUP(E17,VIP!$A$2:$O12580,2,0)</f>
        <v>DRBR817</v>
      </c>
      <c r="G17" s="122" t="str">
        <f>VLOOKUP(E17,'LISTADO ATM'!$A$2:$B$900,2,0)</f>
        <v xml:space="preserve">ATM Ayuntamiento Sabana Larga (San José de Ocoa) </v>
      </c>
      <c r="H17" s="122" t="str">
        <f>VLOOKUP(E17,VIP!$A$2:$O17501,7,FALSE)</f>
        <v>Si</v>
      </c>
      <c r="I17" s="122" t="str">
        <f>VLOOKUP(E17,VIP!$A$2:$O9466,8,FALSE)</f>
        <v>Si</v>
      </c>
      <c r="J17" s="122" t="str">
        <f>VLOOKUP(E17,VIP!$A$2:$O9416,8,FALSE)</f>
        <v>Si</v>
      </c>
      <c r="K17" s="122" t="str">
        <f>VLOOKUP(E17,VIP!$A$2:$O12990,6,0)</f>
        <v>NO</v>
      </c>
      <c r="L17" s="124" t="s">
        <v>2254</v>
      </c>
      <c r="M17" s="153" t="s">
        <v>2593</v>
      </c>
      <c r="N17" s="118" t="s">
        <v>2506</v>
      </c>
      <c r="O17" s="143" t="s">
        <v>2474</v>
      </c>
      <c r="P17" s="138"/>
      <c r="Q17" s="154">
        <v>44303.414583333331</v>
      </c>
    </row>
    <row r="18" spans="1:17" s="99" customFormat="1" ht="17.399999999999999" x14ac:dyDescent="0.3">
      <c r="A18" s="122" t="str">
        <f>VLOOKUP(E18,'LISTADO ATM'!$A$2:$C$901,3,0)</f>
        <v>DISTRITO NACIONAL</v>
      </c>
      <c r="B18" s="142" t="s">
        <v>2536</v>
      </c>
      <c r="C18" s="120">
        <v>44302.362939814811</v>
      </c>
      <c r="D18" s="122" t="s">
        <v>2468</v>
      </c>
      <c r="E18" s="123">
        <v>589</v>
      </c>
      <c r="F18" s="143" t="str">
        <f>VLOOKUP(E18,VIP!$A$2:$O12608,2,0)</f>
        <v>DRBR23E</v>
      </c>
      <c r="G18" s="122" t="str">
        <f>VLOOKUP(E18,'LISTADO ATM'!$A$2:$B$900,2,0)</f>
        <v xml:space="preserve">ATM S/M Bravo San Vicente de Paul </v>
      </c>
      <c r="H18" s="122" t="str">
        <f>VLOOKUP(E18,VIP!$A$2:$O17529,7,FALSE)</f>
        <v>Si</v>
      </c>
      <c r="I18" s="122" t="str">
        <f>VLOOKUP(E18,VIP!$A$2:$O9494,8,FALSE)</f>
        <v>No</v>
      </c>
      <c r="J18" s="122" t="str">
        <f>VLOOKUP(E18,VIP!$A$2:$O9444,8,FALSE)</f>
        <v>No</v>
      </c>
      <c r="K18" s="122" t="str">
        <f>VLOOKUP(E18,VIP!$A$2:$O13018,6,0)</f>
        <v>NO</v>
      </c>
      <c r="L18" s="124" t="s">
        <v>2428</v>
      </c>
      <c r="M18" s="153" t="s">
        <v>2593</v>
      </c>
      <c r="N18" s="118" t="s">
        <v>2472</v>
      </c>
      <c r="O18" s="143" t="s">
        <v>2473</v>
      </c>
      <c r="P18" s="138"/>
      <c r="Q18" s="154">
        <v>44303.606944444444</v>
      </c>
    </row>
    <row r="19" spans="1:17" s="99" customFormat="1" ht="17.399999999999999" x14ac:dyDescent="0.3">
      <c r="A19" s="122" t="str">
        <f>VLOOKUP(E19,'LISTADO ATM'!$A$2:$C$901,3,0)</f>
        <v>DISTRITO NACIONAL</v>
      </c>
      <c r="B19" s="142" t="s">
        <v>2535</v>
      </c>
      <c r="C19" s="120">
        <v>44302.402245370373</v>
      </c>
      <c r="D19" s="122" t="s">
        <v>2189</v>
      </c>
      <c r="E19" s="123">
        <v>841</v>
      </c>
      <c r="F19" s="143" t="str">
        <f>VLOOKUP(E19,VIP!$A$2:$O12599,2,0)</f>
        <v>DRBR841</v>
      </c>
      <c r="G19" s="122" t="str">
        <f>VLOOKUP(E19,'LISTADO ATM'!$A$2:$B$900,2,0)</f>
        <v xml:space="preserve">ATM CEA </v>
      </c>
      <c r="H19" s="122" t="str">
        <f>VLOOKUP(E19,VIP!$A$2:$O17520,7,FALSE)</f>
        <v>Si</v>
      </c>
      <c r="I19" s="122" t="str">
        <f>VLOOKUP(E19,VIP!$A$2:$O9485,8,FALSE)</f>
        <v>No</v>
      </c>
      <c r="J19" s="122" t="str">
        <f>VLOOKUP(E19,VIP!$A$2:$O9435,8,FALSE)</f>
        <v>No</v>
      </c>
      <c r="K19" s="122" t="str">
        <f>VLOOKUP(E19,VIP!$A$2:$O13009,6,0)</f>
        <v>NO</v>
      </c>
      <c r="L19" s="124" t="s">
        <v>2254</v>
      </c>
      <c r="M19" s="118" t="s">
        <v>2465</v>
      </c>
      <c r="N19" s="118" t="s">
        <v>2472</v>
      </c>
      <c r="O19" s="143" t="s">
        <v>2474</v>
      </c>
      <c r="P19" s="138"/>
      <c r="Q19" s="119" t="s">
        <v>2254</v>
      </c>
    </row>
    <row r="20" spans="1:17" s="99" customFormat="1" ht="17.399999999999999" x14ac:dyDescent="0.3">
      <c r="A20" s="122" t="str">
        <f>VLOOKUP(E20,'LISTADO ATM'!$A$2:$C$901,3,0)</f>
        <v>NORTE</v>
      </c>
      <c r="B20" s="142" t="s">
        <v>2534</v>
      </c>
      <c r="C20" s="120">
        <v>44302.413587962961</v>
      </c>
      <c r="D20" s="122" t="s">
        <v>2189</v>
      </c>
      <c r="E20" s="123">
        <v>262</v>
      </c>
      <c r="F20" s="143" t="str">
        <f>VLOOKUP(E20,VIP!$A$2:$O12596,2,0)</f>
        <v>DRBR262</v>
      </c>
      <c r="G20" s="122" t="str">
        <f>VLOOKUP(E20,'LISTADO ATM'!$A$2:$B$900,2,0)</f>
        <v xml:space="preserve">ATM Oficina Obras Públicas (Santiago) </v>
      </c>
      <c r="H20" s="122" t="str">
        <f>VLOOKUP(E20,VIP!$A$2:$O17517,7,FALSE)</f>
        <v>Si</v>
      </c>
      <c r="I20" s="122" t="str">
        <f>VLOOKUP(E20,VIP!$A$2:$O9482,8,FALSE)</f>
        <v>Si</v>
      </c>
      <c r="J20" s="122" t="str">
        <f>VLOOKUP(E20,VIP!$A$2:$O9432,8,FALSE)</f>
        <v>Si</v>
      </c>
      <c r="K20" s="122" t="str">
        <f>VLOOKUP(E20,VIP!$A$2:$O13006,6,0)</f>
        <v>SI</v>
      </c>
      <c r="L20" s="124" t="s">
        <v>2228</v>
      </c>
      <c r="M20" s="153" t="s">
        <v>2593</v>
      </c>
      <c r="N20" s="118" t="s">
        <v>2472</v>
      </c>
      <c r="O20" s="143" t="s">
        <v>2474</v>
      </c>
      <c r="P20" s="138"/>
      <c r="Q20" s="154">
        <v>44303.60833333333</v>
      </c>
    </row>
    <row r="21" spans="1:17" s="99" customFormat="1" ht="17.399999999999999" x14ac:dyDescent="0.3">
      <c r="A21" s="122" t="str">
        <f>VLOOKUP(E21,'LISTADO ATM'!$A$2:$C$901,3,0)</f>
        <v>NORTE</v>
      </c>
      <c r="B21" s="142" t="s">
        <v>2533</v>
      </c>
      <c r="C21" s="120">
        <v>44302.423761574071</v>
      </c>
      <c r="D21" s="122" t="s">
        <v>2189</v>
      </c>
      <c r="E21" s="123">
        <v>282</v>
      </c>
      <c r="F21" s="143" t="str">
        <f>VLOOKUP(E21,VIP!$A$2:$O12587,2,0)</f>
        <v>DRBR282</v>
      </c>
      <c r="G21" s="122" t="str">
        <f>VLOOKUP(E21,'LISTADO ATM'!$A$2:$B$900,2,0)</f>
        <v xml:space="preserve">ATM Autobanco Nibaje </v>
      </c>
      <c r="H21" s="122" t="str">
        <f>VLOOKUP(E21,VIP!$A$2:$O17508,7,FALSE)</f>
        <v>Si</v>
      </c>
      <c r="I21" s="122" t="str">
        <f>VLOOKUP(E21,VIP!$A$2:$O9473,8,FALSE)</f>
        <v>Si</v>
      </c>
      <c r="J21" s="122" t="str">
        <f>VLOOKUP(E21,VIP!$A$2:$O9423,8,FALSE)</f>
        <v>Si</v>
      </c>
      <c r="K21" s="122" t="str">
        <f>VLOOKUP(E21,VIP!$A$2:$O12997,6,0)</f>
        <v>NO</v>
      </c>
      <c r="L21" s="124" t="s">
        <v>2228</v>
      </c>
      <c r="M21" s="153" t="s">
        <v>2593</v>
      </c>
      <c r="N21" s="118" t="s">
        <v>2472</v>
      </c>
      <c r="O21" s="143" t="s">
        <v>2474</v>
      </c>
      <c r="P21" s="138"/>
      <c r="Q21" s="154">
        <v>44303.609722222223</v>
      </c>
    </row>
    <row r="22" spans="1:17" s="99" customFormat="1" ht="17.399999999999999" x14ac:dyDescent="0.3">
      <c r="A22" s="122" t="str">
        <f>VLOOKUP(E22,'LISTADO ATM'!$A$2:$C$901,3,0)</f>
        <v>ESTE</v>
      </c>
      <c r="B22" s="142" t="s">
        <v>2532</v>
      </c>
      <c r="C22" s="120">
        <v>44302.456712962965</v>
      </c>
      <c r="D22" s="122" t="s">
        <v>2189</v>
      </c>
      <c r="E22" s="123">
        <v>830</v>
      </c>
      <c r="F22" s="143" t="str">
        <f>VLOOKUP(E22,VIP!$A$2:$O12581,2,0)</f>
        <v>DRBR830</v>
      </c>
      <c r="G22" s="122" t="str">
        <f>VLOOKUP(E22,'LISTADO ATM'!$A$2:$B$900,2,0)</f>
        <v xml:space="preserve">ATM UNP Sabana Grande de Boyá </v>
      </c>
      <c r="H22" s="122" t="str">
        <f>VLOOKUP(E22,VIP!$A$2:$O17502,7,FALSE)</f>
        <v>Si</v>
      </c>
      <c r="I22" s="122" t="str">
        <f>VLOOKUP(E22,VIP!$A$2:$O9467,8,FALSE)</f>
        <v>Si</v>
      </c>
      <c r="J22" s="122" t="str">
        <f>VLOOKUP(E22,VIP!$A$2:$O9417,8,FALSE)</f>
        <v>Si</v>
      </c>
      <c r="K22" s="122" t="str">
        <f>VLOOKUP(E22,VIP!$A$2:$O12991,6,0)</f>
        <v>NO</v>
      </c>
      <c r="L22" s="124" t="s">
        <v>2228</v>
      </c>
      <c r="M22" s="153" t="s">
        <v>2593</v>
      </c>
      <c r="N22" s="118" t="s">
        <v>2472</v>
      </c>
      <c r="O22" s="143" t="s">
        <v>2474</v>
      </c>
      <c r="P22" s="138"/>
      <c r="Q22" s="154">
        <v>44303.609722222223</v>
      </c>
    </row>
    <row r="23" spans="1:17" s="99" customFormat="1" ht="17.399999999999999" x14ac:dyDescent="0.3">
      <c r="A23" s="122" t="str">
        <f>VLOOKUP(E23,'LISTADO ATM'!$A$2:$C$901,3,0)</f>
        <v>DISTRITO NACIONAL</v>
      </c>
      <c r="B23" s="142" t="s">
        <v>2552</v>
      </c>
      <c r="C23" s="120">
        <v>44302.474085648151</v>
      </c>
      <c r="D23" s="122" t="s">
        <v>2468</v>
      </c>
      <c r="E23" s="123">
        <v>724</v>
      </c>
      <c r="F23" s="143" t="str">
        <f>VLOOKUP(E23,VIP!$A$2:$O12633,2,0)</f>
        <v>DRBR997</v>
      </c>
      <c r="G23" s="122" t="str">
        <f>VLOOKUP(E23,'LISTADO ATM'!$A$2:$B$900,2,0)</f>
        <v xml:space="preserve">ATM El Huacal I </v>
      </c>
      <c r="H23" s="122" t="str">
        <f>VLOOKUP(E23,VIP!$A$2:$O17554,7,FALSE)</f>
        <v>Si</v>
      </c>
      <c r="I23" s="122" t="str">
        <f>VLOOKUP(E23,VIP!$A$2:$O9519,8,FALSE)</f>
        <v>Si</v>
      </c>
      <c r="J23" s="122" t="str">
        <f>VLOOKUP(E23,VIP!$A$2:$O9469,8,FALSE)</f>
        <v>Si</v>
      </c>
      <c r="K23" s="122" t="str">
        <f>VLOOKUP(E23,VIP!$A$2:$O13043,6,0)</f>
        <v>NO</v>
      </c>
      <c r="L23" s="124" t="s">
        <v>2428</v>
      </c>
      <c r="M23" s="153" t="s">
        <v>2593</v>
      </c>
      <c r="N23" s="118" t="s">
        <v>2472</v>
      </c>
      <c r="O23" s="143" t="s">
        <v>2473</v>
      </c>
      <c r="P23" s="138"/>
      <c r="Q23" s="154">
        <v>44303.435416666667</v>
      </c>
    </row>
    <row r="24" spans="1:17" s="99" customFormat="1" ht="17.399999999999999" x14ac:dyDescent="0.3">
      <c r="A24" s="122" t="str">
        <f>VLOOKUP(E24,'LISTADO ATM'!$A$2:$C$901,3,0)</f>
        <v>DISTRITO NACIONAL</v>
      </c>
      <c r="B24" s="142" t="s">
        <v>2551</v>
      </c>
      <c r="C24" s="120">
        <v>44302.515393518515</v>
      </c>
      <c r="D24" s="122" t="s">
        <v>2468</v>
      </c>
      <c r="E24" s="123">
        <v>487</v>
      </c>
      <c r="F24" s="143" t="str">
        <f>VLOOKUP(E24,VIP!$A$2:$O12626,2,0)</f>
        <v>DRBR487</v>
      </c>
      <c r="G24" s="122" t="str">
        <f>VLOOKUP(E24,'LISTADO ATM'!$A$2:$B$900,2,0)</f>
        <v xml:space="preserve">ATM Olé Hainamosa </v>
      </c>
      <c r="H24" s="122" t="str">
        <f>VLOOKUP(E24,VIP!$A$2:$O17547,7,FALSE)</f>
        <v>Si</v>
      </c>
      <c r="I24" s="122" t="str">
        <f>VLOOKUP(E24,VIP!$A$2:$O9512,8,FALSE)</f>
        <v>Si</v>
      </c>
      <c r="J24" s="122" t="str">
        <f>VLOOKUP(E24,VIP!$A$2:$O9462,8,FALSE)</f>
        <v>Si</v>
      </c>
      <c r="K24" s="122" t="str">
        <f>VLOOKUP(E24,VIP!$A$2:$O13036,6,0)</f>
        <v>SI</v>
      </c>
      <c r="L24" s="124" t="s">
        <v>2459</v>
      </c>
      <c r="M24" s="153" t="s">
        <v>2593</v>
      </c>
      <c r="N24" s="118" t="s">
        <v>2472</v>
      </c>
      <c r="O24" s="143" t="s">
        <v>2473</v>
      </c>
      <c r="P24" s="138"/>
      <c r="Q24" s="154">
        <v>44303.656944444447</v>
      </c>
    </row>
    <row r="25" spans="1:17" s="99" customFormat="1" ht="17.399999999999999" x14ac:dyDescent="0.3">
      <c r="A25" s="122" t="str">
        <f>VLOOKUP(E25,'LISTADO ATM'!$A$2:$C$901,3,0)</f>
        <v>DISTRITO NACIONAL</v>
      </c>
      <c r="B25" s="142" t="s">
        <v>2550</v>
      </c>
      <c r="C25" s="120">
        <v>44302.530023148145</v>
      </c>
      <c r="D25" s="122" t="s">
        <v>2189</v>
      </c>
      <c r="E25" s="123">
        <v>906</v>
      </c>
      <c r="F25" s="143" t="str">
        <f>VLOOKUP(E25,VIP!$A$2:$O12622,2,0)</f>
        <v>DRBR906</v>
      </c>
      <c r="G25" s="122" t="str">
        <f>VLOOKUP(E25,'LISTADO ATM'!$A$2:$B$900,2,0)</f>
        <v xml:space="preserve">ATM MESCYT  </v>
      </c>
      <c r="H25" s="122" t="str">
        <f>VLOOKUP(E25,VIP!$A$2:$O17543,7,FALSE)</f>
        <v>Si</v>
      </c>
      <c r="I25" s="122" t="str">
        <f>VLOOKUP(E25,VIP!$A$2:$O9508,8,FALSE)</f>
        <v>Si</v>
      </c>
      <c r="J25" s="122" t="str">
        <f>VLOOKUP(E25,VIP!$A$2:$O9458,8,FALSE)</f>
        <v>Si</v>
      </c>
      <c r="K25" s="122" t="str">
        <f>VLOOKUP(E25,VIP!$A$2:$O13032,6,0)</f>
        <v>NO</v>
      </c>
      <c r="L25" s="124" t="s">
        <v>2488</v>
      </c>
      <c r="M25" s="153" t="s">
        <v>2593</v>
      </c>
      <c r="N25" s="118" t="s">
        <v>2506</v>
      </c>
      <c r="O25" s="143" t="s">
        <v>2474</v>
      </c>
      <c r="P25" s="138"/>
      <c r="Q25" s="154">
        <v>44303.410416666666</v>
      </c>
    </row>
    <row r="26" spans="1:17" s="99" customFormat="1" ht="17.399999999999999" x14ac:dyDescent="0.3">
      <c r="A26" s="122" t="str">
        <f>VLOOKUP(E26,'LISTADO ATM'!$A$2:$C$901,3,0)</f>
        <v>DISTRITO NACIONAL</v>
      </c>
      <c r="B26" s="142" t="s">
        <v>2549</v>
      </c>
      <c r="C26" s="120">
        <v>44302.555914351855</v>
      </c>
      <c r="D26" s="122" t="s">
        <v>2468</v>
      </c>
      <c r="E26" s="123">
        <v>490</v>
      </c>
      <c r="F26" s="143" t="str">
        <f>VLOOKUP(E26,VIP!$A$2:$O12621,2,0)</f>
        <v>DRBR490</v>
      </c>
      <c r="G26" s="122" t="str">
        <f>VLOOKUP(E26,'LISTADO ATM'!$A$2:$B$900,2,0)</f>
        <v xml:space="preserve">ATM Hospital Ney Arias Lora </v>
      </c>
      <c r="H26" s="122" t="str">
        <f>VLOOKUP(E26,VIP!$A$2:$O17542,7,FALSE)</f>
        <v>Si</v>
      </c>
      <c r="I26" s="122" t="str">
        <f>VLOOKUP(E26,VIP!$A$2:$O9507,8,FALSE)</f>
        <v>Si</v>
      </c>
      <c r="J26" s="122" t="str">
        <f>VLOOKUP(E26,VIP!$A$2:$O9457,8,FALSE)</f>
        <v>Si</v>
      </c>
      <c r="K26" s="122" t="str">
        <f>VLOOKUP(E26,VIP!$A$2:$O13031,6,0)</f>
        <v>NO</v>
      </c>
      <c r="L26" s="124" t="s">
        <v>2459</v>
      </c>
      <c r="M26" s="118" t="s">
        <v>2465</v>
      </c>
      <c r="N26" s="118" t="s">
        <v>2472</v>
      </c>
      <c r="O26" s="143" t="s">
        <v>2473</v>
      </c>
      <c r="P26" s="138"/>
      <c r="Q26" s="119" t="s">
        <v>2459</v>
      </c>
    </row>
    <row r="27" spans="1:17" s="99" customFormat="1" ht="17.399999999999999" x14ac:dyDescent="0.3">
      <c r="A27" s="122" t="str">
        <f>VLOOKUP(E27,'LISTADO ATM'!$A$2:$C$901,3,0)</f>
        <v>NORTE</v>
      </c>
      <c r="B27" s="142" t="s">
        <v>2548</v>
      </c>
      <c r="C27" s="120">
        <v>44302.563206018516</v>
      </c>
      <c r="D27" s="122" t="s">
        <v>2492</v>
      </c>
      <c r="E27" s="123">
        <v>965</v>
      </c>
      <c r="F27" s="143" t="str">
        <f>VLOOKUP(E27,VIP!$A$2:$O12619,2,0)</f>
        <v>DRBR965</v>
      </c>
      <c r="G27" s="122" t="str">
        <f>VLOOKUP(E27,'LISTADO ATM'!$A$2:$B$900,2,0)</f>
        <v xml:space="preserve">ATM S/M La Fuente FUN (Santiago) </v>
      </c>
      <c r="H27" s="122" t="str">
        <f>VLOOKUP(E27,VIP!$A$2:$O17540,7,FALSE)</f>
        <v>Si</v>
      </c>
      <c r="I27" s="122" t="str">
        <f>VLOOKUP(E27,VIP!$A$2:$O9505,8,FALSE)</f>
        <v>Si</v>
      </c>
      <c r="J27" s="122" t="str">
        <f>VLOOKUP(E27,VIP!$A$2:$O9455,8,FALSE)</f>
        <v>Si</v>
      </c>
      <c r="K27" s="122" t="str">
        <f>VLOOKUP(E27,VIP!$A$2:$O13029,6,0)</f>
        <v>NO</v>
      </c>
      <c r="L27" s="124" t="s">
        <v>2428</v>
      </c>
      <c r="M27" s="153" t="s">
        <v>2593</v>
      </c>
      <c r="N27" s="118" t="s">
        <v>2472</v>
      </c>
      <c r="O27" s="143" t="s">
        <v>2493</v>
      </c>
      <c r="P27" s="138"/>
      <c r="Q27" s="154">
        <v>44303.45208333333</v>
      </c>
    </row>
    <row r="28" spans="1:17" s="99" customFormat="1" ht="17.399999999999999" x14ac:dyDescent="0.3">
      <c r="A28" s="122" t="str">
        <f>VLOOKUP(E28,'LISTADO ATM'!$A$2:$C$901,3,0)</f>
        <v>NORTE</v>
      </c>
      <c r="B28" s="142" t="s">
        <v>2547</v>
      </c>
      <c r="C28" s="120">
        <v>44302.574942129628</v>
      </c>
      <c r="D28" s="122" t="s">
        <v>2190</v>
      </c>
      <c r="E28" s="123">
        <v>396</v>
      </c>
      <c r="F28" s="143" t="str">
        <f>VLOOKUP(E28,VIP!$A$2:$O12618,2,0)</f>
        <v>DRBR396</v>
      </c>
      <c r="G28" s="122" t="str">
        <f>VLOOKUP(E28,'LISTADO ATM'!$A$2:$B$900,2,0)</f>
        <v xml:space="preserve">ATM Oficina Plaza Ulloa (La Fuente) </v>
      </c>
      <c r="H28" s="122" t="str">
        <f>VLOOKUP(E28,VIP!$A$2:$O17539,7,FALSE)</f>
        <v>Si</v>
      </c>
      <c r="I28" s="122" t="str">
        <f>VLOOKUP(E28,VIP!$A$2:$O9504,8,FALSE)</f>
        <v>Si</v>
      </c>
      <c r="J28" s="122" t="str">
        <f>VLOOKUP(E28,VIP!$A$2:$O9454,8,FALSE)</f>
        <v>Si</v>
      </c>
      <c r="K28" s="122" t="str">
        <f>VLOOKUP(E28,VIP!$A$2:$O13028,6,0)</f>
        <v>NO</v>
      </c>
      <c r="L28" s="124" t="s">
        <v>2228</v>
      </c>
      <c r="M28" s="118" t="s">
        <v>2465</v>
      </c>
      <c r="N28" s="118" t="s">
        <v>2472</v>
      </c>
      <c r="O28" s="143" t="s">
        <v>2501</v>
      </c>
      <c r="P28" s="138"/>
      <c r="Q28" s="119" t="s">
        <v>2228</v>
      </c>
    </row>
    <row r="29" spans="1:17" s="99" customFormat="1" ht="17.399999999999999" x14ac:dyDescent="0.3">
      <c r="A29" s="122" t="str">
        <f>VLOOKUP(E29,'LISTADO ATM'!$A$2:$C$901,3,0)</f>
        <v>DISTRITO NACIONAL</v>
      </c>
      <c r="B29" s="142" t="s">
        <v>2546</v>
      </c>
      <c r="C29" s="120">
        <v>44302.576365740744</v>
      </c>
      <c r="D29" s="122" t="s">
        <v>2189</v>
      </c>
      <c r="E29" s="123">
        <v>900</v>
      </c>
      <c r="F29" s="143" t="str">
        <f>VLOOKUP(E29,VIP!$A$2:$O12617,2,0)</f>
        <v>DRBR900</v>
      </c>
      <c r="G29" s="122" t="str">
        <f>VLOOKUP(E29,'LISTADO ATM'!$A$2:$B$900,2,0)</f>
        <v xml:space="preserve">ATM UNP Merca Santo Domingo </v>
      </c>
      <c r="H29" s="122" t="str">
        <f>VLOOKUP(E29,VIP!$A$2:$O17538,7,FALSE)</f>
        <v>Si</v>
      </c>
      <c r="I29" s="122" t="str">
        <f>VLOOKUP(E29,VIP!$A$2:$O9503,8,FALSE)</f>
        <v>Si</v>
      </c>
      <c r="J29" s="122" t="str">
        <f>VLOOKUP(E29,VIP!$A$2:$O9453,8,FALSE)</f>
        <v>Si</v>
      </c>
      <c r="K29" s="122" t="str">
        <f>VLOOKUP(E29,VIP!$A$2:$O13027,6,0)</f>
        <v>NO</v>
      </c>
      <c r="L29" s="124" t="s">
        <v>2228</v>
      </c>
      <c r="M29" s="153" t="s">
        <v>2593</v>
      </c>
      <c r="N29" s="118" t="s">
        <v>2506</v>
      </c>
      <c r="O29" s="143" t="s">
        <v>2474</v>
      </c>
      <c r="P29" s="138"/>
      <c r="Q29" s="154">
        <v>44303.555555555555</v>
      </c>
    </row>
    <row r="30" spans="1:17" s="99" customFormat="1" ht="17.399999999999999" x14ac:dyDescent="0.3">
      <c r="A30" s="122" t="str">
        <f>VLOOKUP(E30,'LISTADO ATM'!$A$2:$C$901,3,0)</f>
        <v>DISTRITO NACIONAL</v>
      </c>
      <c r="B30" s="142" t="s">
        <v>2545</v>
      </c>
      <c r="C30" s="120">
        <v>44302.596724537034</v>
      </c>
      <c r="D30" s="122" t="s">
        <v>2189</v>
      </c>
      <c r="E30" s="123">
        <v>545</v>
      </c>
      <c r="F30" s="143" t="str">
        <f>VLOOKUP(E30,VIP!$A$2:$O12615,2,0)</f>
        <v>DRBR995</v>
      </c>
      <c r="G30" s="122" t="str">
        <f>VLOOKUP(E30,'LISTADO ATM'!$A$2:$B$900,2,0)</f>
        <v xml:space="preserve">ATM Oficina Isabel La Católica II  </v>
      </c>
      <c r="H30" s="122" t="str">
        <f>VLOOKUP(E30,VIP!$A$2:$O17536,7,FALSE)</f>
        <v>Si</v>
      </c>
      <c r="I30" s="122" t="str">
        <f>VLOOKUP(E30,VIP!$A$2:$O9501,8,FALSE)</f>
        <v>Si</v>
      </c>
      <c r="J30" s="122" t="str">
        <f>VLOOKUP(E30,VIP!$A$2:$O9451,8,FALSE)</f>
        <v>Si</v>
      </c>
      <c r="K30" s="122" t="str">
        <f>VLOOKUP(E30,VIP!$A$2:$O13025,6,0)</f>
        <v>NO</v>
      </c>
      <c r="L30" s="124" t="s">
        <v>2228</v>
      </c>
      <c r="M30" s="153" t="s">
        <v>2593</v>
      </c>
      <c r="N30" s="118" t="s">
        <v>2506</v>
      </c>
      <c r="O30" s="143" t="s">
        <v>2474</v>
      </c>
      <c r="P30" s="138"/>
      <c r="Q30" s="154">
        <v>44303.609722222223</v>
      </c>
    </row>
    <row r="31" spans="1:17" s="99" customFormat="1" ht="17.399999999999999" x14ac:dyDescent="0.3">
      <c r="A31" s="122" t="str">
        <f>VLOOKUP(E31,'LISTADO ATM'!$A$2:$C$901,3,0)</f>
        <v>DISTRITO NACIONAL</v>
      </c>
      <c r="B31" s="142" t="s">
        <v>2544</v>
      </c>
      <c r="C31" s="120">
        <v>44302.597812499997</v>
      </c>
      <c r="D31" s="122" t="s">
        <v>2189</v>
      </c>
      <c r="E31" s="123">
        <v>416</v>
      </c>
      <c r="F31" s="143" t="str">
        <f>VLOOKUP(E31,VIP!$A$2:$O12614,2,0)</f>
        <v>DRBR416</v>
      </c>
      <c r="G31" s="122" t="str">
        <f>VLOOKUP(E31,'LISTADO ATM'!$A$2:$B$900,2,0)</f>
        <v xml:space="preserve">ATM Autobanco San Martín II </v>
      </c>
      <c r="H31" s="122" t="str">
        <f>VLOOKUP(E31,VIP!$A$2:$O17535,7,FALSE)</f>
        <v>Si</v>
      </c>
      <c r="I31" s="122" t="str">
        <f>VLOOKUP(E31,VIP!$A$2:$O9500,8,FALSE)</f>
        <v>Si</v>
      </c>
      <c r="J31" s="122" t="str">
        <f>VLOOKUP(E31,VIP!$A$2:$O9450,8,FALSE)</f>
        <v>Si</v>
      </c>
      <c r="K31" s="122" t="str">
        <f>VLOOKUP(E31,VIP!$A$2:$O13024,6,0)</f>
        <v>NO</v>
      </c>
      <c r="L31" s="124" t="s">
        <v>2228</v>
      </c>
      <c r="M31" s="118" t="s">
        <v>2465</v>
      </c>
      <c r="N31" s="118" t="s">
        <v>2506</v>
      </c>
      <c r="O31" s="143" t="s">
        <v>2474</v>
      </c>
      <c r="P31" s="138"/>
      <c r="Q31" s="119" t="s">
        <v>2228</v>
      </c>
    </row>
    <row r="32" spans="1:17" s="99" customFormat="1" ht="17.399999999999999" x14ac:dyDescent="0.3">
      <c r="A32" s="122" t="str">
        <f>VLOOKUP(E32,'LISTADO ATM'!$A$2:$C$901,3,0)</f>
        <v>DISTRITO NACIONAL</v>
      </c>
      <c r="B32" s="142" t="s">
        <v>2543</v>
      </c>
      <c r="C32" s="120">
        <v>44302.598553240743</v>
      </c>
      <c r="D32" s="122" t="s">
        <v>2189</v>
      </c>
      <c r="E32" s="123">
        <v>966</v>
      </c>
      <c r="F32" s="143" t="str">
        <f>VLOOKUP(E32,VIP!$A$2:$O12613,2,0)</f>
        <v>DRBR966</v>
      </c>
      <c r="G32" s="122" t="str">
        <f>VLOOKUP(E32,'LISTADO ATM'!$A$2:$B$900,2,0)</f>
        <v>ATM Centro Medico Real</v>
      </c>
      <c r="H32" s="122" t="str">
        <f>VLOOKUP(E32,VIP!$A$2:$O17534,7,FALSE)</f>
        <v>Si</v>
      </c>
      <c r="I32" s="122" t="str">
        <f>VLOOKUP(E32,VIP!$A$2:$O9499,8,FALSE)</f>
        <v>Si</v>
      </c>
      <c r="J32" s="122" t="str">
        <f>VLOOKUP(E32,VIP!$A$2:$O9449,8,FALSE)</f>
        <v>Si</v>
      </c>
      <c r="K32" s="122" t="str">
        <f>VLOOKUP(E32,VIP!$A$2:$O13023,6,0)</f>
        <v>NO</v>
      </c>
      <c r="L32" s="124" t="s">
        <v>2228</v>
      </c>
      <c r="M32" s="118" t="s">
        <v>2465</v>
      </c>
      <c r="N32" s="118" t="s">
        <v>2506</v>
      </c>
      <c r="O32" s="143" t="s">
        <v>2474</v>
      </c>
      <c r="P32" s="138"/>
      <c r="Q32" s="119" t="s">
        <v>2228</v>
      </c>
    </row>
    <row r="33" spans="1:17" s="99" customFormat="1" ht="17.399999999999999" x14ac:dyDescent="0.3">
      <c r="A33" s="122" t="str">
        <f>VLOOKUP(E33,'LISTADO ATM'!$A$2:$C$901,3,0)</f>
        <v>SUR</v>
      </c>
      <c r="B33" s="142" t="s">
        <v>2542</v>
      </c>
      <c r="C33" s="120">
        <v>44302.602430555555</v>
      </c>
      <c r="D33" s="122" t="s">
        <v>2189</v>
      </c>
      <c r="E33" s="123">
        <v>890</v>
      </c>
      <c r="F33" s="143" t="str">
        <f>VLOOKUP(E33,VIP!$A$2:$O12612,2,0)</f>
        <v>DRBR890</v>
      </c>
      <c r="G33" s="122" t="str">
        <f>VLOOKUP(E33,'LISTADO ATM'!$A$2:$B$900,2,0)</f>
        <v xml:space="preserve">ATM Escuela Penitenciaria (San Cristóbal) </v>
      </c>
      <c r="H33" s="122" t="str">
        <f>VLOOKUP(E33,VIP!$A$2:$O17533,7,FALSE)</f>
        <v>Si</v>
      </c>
      <c r="I33" s="122" t="str">
        <f>VLOOKUP(E33,VIP!$A$2:$O9498,8,FALSE)</f>
        <v>Si</v>
      </c>
      <c r="J33" s="122" t="str">
        <f>VLOOKUP(E33,VIP!$A$2:$O9448,8,FALSE)</f>
        <v>Si</v>
      </c>
      <c r="K33" s="122" t="str">
        <f>VLOOKUP(E33,VIP!$A$2:$O13022,6,0)</f>
        <v>NO</v>
      </c>
      <c r="L33" s="124" t="s">
        <v>2254</v>
      </c>
      <c r="M33" s="153" t="s">
        <v>2593</v>
      </c>
      <c r="N33" s="118" t="s">
        <v>2506</v>
      </c>
      <c r="O33" s="143" t="s">
        <v>2474</v>
      </c>
      <c r="P33" s="138"/>
      <c r="Q33" s="154">
        <v>45399</v>
      </c>
    </row>
    <row r="34" spans="1:17" s="99" customFormat="1" ht="17.399999999999999" x14ac:dyDescent="0.3">
      <c r="A34" s="122" t="str">
        <f>VLOOKUP(E34,'LISTADO ATM'!$A$2:$C$901,3,0)</f>
        <v>NORTE</v>
      </c>
      <c r="B34" s="142" t="s">
        <v>2541</v>
      </c>
      <c r="C34" s="120">
        <v>44302.615752314814</v>
      </c>
      <c r="D34" s="122" t="s">
        <v>2492</v>
      </c>
      <c r="E34" s="123">
        <v>119</v>
      </c>
      <c r="F34" s="143" t="str">
        <f>VLOOKUP(E34,VIP!$A$2:$O12610,2,0)</f>
        <v>DRBR119</v>
      </c>
      <c r="G34" s="122" t="str">
        <f>VLOOKUP(E34,'LISTADO ATM'!$A$2:$B$900,2,0)</f>
        <v>ATM Oficina La Barranquita</v>
      </c>
      <c r="H34" s="122" t="str">
        <f>VLOOKUP(E34,VIP!$A$2:$O17531,7,FALSE)</f>
        <v>N/A</v>
      </c>
      <c r="I34" s="122" t="str">
        <f>VLOOKUP(E34,VIP!$A$2:$O9496,8,FALSE)</f>
        <v>N/A</v>
      </c>
      <c r="J34" s="122" t="str">
        <f>VLOOKUP(E34,VIP!$A$2:$O9446,8,FALSE)</f>
        <v>N/A</v>
      </c>
      <c r="K34" s="122" t="str">
        <f>VLOOKUP(E34,VIP!$A$2:$O13020,6,0)</f>
        <v>N/A</v>
      </c>
      <c r="L34" s="124" t="s">
        <v>2428</v>
      </c>
      <c r="M34" s="153" t="s">
        <v>2593</v>
      </c>
      <c r="N34" s="118" t="s">
        <v>2472</v>
      </c>
      <c r="O34" s="143" t="s">
        <v>2493</v>
      </c>
      <c r="P34" s="138"/>
      <c r="Q34" s="154">
        <v>44303.450694444444</v>
      </c>
    </row>
    <row r="35" spans="1:17" s="99" customFormat="1" ht="17.399999999999999" x14ac:dyDescent="0.3">
      <c r="A35" s="122" t="str">
        <f>VLOOKUP(E35,'LISTADO ATM'!$A$2:$C$901,3,0)</f>
        <v>DISTRITO NACIONAL</v>
      </c>
      <c r="B35" s="142" t="s">
        <v>2540</v>
      </c>
      <c r="C35" s="120">
        <v>44302.616099537037</v>
      </c>
      <c r="D35" s="122" t="s">
        <v>2189</v>
      </c>
      <c r="E35" s="123">
        <v>624</v>
      </c>
      <c r="F35" s="143" t="str">
        <f>VLOOKUP(E35,VIP!$A$2:$O12609,2,0)</f>
        <v>DRBR624</v>
      </c>
      <c r="G35" s="122" t="str">
        <f>VLOOKUP(E35,'LISTADO ATM'!$A$2:$B$900,2,0)</f>
        <v xml:space="preserve">ATM Policía Nacional I </v>
      </c>
      <c r="H35" s="122" t="str">
        <f>VLOOKUP(E35,VIP!$A$2:$O17530,7,FALSE)</f>
        <v>Si</v>
      </c>
      <c r="I35" s="122" t="str">
        <f>VLOOKUP(E35,VIP!$A$2:$O9495,8,FALSE)</f>
        <v>Si</v>
      </c>
      <c r="J35" s="122" t="str">
        <f>VLOOKUP(E35,VIP!$A$2:$O9445,8,FALSE)</f>
        <v>Si</v>
      </c>
      <c r="K35" s="122" t="str">
        <f>VLOOKUP(E35,VIP!$A$2:$O13019,6,0)</f>
        <v>NO</v>
      </c>
      <c r="L35" s="124" t="s">
        <v>2488</v>
      </c>
      <c r="M35" s="153" t="s">
        <v>2593</v>
      </c>
      <c r="N35" s="118" t="s">
        <v>2506</v>
      </c>
      <c r="O35" s="143" t="s">
        <v>2474</v>
      </c>
      <c r="P35" s="138"/>
      <c r="Q35" s="154">
        <v>44303.447916666664</v>
      </c>
    </row>
    <row r="36" spans="1:17" s="99" customFormat="1" ht="17.399999999999999" x14ac:dyDescent="0.3">
      <c r="A36" s="122" t="str">
        <f>VLOOKUP(E36,'LISTADO ATM'!$A$2:$C$901,3,0)</f>
        <v>DISTRITO NACIONAL</v>
      </c>
      <c r="B36" s="142" t="s">
        <v>2539</v>
      </c>
      <c r="C36" s="120">
        <v>44302.620520833334</v>
      </c>
      <c r="D36" s="122" t="s">
        <v>2189</v>
      </c>
      <c r="E36" s="123">
        <v>70</v>
      </c>
      <c r="F36" s="143" t="str">
        <f>VLOOKUP(E36,VIP!$A$2:$O12608,2,0)</f>
        <v>DRBR070</v>
      </c>
      <c r="G36" s="122" t="str">
        <f>VLOOKUP(E36,'LISTADO ATM'!$A$2:$B$900,2,0)</f>
        <v xml:space="preserve">ATM Autoservicio Plaza Lama Zona Oriental </v>
      </c>
      <c r="H36" s="122" t="str">
        <f>VLOOKUP(E36,VIP!$A$2:$O17529,7,FALSE)</f>
        <v>Si</v>
      </c>
      <c r="I36" s="122" t="str">
        <f>VLOOKUP(E36,VIP!$A$2:$O9494,8,FALSE)</f>
        <v>Si</v>
      </c>
      <c r="J36" s="122" t="str">
        <f>VLOOKUP(E36,VIP!$A$2:$O9444,8,FALSE)</f>
        <v>Si</v>
      </c>
      <c r="K36" s="122" t="str">
        <f>VLOOKUP(E36,VIP!$A$2:$O13018,6,0)</f>
        <v>NO</v>
      </c>
      <c r="L36" s="124" t="s">
        <v>2228</v>
      </c>
      <c r="M36" s="118" t="s">
        <v>2465</v>
      </c>
      <c r="N36" s="118" t="s">
        <v>2472</v>
      </c>
      <c r="O36" s="143" t="s">
        <v>2474</v>
      </c>
      <c r="P36" s="138"/>
      <c r="Q36" s="119" t="s">
        <v>2228</v>
      </c>
    </row>
    <row r="37" spans="1:17" s="99" customFormat="1" ht="17.399999999999999" x14ac:dyDescent="0.3">
      <c r="A37" s="122" t="str">
        <f>VLOOKUP(E37,'LISTADO ATM'!$A$2:$C$901,3,0)</f>
        <v>DISTRITO NACIONAL</v>
      </c>
      <c r="B37" s="142" t="s">
        <v>2538</v>
      </c>
      <c r="C37" s="120">
        <v>44302.623217592591</v>
      </c>
      <c r="D37" s="122" t="s">
        <v>2492</v>
      </c>
      <c r="E37" s="123">
        <v>701</v>
      </c>
      <c r="F37" s="143" t="str">
        <f>VLOOKUP(E37,VIP!$A$2:$O12606,2,0)</f>
        <v>DRBR701</v>
      </c>
      <c r="G37" s="122" t="str">
        <f>VLOOKUP(E37,'LISTADO ATM'!$A$2:$B$900,2,0)</f>
        <v>ATM Autoservicio Los Alcarrizos</v>
      </c>
      <c r="H37" s="122" t="str">
        <f>VLOOKUP(E37,VIP!$A$2:$O17527,7,FALSE)</f>
        <v>Si</v>
      </c>
      <c r="I37" s="122" t="str">
        <f>VLOOKUP(E37,VIP!$A$2:$O9492,8,FALSE)</f>
        <v>Si</v>
      </c>
      <c r="J37" s="122" t="str">
        <f>VLOOKUP(E37,VIP!$A$2:$O9442,8,FALSE)</f>
        <v>Si</v>
      </c>
      <c r="K37" s="122" t="str">
        <f>VLOOKUP(E37,VIP!$A$2:$O13016,6,0)</f>
        <v>NO</v>
      </c>
      <c r="L37" s="124" t="s">
        <v>2428</v>
      </c>
      <c r="M37" s="118" t="s">
        <v>2465</v>
      </c>
      <c r="N37" s="118" t="s">
        <v>2472</v>
      </c>
      <c r="O37" s="143" t="s">
        <v>2493</v>
      </c>
      <c r="P37" s="138"/>
      <c r="Q37" s="119" t="s">
        <v>2428</v>
      </c>
    </row>
    <row r="38" spans="1:17" s="99" customFormat="1" ht="17.399999999999999" x14ac:dyDescent="0.3">
      <c r="A38" s="122" t="str">
        <f>VLOOKUP(E38,'LISTADO ATM'!$A$2:$C$901,3,0)</f>
        <v>DISTRITO NACIONAL</v>
      </c>
      <c r="B38" s="142" t="s">
        <v>2537</v>
      </c>
      <c r="C38" s="120">
        <v>44302.630474537036</v>
      </c>
      <c r="D38" s="122" t="s">
        <v>2468</v>
      </c>
      <c r="E38" s="123">
        <v>580</v>
      </c>
      <c r="F38" s="143" t="str">
        <f>VLOOKUP(E38,VIP!$A$2:$O12604,2,0)</f>
        <v>DRBR523</v>
      </c>
      <c r="G38" s="122" t="str">
        <f>VLOOKUP(E38,'LISTADO ATM'!$A$2:$B$900,2,0)</f>
        <v xml:space="preserve">ATM Edificio Propagas </v>
      </c>
      <c r="H38" s="122" t="str">
        <f>VLOOKUP(E38,VIP!$A$2:$O17525,7,FALSE)</f>
        <v>Si</v>
      </c>
      <c r="I38" s="122" t="str">
        <f>VLOOKUP(E38,VIP!$A$2:$O9490,8,FALSE)</f>
        <v>Si</v>
      </c>
      <c r="J38" s="122" t="str">
        <f>VLOOKUP(E38,VIP!$A$2:$O9440,8,FALSE)</f>
        <v>Si</v>
      </c>
      <c r="K38" s="122" t="str">
        <f>VLOOKUP(E38,VIP!$A$2:$O13014,6,0)</f>
        <v>NO</v>
      </c>
      <c r="L38" s="124" t="s">
        <v>2459</v>
      </c>
      <c r="M38" s="153" t="s">
        <v>2593</v>
      </c>
      <c r="N38" s="118" t="s">
        <v>2472</v>
      </c>
      <c r="O38" s="143" t="s">
        <v>2473</v>
      </c>
      <c r="P38" s="138"/>
      <c r="Q38" s="154">
        <v>44303.655555555553</v>
      </c>
    </row>
    <row r="39" spans="1:17" s="99" customFormat="1" ht="17.399999999999999" x14ac:dyDescent="0.3">
      <c r="A39" s="122" t="str">
        <f>VLOOKUP(E39,'LISTADO ATM'!$A$2:$C$901,3,0)</f>
        <v>DISTRITO NACIONAL</v>
      </c>
      <c r="B39" s="142" t="s">
        <v>2572</v>
      </c>
      <c r="C39" s="120">
        <v>44302.641851851855</v>
      </c>
      <c r="D39" s="122" t="s">
        <v>2468</v>
      </c>
      <c r="E39" s="123">
        <v>563</v>
      </c>
      <c r="F39" s="143" t="str">
        <f>VLOOKUP(E39,VIP!$A$2:$O12631,2,0)</f>
        <v>DRBR233</v>
      </c>
      <c r="G39" s="122" t="str">
        <f>VLOOKUP(E39,'LISTADO ATM'!$A$2:$B$900,2,0)</f>
        <v xml:space="preserve">ATM Base Aérea San Isidro </v>
      </c>
      <c r="H39" s="122" t="str">
        <f>VLOOKUP(E39,VIP!$A$2:$O17552,7,FALSE)</f>
        <v>Si</v>
      </c>
      <c r="I39" s="122" t="str">
        <f>VLOOKUP(E39,VIP!$A$2:$O9517,8,FALSE)</f>
        <v>Si</v>
      </c>
      <c r="J39" s="122" t="str">
        <f>VLOOKUP(E39,VIP!$A$2:$O9467,8,FALSE)</f>
        <v>Si</v>
      </c>
      <c r="K39" s="122" t="str">
        <f>VLOOKUP(E39,VIP!$A$2:$O13041,6,0)</f>
        <v>NO</v>
      </c>
      <c r="L39" s="124" t="s">
        <v>2428</v>
      </c>
      <c r="M39" s="153" t="s">
        <v>2593</v>
      </c>
      <c r="N39" s="118" t="s">
        <v>2472</v>
      </c>
      <c r="O39" s="143" t="s">
        <v>2473</v>
      </c>
      <c r="P39" s="138"/>
      <c r="Q39" s="154">
        <v>45399.6875</v>
      </c>
    </row>
    <row r="40" spans="1:17" s="99" customFormat="1" ht="17.399999999999999" x14ac:dyDescent="0.3">
      <c r="A40" s="122" t="str">
        <f>VLOOKUP(E40,'LISTADO ATM'!$A$2:$C$901,3,0)</f>
        <v>DISTRITO NACIONAL</v>
      </c>
      <c r="B40" s="142" t="s">
        <v>2571</v>
      </c>
      <c r="C40" s="120">
        <v>44302.650034722225</v>
      </c>
      <c r="D40" s="122" t="s">
        <v>2468</v>
      </c>
      <c r="E40" s="123">
        <v>434</v>
      </c>
      <c r="F40" s="143" t="str">
        <f>VLOOKUP(E40,VIP!$A$2:$O12629,2,0)</f>
        <v>DRBR434</v>
      </c>
      <c r="G40" s="122" t="str">
        <f>VLOOKUP(E40,'LISTADO ATM'!$A$2:$B$900,2,0)</f>
        <v xml:space="preserve">ATM Generadora Hidroeléctrica Dom. (EGEHID) </v>
      </c>
      <c r="H40" s="122" t="str">
        <f>VLOOKUP(E40,VIP!$A$2:$O17550,7,FALSE)</f>
        <v>Si</v>
      </c>
      <c r="I40" s="122" t="str">
        <f>VLOOKUP(E40,VIP!$A$2:$O9515,8,FALSE)</f>
        <v>Si</v>
      </c>
      <c r="J40" s="122" t="str">
        <f>VLOOKUP(E40,VIP!$A$2:$O9465,8,FALSE)</f>
        <v>Si</v>
      </c>
      <c r="K40" s="122" t="str">
        <f>VLOOKUP(E40,VIP!$A$2:$O13039,6,0)</f>
        <v>NO</v>
      </c>
      <c r="L40" s="124" t="s">
        <v>2428</v>
      </c>
      <c r="M40" s="153" t="s">
        <v>2593</v>
      </c>
      <c r="N40" s="118" t="s">
        <v>2472</v>
      </c>
      <c r="O40" s="143" t="s">
        <v>2473</v>
      </c>
      <c r="P40" s="138"/>
      <c r="Q40" s="154">
        <v>44303.415277777778</v>
      </c>
    </row>
    <row r="41" spans="1:17" s="99" customFormat="1" ht="17.399999999999999" x14ac:dyDescent="0.3">
      <c r="A41" s="122" t="str">
        <f>VLOOKUP(E41,'LISTADO ATM'!$A$2:$C$901,3,0)</f>
        <v>SUR</v>
      </c>
      <c r="B41" s="142" t="s">
        <v>2570</v>
      </c>
      <c r="C41" s="120">
        <v>44302.664375</v>
      </c>
      <c r="D41" s="122" t="s">
        <v>2492</v>
      </c>
      <c r="E41" s="123">
        <v>871</v>
      </c>
      <c r="F41" s="143" t="str">
        <f>VLOOKUP(E41,VIP!$A$2:$O12627,2,0)</f>
        <v>DRBR871</v>
      </c>
      <c r="G41" s="122" t="str">
        <f>VLOOKUP(E41,'LISTADO ATM'!$A$2:$B$900,2,0)</f>
        <v>ATM Plaza Cultural San Juan</v>
      </c>
      <c r="H41" s="122" t="str">
        <f>VLOOKUP(E41,VIP!$A$2:$O17548,7,FALSE)</f>
        <v>N/A</v>
      </c>
      <c r="I41" s="122" t="str">
        <f>VLOOKUP(E41,VIP!$A$2:$O9513,8,FALSE)</f>
        <v>N/A</v>
      </c>
      <c r="J41" s="122" t="str">
        <f>VLOOKUP(E41,VIP!$A$2:$O9463,8,FALSE)</f>
        <v>N/A</v>
      </c>
      <c r="K41" s="122" t="str">
        <f>VLOOKUP(E41,VIP!$A$2:$O13037,6,0)</f>
        <v>N/A</v>
      </c>
      <c r="L41" s="124" t="s">
        <v>2459</v>
      </c>
      <c r="M41" s="118" t="s">
        <v>2465</v>
      </c>
      <c r="N41" s="118" t="s">
        <v>2472</v>
      </c>
      <c r="O41" s="143" t="s">
        <v>2493</v>
      </c>
      <c r="P41" s="138"/>
      <c r="Q41" s="118" t="s">
        <v>2459</v>
      </c>
    </row>
    <row r="42" spans="1:17" s="99" customFormat="1" ht="17.399999999999999" x14ac:dyDescent="0.3">
      <c r="A42" s="122" t="str">
        <f>VLOOKUP(E42,'LISTADO ATM'!$A$2:$C$901,3,0)</f>
        <v>ESTE</v>
      </c>
      <c r="B42" s="142" t="s">
        <v>2569</v>
      </c>
      <c r="C42" s="120">
        <v>44302.67863425926</v>
      </c>
      <c r="D42" s="122" t="s">
        <v>2189</v>
      </c>
      <c r="E42" s="123">
        <v>309</v>
      </c>
      <c r="F42" s="143" t="str">
        <f>VLOOKUP(E42,VIP!$A$2:$O12626,2,0)</f>
        <v>DRBR309</v>
      </c>
      <c r="G42" s="122" t="str">
        <f>VLOOKUP(E42,'LISTADO ATM'!$A$2:$B$900,2,0)</f>
        <v xml:space="preserve">ATM Secrets Cap Cana I </v>
      </c>
      <c r="H42" s="122" t="str">
        <f>VLOOKUP(E42,VIP!$A$2:$O17547,7,FALSE)</f>
        <v>Si</v>
      </c>
      <c r="I42" s="122" t="str">
        <f>VLOOKUP(E42,VIP!$A$2:$O9512,8,FALSE)</f>
        <v>Si</v>
      </c>
      <c r="J42" s="122" t="str">
        <f>VLOOKUP(E42,VIP!$A$2:$O9462,8,FALSE)</f>
        <v>Si</v>
      </c>
      <c r="K42" s="122" t="str">
        <f>VLOOKUP(E42,VIP!$A$2:$O13036,6,0)</f>
        <v>NO</v>
      </c>
      <c r="L42" s="124" t="s">
        <v>2431</v>
      </c>
      <c r="M42" s="153" t="s">
        <v>2593</v>
      </c>
      <c r="N42" s="118" t="s">
        <v>2506</v>
      </c>
      <c r="O42" s="143" t="s">
        <v>2474</v>
      </c>
      <c r="P42" s="138"/>
      <c r="Q42" s="154">
        <v>44303.600694444445</v>
      </c>
    </row>
    <row r="43" spans="1:17" s="99" customFormat="1" ht="17.399999999999999" x14ac:dyDescent="0.3">
      <c r="A43" s="122" t="str">
        <f>VLOOKUP(E43,'LISTADO ATM'!$A$2:$C$901,3,0)</f>
        <v>SUR</v>
      </c>
      <c r="B43" s="142" t="s">
        <v>2568</v>
      </c>
      <c r="C43" s="120">
        <v>44302.679247685184</v>
      </c>
      <c r="D43" s="122" t="s">
        <v>2189</v>
      </c>
      <c r="E43" s="123">
        <v>48</v>
      </c>
      <c r="F43" s="143" t="str">
        <f>VLOOKUP(E43,VIP!$A$2:$O12625,2,0)</f>
        <v>DRBR048</v>
      </c>
      <c r="G43" s="122" t="str">
        <f>VLOOKUP(E43,'LISTADO ATM'!$A$2:$B$900,2,0)</f>
        <v xml:space="preserve">ATM Autoservicio Neiba I </v>
      </c>
      <c r="H43" s="122" t="str">
        <f>VLOOKUP(E43,VIP!$A$2:$O17546,7,FALSE)</f>
        <v>Si</v>
      </c>
      <c r="I43" s="122" t="str">
        <f>VLOOKUP(E43,VIP!$A$2:$O9511,8,FALSE)</f>
        <v>Si</v>
      </c>
      <c r="J43" s="122" t="str">
        <f>VLOOKUP(E43,VIP!$A$2:$O9461,8,FALSE)</f>
        <v>Si</v>
      </c>
      <c r="K43" s="122" t="str">
        <f>VLOOKUP(E43,VIP!$A$2:$O13035,6,0)</f>
        <v>SI</v>
      </c>
      <c r="L43" s="124" t="s">
        <v>2431</v>
      </c>
      <c r="M43" s="153" t="s">
        <v>2593</v>
      </c>
      <c r="N43" s="118" t="s">
        <v>2506</v>
      </c>
      <c r="O43" s="143" t="s">
        <v>2474</v>
      </c>
      <c r="P43" s="138"/>
      <c r="Q43" s="154">
        <v>44303.441666666666</v>
      </c>
    </row>
    <row r="44" spans="1:17" s="99" customFormat="1" ht="17.399999999999999" x14ac:dyDescent="0.3">
      <c r="A44" s="122" t="str">
        <f>VLOOKUP(E44,'LISTADO ATM'!$A$2:$C$901,3,0)</f>
        <v>DISTRITO NACIONAL</v>
      </c>
      <c r="B44" s="142" t="s">
        <v>2567</v>
      </c>
      <c r="C44" s="120">
        <v>44302.68074074074</v>
      </c>
      <c r="D44" s="122" t="s">
        <v>2189</v>
      </c>
      <c r="E44" s="123">
        <v>627</v>
      </c>
      <c r="F44" s="143" t="str">
        <f>VLOOKUP(E44,VIP!$A$2:$O12624,2,0)</f>
        <v>DRBR163</v>
      </c>
      <c r="G44" s="122" t="str">
        <f>VLOOKUP(E44,'LISTADO ATM'!$A$2:$B$900,2,0)</f>
        <v xml:space="preserve">ATM CAASD </v>
      </c>
      <c r="H44" s="122" t="str">
        <f>VLOOKUP(E44,VIP!$A$2:$O17545,7,FALSE)</f>
        <v>Si</v>
      </c>
      <c r="I44" s="122" t="str">
        <f>VLOOKUP(E44,VIP!$A$2:$O9510,8,FALSE)</f>
        <v>Si</v>
      </c>
      <c r="J44" s="122" t="str">
        <f>VLOOKUP(E44,VIP!$A$2:$O9460,8,FALSE)</f>
        <v>Si</v>
      </c>
      <c r="K44" s="122" t="str">
        <f>VLOOKUP(E44,VIP!$A$2:$O13034,6,0)</f>
        <v>NO</v>
      </c>
      <c r="L44" s="124" t="s">
        <v>2431</v>
      </c>
      <c r="M44" s="153" t="s">
        <v>2593</v>
      </c>
      <c r="N44" s="118" t="s">
        <v>2506</v>
      </c>
      <c r="O44" s="143" t="s">
        <v>2474</v>
      </c>
      <c r="P44" s="138"/>
      <c r="Q44" s="154">
        <v>44303.444444444445</v>
      </c>
    </row>
    <row r="45" spans="1:17" s="99" customFormat="1" ht="17.399999999999999" x14ac:dyDescent="0.3">
      <c r="A45" s="122" t="str">
        <f>VLOOKUP(E45,'LISTADO ATM'!$A$2:$C$901,3,0)</f>
        <v>SUR</v>
      </c>
      <c r="B45" s="142" t="s">
        <v>2566</v>
      </c>
      <c r="C45" s="120">
        <v>44302.692916666667</v>
      </c>
      <c r="D45" s="122" t="s">
        <v>2468</v>
      </c>
      <c r="E45" s="123">
        <v>592</v>
      </c>
      <c r="F45" s="143" t="str">
        <f>VLOOKUP(E45,VIP!$A$2:$O12620,2,0)</f>
        <v>DRBR081</v>
      </c>
      <c r="G45" s="122" t="str">
        <f>VLOOKUP(E45,'LISTADO ATM'!$A$2:$B$900,2,0)</f>
        <v xml:space="preserve">ATM Centro de Caja San Cristóbal I </v>
      </c>
      <c r="H45" s="122" t="str">
        <f>VLOOKUP(E45,VIP!$A$2:$O17541,7,FALSE)</f>
        <v>Si</v>
      </c>
      <c r="I45" s="122" t="str">
        <f>VLOOKUP(E45,VIP!$A$2:$O9506,8,FALSE)</f>
        <v>Si</v>
      </c>
      <c r="J45" s="122" t="str">
        <f>VLOOKUP(E45,VIP!$A$2:$O9456,8,FALSE)</f>
        <v>Si</v>
      </c>
      <c r="K45" s="122" t="str">
        <f>VLOOKUP(E45,VIP!$A$2:$O13030,6,0)</f>
        <v>SI</v>
      </c>
      <c r="L45" s="124" t="s">
        <v>2428</v>
      </c>
      <c r="M45" s="153" t="s">
        <v>2593</v>
      </c>
      <c r="N45" s="118" t="s">
        <v>2472</v>
      </c>
      <c r="O45" s="143" t="s">
        <v>2473</v>
      </c>
      <c r="P45" s="138"/>
      <c r="Q45" s="154">
        <v>44303.606944444444</v>
      </c>
    </row>
    <row r="46" spans="1:17" s="99" customFormat="1" ht="17.399999999999999" x14ac:dyDescent="0.3">
      <c r="A46" s="122" t="str">
        <f>VLOOKUP(E46,'LISTADO ATM'!$A$2:$C$901,3,0)</f>
        <v>DISTRITO NACIONAL</v>
      </c>
      <c r="B46" s="142" t="s">
        <v>2565</v>
      </c>
      <c r="C46" s="120">
        <v>44302.697511574072</v>
      </c>
      <c r="D46" s="122" t="s">
        <v>2468</v>
      </c>
      <c r="E46" s="123">
        <v>785</v>
      </c>
      <c r="F46" s="143" t="str">
        <f>VLOOKUP(E46,VIP!$A$2:$O12618,2,0)</f>
        <v>DRBR785</v>
      </c>
      <c r="G46" s="122" t="str">
        <f>VLOOKUP(E46,'LISTADO ATM'!$A$2:$B$900,2,0)</f>
        <v xml:space="preserve">ATM S/M Nacional Máximo Gómez </v>
      </c>
      <c r="H46" s="122" t="str">
        <f>VLOOKUP(E46,VIP!$A$2:$O17539,7,FALSE)</f>
        <v>Si</v>
      </c>
      <c r="I46" s="122" t="str">
        <f>VLOOKUP(E46,VIP!$A$2:$O9504,8,FALSE)</f>
        <v>Si</v>
      </c>
      <c r="J46" s="122" t="str">
        <f>VLOOKUP(E46,VIP!$A$2:$O9454,8,FALSE)</f>
        <v>Si</v>
      </c>
      <c r="K46" s="122" t="str">
        <f>VLOOKUP(E46,VIP!$A$2:$O13028,6,0)</f>
        <v>NO</v>
      </c>
      <c r="L46" s="124" t="s">
        <v>2428</v>
      </c>
      <c r="M46" s="153" t="s">
        <v>2593</v>
      </c>
      <c r="N46" s="118" t="s">
        <v>2472</v>
      </c>
      <c r="O46" s="143" t="s">
        <v>2473</v>
      </c>
      <c r="P46" s="138"/>
      <c r="Q46" s="154">
        <v>44303.451388888891</v>
      </c>
    </row>
    <row r="47" spans="1:17" s="99" customFormat="1" ht="17.399999999999999" x14ac:dyDescent="0.3">
      <c r="A47" s="122" t="str">
        <f>VLOOKUP(E47,'LISTADO ATM'!$A$2:$C$901,3,0)</f>
        <v>ESTE</v>
      </c>
      <c r="B47" s="142" t="s">
        <v>2564</v>
      </c>
      <c r="C47" s="120">
        <v>44302.698576388888</v>
      </c>
      <c r="D47" s="122" t="s">
        <v>2468</v>
      </c>
      <c r="E47" s="123">
        <v>843</v>
      </c>
      <c r="F47" s="143" t="str">
        <f>VLOOKUP(E47,VIP!$A$2:$O12617,2,0)</f>
        <v>DRBR843</v>
      </c>
      <c r="G47" s="122" t="str">
        <f>VLOOKUP(E47,'LISTADO ATM'!$A$2:$B$900,2,0)</f>
        <v xml:space="preserve">ATM Oficina Romana Centro </v>
      </c>
      <c r="H47" s="122" t="str">
        <f>VLOOKUP(E47,VIP!$A$2:$O17538,7,FALSE)</f>
        <v>Si</v>
      </c>
      <c r="I47" s="122" t="str">
        <f>VLOOKUP(E47,VIP!$A$2:$O9503,8,FALSE)</f>
        <v>Si</v>
      </c>
      <c r="J47" s="122" t="str">
        <f>VLOOKUP(E47,VIP!$A$2:$O9453,8,FALSE)</f>
        <v>Si</v>
      </c>
      <c r="K47" s="122" t="str">
        <f>VLOOKUP(E47,VIP!$A$2:$O13027,6,0)</f>
        <v>NO</v>
      </c>
      <c r="L47" s="124" t="s">
        <v>2428</v>
      </c>
      <c r="M47" s="153" t="s">
        <v>2593</v>
      </c>
      <c r="N47" s="118" t="s">
        <v>2472</v>
      </c>
      <c r="O47" s="143" t="s">
        <v>2473</v>
      </c>
      <c r="P47" s="138"/>
      <c r="Q47" s="154">
        <v>44303.452777777777</v>
      </c>
    </row>
    <row r="48" spans="1:17" s="99" customFormat="1" ht="17.399999999999999" x14ac:dyDescent="0.3">
      <c r="A48" s="122" t="str">
        <f>VLOOKUP(E48,'LISTADO ATM'!$A$2:$C$901,3,0)</f>
        <v>NORTE</v>
      </c>
      <c r="B48" s="142" t="s">
        <v>2563</v>
      </c>
      <c r="C48" s="120">
        <v>44302.701111111113</v>
      </c>
      <c r="D48" s="122" t="s">
        <v>2190</v>
      </c>
      <c r="E48" s="123">
        <v>88</v>
      </c>
      <c r="F48" s="143" t="str">
        <f>VLOOKUP(E48,VIP!$A$2:$O12616,2,0)</f>
        <v>DRBR088</v>
      </c>
      <c r="G48" s="122" t="str">
        <f>VLOOKUP(E48,'LISTADO ATM'!$A$2:$B$900,2,0)</f>
        <v xml:space="preserve">ATM S/M La Fuente (Santiago) </v>
      </c>
      <c r="H48" s="122" t="str">
        <f>VLOOKUP(E48,VIP!$A$2:$O17537,7,FALSE)</f>
        <v>Si</v>
      </c>
      <c r="I48" s="122" t="str">
        <f>VLOOKUP(E48,VIP!$A$2:$O9502,8,FALSE)</f>
        <v>Si</v>
      </c>
      <c r="J48" s="122" t="str">
        <f>VLOOKUP(E48,VIP!$A$2:$O9452,8,FALSE)</f>
        <v>Si</v>
      </c>
      <c r="K48" s="122" t="str">
        <f>VLOOKUP(E48,VIP!$A$2:$O13026,6,0)</f>
        <v>NO</v>
      </c>
      <c r="L48" s="124" t="s">
        <v>2228</v>
      </c>
      <c r="M48" s="153" t="s">
        <v>2593</v>
      </c>
      <c r="N48" s="118" t="s">
        <v>2472</v>
      </c>
      <c r="O48" s="143" t="s">
        <v>2501</v>
      </c>
      <c r="P48" s="138"/>
      <c r="Q48" s="154">
        <v>44303.609722222223</v>
      </c>
    </row>
    <row r="49" spans="1:17" ht="17.399999999999999" x14ac:dyDescent="0.3">
      <c r="A49" s="122" t="str">
        <f>VLOOKUP(E49,'LISTADO ATM'!$A$2:$C$901,3,0)</f>
        <v>DISTRITO NACIONAL</v>
      </c>
      <c r="B49" s="142" t="s">
        <v>2562</v>
      </c>
      <c r="C49" s="120">
        <v>44302.702719907407</v>
      </c>
      <c r="D49" s="122" t="s">
        <v>2189</v>
      </c>
      <c r="E49" s="123">
        <v>235</v>
      </c>
      <c r="F49" s="146" t="str">
        <f>VLOOKUP(E49,VIP!$A$2:$O12615,2,0)</f>
        <v>DRBR235</v>
      </c>
      <c r="G49" s="122" t="str">
        <f>VLOOKUP(E49,'LISTADO ATM'!$A$2:$B$900,2,0)</f>
        <v xml:space="preserve">ATM Oficina Multicentro La Sirena San Isidro </v>
      </c>
      <c r="H49" s="122" t="str">
        <f>VLOOKUP(E49,VIP!$A$2:$O17536,7,FALSE)</f>
        <v>Si</v>
      </c>
      <c r="I49" s="122" t="str">
        <f>VLOOKUP(E49,VIP!$A$2:$O9501,8,FALSE)</f>
        <v>Si</v>
      </c>
      <c r="J49" s="122" t="str">
        <f>VLOOKUP(E49,VIP!$A$2:$O9451,8,FALSE)</f>
        <v>Si</v>
      </c>
      <c r="K49" s="122" t="str">
        <f>VLOOKUP(E49,VIP!$A$2:$O13025,6,0)</f>
        <v>SI</v>
      </c>
      <c r="L49" s="124" t="s">
        <v>2431</v>
      </c>
      <c r="M49" s="153" t="s">
        <v>2593</v>
      </c>
      <c r="N49" s="118" t="s">
        <v>2506</v>
      </c>
      <c r="O49" s="146" t="s">
        <v>2474</v>
      </c>
      <c r="P49" s="138"/>
      <c r="Q49" s="154">
        <v>44303.599305555559</v>
      </c>
    </row>
    <row r="50" spans="1:17" ht="17.399999999999999" x14ac:dyDescent="0.3">
      <c r="A50" s="122" t="str">
        <f>VLOOKUP(E50,'LISTADO ATM'!$A$2:$C$901,3,0)</f>
        <v>DISTRITO NACIONAL</v>
      </c>
      <c r="B50" s="142" t="s">
        <v>2561</v>
      </c>
      <c r="C50" s="120">
        <v>44302.705231481479</v>
      </c>
      <c r="D50" s="122" t="s">
        <v>2189</v>
      </c>
      <c r="E50" s="123">
        <v>248</v>
      </c>
      <c r="F50" s="146" t="str">
        <f>VLOOKUP(E50,VIP!$A$2:$O12614,2,0)</f>
        <v>DRBR248</v>
      </c>
      <c r="G50" s="122" t="str">
        <f>VLOOKUP(E50,'LISTADO ATM'!$A$2:$B$900,2,0)</f>
        <v xml:space="preserve">ATM Shell Paraiso </v>
      </c>
      <c r="H50" s="122" t="str">
        <f>VLOOKUP(E50,VIP!$A$2:$O17535,7,FALSE)</f>
        <v>Si</v>
      </c>
      <c r="I50" s="122" t="str">
        <f>VLOOKUP(E50,VIP!$A$2:$O9500,8,FALSE)</f>
        <v>Si</v>
      </c>
      <c r="J50" s="122" t="str">
        <f>VLOOKUP(E50,VIP!$A$2:$O9450,8,FALSE)</f>
        <v>Si</v>
      </c>
      <c r="K50" s="122" t="str">
        <f>VLOOKUP(E50,VIP!$A$2:$O13024,6,0)</f>
        <v>NO</v>
      </c>
      <c r="L50" s="124" t="s">
        <v>2228</v>
      </c>
      <c r="M50" s="118" t="s">
        <v>2465</v>
      </c>
      <c r="N50" s="118" t="s">
        <v>2506</v>
      </c>
      <c r="O50" s="146" t="s">
        <v>2474</v>
      </c>
      <c r="P50" s="138"/>
      <c r="Q50" s="118" t="s">
        <v>2228</v>
      </c>
    </row>
    <row r="51" spans="1:17" ht="17.399999999999999" x14ac:dyDescent="0.3">
      <c r="A51" s="122" t="str">
        <f>VLOOKUP(E51,'LISTADO ATM'!$A$2:$C$901,3,0)</f>
        <v>NORTE</v>
      </c>
      <c r="B51" s="142" t="s">
        <v>2560</v>
      </c>
      <c r="C51" s="120">
        <v>44302.70590277778</v>
      </c>
      <c r="D51" s="122" t="s">
        <v>2190</v>
      </c>
      <c r="E51" s="123">
        <v>632</v>
      </c>
      <c r="F51" s="146" t="str">
        <f>VLOOKUP(E51,VIP!$A$2:$O12613,2,0)</f>
        <v>DRBR263</v>
      </c>
      <c r="G51" s="122" t="str">
        <f>VLOOKUP(E51,'LISTADO ATM'!$A$2:$B$900,2,0)</f>
        <v xml:space="preserve">ATM Autobanco Gurabo </v>
      </c>
      <c r="H51" s="122" t="str">
        <f>VLOOKUP(E51,VIP!$A$2:$O17534,7,FALSE)</f>
        <v>Si</v>
      </c>
      <c r="I51" s="122" t="str">
        <f>VLOOKUP(E51,VIP!$A$2:$O9499,8,FALSE)</f>
        <v>Si</v>
      </c>
      <c r="J51" s="122" t="str">
        <f>VLOOKUP(E51,VIP!$A$2:$O9449,8,FALSE)</f>
        <v>Si</v>
      </c>
      <c r="K51" s="122" t="str">
        <f>VLOOKUP(E51,VIP!$A$2:$O13023,6,0)</f>
        <v>NO</v>
      </c>
      <c r="L51" s="124" t="s">
        <v>2431</v>
      </c>
      <c r="M51" s="153" t="s">
        <v>2593</v>
      </c>
      <c r="N51" s="118" t="s">
        <v>2472</v>
      </c>
      <c r="O51" s="146" t="s">
        <v>2501</v>
      </c>
      <c r="P51" s="138"/>
      <c r="Q51" s="154">
        <v>45399.598611111112</v>
      </c>
    </row>
    <row r="52" spans="1:17" ht="17.399999999999999" x14ac:dyDescent="0.3">
      <c r="A52" s="122" t="str">
        <f>VLOOKUP(E52,'LISTADO ATM'!$A$2:$C$901,3,0)</f>
        <v>NORTE</v>
      </c>
      <c r="B52" s="142" t="s">
        <v>2559</v>
      </c>
      <c r="C52" s="120">
        <v>44302.706990740742</v>
      </c>
      <c r="D52" s="122" t="s">
        <v>2190</v>
      </c>
      <c r="E52" s="123">
        <v>689</v>
      </c>
      <c r="F52" s="146" t="str">
        <f>VLOOKUP(E52,VIP!$A$2:$O12612,2,0)</f>
        <v>DRBR689</v>
      </c>
      <c r="G52" s="122" t="str">
        <f>VLOOKUP(E52,'LISTADO ATM'!$A$2:$B$900,2,0)</f>
        <v>ATM Eco Petroleo Villa Gonzalez</v>
      </c>
      <c r="H52" s="122" t="str">
        <f>VLOOKUP(E52,VIP!$A$2:$O17533,7,FALSE)</f>
        <v>NO</v>
      </c>
      <c r="I52" s="122" t="str">
        <f>VLOOKUP(E52,VIP!$A$2:$O9498,8,FALSE)</f>
        <v>NO</v>
      </c>
      <c r="J52" s="122" t="str">
        <f>VLOOKUP(E52,VIP!$A$2:$O9448,8,FALSE)</f>
        <v>NO</v>
      </c>
      <c r="K52" s="122" t="str">
        <f>VLOOKUP(E52,VIP!$A$2:$O13022,6,0)</f>
        <v>NO</v>
      </c>
      <c r="L52" s="124" t="s">
        <v>2228</v>
      </c>
      <c r="M52" s="153" t="s">
        <v>2593</v>
      </c>
      <c r="N52" s="118" t="s">
        <v>2472</v>
      </c>
      <c r="O52" s="146" t="s">
        <v>2501</v>
      </c>
      <c r="P52" s="138"/>
      <c r="Q52" s="154">
        <v>44303.585416666669</v>
      </c>
    </row>
    <row r="53" spans="1:17" ht="17.399999999999999" x14ac:dyDescent="0.3">
      <c r="A53" s="122" t="str">
        <f>VLOOKUP(E53,'LISTADO ATM'!$A$2:$C$901,3,0)</f>
        <v>NORTE</v>
      </c>
      <c r="B53" s="142" t="s">
        <v>2558</v>
      </c>
      <c r="C53" s="120">
        <v>44302.707812499997</v>
      </c>
      <c r="D53" s="122" t="s">
        <v>2190</v>
      </c>
      <c r="E53" s="123">
        <v>779</v>
      </c>
      <c r="F53" s="151" t="str">
        <f>VLOOKUP(E53,VIP!$A$2:$O12611,2,0)</f>
        <v>DRBR206</v>
      </c>
      <c r="G53" s="122" t="str">
        <f>VLOOKUP(E53,'LISTADO ATM'!$A$2:$B$900,2,0)</f>
        <v xml:space="preserve">ATM Zona Franca Esperanza I (Mao) </v>
      </c>
      <c r="H53" s="122" t="str">
        <f>VLOOKUP(E53,VIP!$A$2:$O17532,7,FALSE)</f>
        <v>Si</v>
      </c>
      <c r="I53" s="122" t="str">
        <f>VLOOKUP(E53,VIP!$A$2:$O9497,8,FALSE)</f>
        <v>Si</v>
      </c>
      <c r="J53" s="122" t="str">
        <f>VLOOKUP(E53,VIP!$A$2:$O9447,8,FALSE)</f>
        <v>Si</v>
      </c>
      <c r="K53" s="122" t="str">
        <f>VLOOKUP(E53,VIP!$A$2:$O13021,6,0)</f>
        <v>NO</v>
      </c>
      <c r="L53" s="124" t="s">
        <v>2431</v>
      </c>
      <c r="M53" s="153" t="s">
        <v>2593</v>
      </c>
      <c r="N53" s="118" t="s">
        <v>2472</v>
      </c>
      <c r="O53" s="151" t="s">
        <v>2501</v>
      </c>
      <c r="P53" s="138"/>
      <c r="Q53" s="154">
        <v>44303.447916666664</v>
      </c>
    </row>
    <row r="54" spans="1:17" ht="17.399999999999999" x14ac:dyDescent="0.3">
      <c r="A54" s="122" t="str">
        <f>VLOOKUP(E54,'LISTADO ATM'!$A$2:$C$901,3,0)</f>
        <v>NORTE</v>
      </c>
      <c r="B54" s="142" t="s">
        <v>2557</v>
      </c>
      <c r="C54" s="120">
        <v>44302.709178240744</v>
      </c>
      <c r="D54" s="122" t="s">
        <v>2190</v>
      </c>
      <c r="E54" s="123">
        <v>492</v>
      </c>
      <c r="F54" s="151" t="e">
        <f>VLOOKUP(E54,VIP!$A$2:$O12610,2,0)</f>
        <v>#N/A</v>
      </c>
      <c r="G54" s="122" t="str">
        <f>VLOOKUP(E54,'LISTADO ATM'!$A$2:$B$900,2,0)</f>
        <v>ATM S/M Nacional  El Dorado Santiago</v>
      </c>
      <c r="H54" s="122" t="e">
        <f>VLOOKUP(E54,VIP!$A$2:$O17531,7,FALSE)</f>
        <v>#N/A</v>
      </c>
      <c r="I54" s="122" t="e">
        <f>VLOOKUP(E54,VIP!$A$2:$O9496,8,FALSE)</f>
        <v>#N/A</v>
      </c>
      <c r="J54" s="122" t="e">
        <f>VLOOKUP(E54,VIP!$A$2:$O9446,8,FALSE)</f>
        <v>#N/A</v>
      </c>
      <c r="K54" s="122" t="e">
        <f>VLOOKUP(E54,VIP!$A$2:$O13020,6,0)</f>
        <v>#N/A</v>
      </c>
      <c r="L54" s="124" t="s">
        <v>2228</v>
      </c>
      <c r="M54" s="118" t="s">
        <v>2465</v>
      </c>
      <c r="N54" s="118" t="s">
        <v>2472</v>
      </c>
      <c r="O54" s="151" t="s">
        <v>2501</v>
      </c>
      <c r="P54" s="138"/>
      <c r="Q54" s="118" t="s">
        <v>2228</v>
      </c>
    </row>
    <row r="55" spans="1:17" ht="17.399999999999999" x14ac:dyDescent="0.3">
      <c r="A55" s="122" t="str">
        <f>VLOOKUP(E55,'LISTADO ATM'!$A$2:$C$901,3,0)</f>
        <v>NORTE</v>
      </c>
      <c r="B55" s="142" t="s">
        <v>2556</v>
      </c>
      <c r="C55" s="120">
        <v>44302.709837962961</v>
      </c>
      <c r="D55" s="122" t="s">
        <v>2190</v>
      </c>
      <c r="E55" s="123">
        <v>511</v>
      </c>
      <c r="F55" s="151" t="str">
        <f>VLOOKUP(E55,VIP!$A$2:$O12609,2,0)</f>
        <v>DRBR511</v>
      </c>
      <c r="G55" s="122" t="str">
        <f>VLOOKUP(E55,'LISTADO ATM'!$A$2:$B$900,2,0)</f>
        <v xml:space="preserve">ATM UNP Río San Juan (Nagua) </v>
      </c>
      <c r="H55" s="122" t="str">
        <f>VLOOKUP(E55,VIP!$A$2:$O17530,7,FALSE)</f>
        <v>Si</v>
      </c>
      <c r="I55" s="122" t="str">
        <f>VLOOKUP(E55,VIP!$A$2:$O9495,8,FALSE)</f>
        <v>Si</v>
      </c>
      <c r="J55" s="122" t="str">
        <f>VLOOKUP(E55,VIP!$A$2:$O9445,8,FALSE)</f>
        <v>Si</v>
      </c>
      <c r="K55" s="122" t="str">
        <f>VLOOKUP(E55,VIP!$A$2:$O13019,6,0)</f>
        <v>NO</v>
      </c>
      <c r="L55" s="124" t="s">
        <v>2228</v>
      </c>
      <c r="M55" s="153" t="s">
        <v>2593</v>
      </c>
      <c r="N55" s="118" t="s">
        <v>2472</v>
      </c>
      <c r="O55" s="151" t="s">
        <v>2501</v>
      </c>
      <c r="P55" s="138"/>
      <c r="Q55" s="154">
        <v>44303.427083333336</v>
      </c>
    </row>
    <row r="56" spans="1:17" ht="17.399999999999999" x14ac:dyDescent="0.3">
      <c r="A56" s="122" t="str">
        <f>VLOOKUP(E56,'LISTADO ATM'!$A$2:$C$901,3,0)</f>
        <v>DISTRITO NACIONAL</v>
      </c>
      <c r="B56" s="142" t="s">
        <v>2555</v>
      </c>
      <c r="C56" s="120">
        <v>44302.759675925925</v>
      </c>
      <c r="D56" s="122" t="s">
        <v>2468</v>
      </c>
      <c r="E56" s="123">
        <v>562</v>
      </c>
      <c r="F56" s="151" t="str">
        <f>VLOOKUP(E56,VIP!$A$2:$O12607,2,0)</f>
        <v>DRBR226</v>
      </c>
      <c r="G56" s="122" t="str">
        <f>VLOOKUP(E56,'LISTADO ATM'!$A$2:$B$900,2,0)</f>
        <v xml:space="preserve">ATM S/M Jumbo Carretera Mella </v>
      </c>
      <c r="H56" s="122" t="str">
        <f>VLOOKUP(E56,VIP!$A$2:$O17528,7,FALSE)</f>
        <v>Si</v>
      </c>
      <c r="I56" s="122" t="str">
        <f>VLOOKUP(E56,VIP!$A$2:$O9493,8,FALSE)</f>
        <v>Si</v>
      </c>
      <c r="J56" s="122" t="str">
        <f>VLOOKUP(E56,VIP!$A$2:$O9443,8,FALSE)</f>
        <v>Si</v>
      </c>
      <c r="K56" s="122" t="str">
        <f>VLOOKUP(E56,VIP!$A$2:$O13017,6,0)</f>
        <v>SI</v>
      </c>
      <c r="L56" s="124" t="s">
        <v>2428</v>
      </c>
      <c r="M56" s="153" t="s">
        <v>2593</v>
      </c>
      <c r="N56" s="118" t="s">
        <v>2472</v>
      </c>
      <c r="O56" s="151" t="s">
        <v>2473</v>
      </c>
      <c r="P56" s="138"/>
      <c r="Q56" s="154">
        <v>44303.604861111111</v>
      </c>
    </row>
    <row r="57" spans="1:17" ht="17.399999999999999" x14ac:dyDescent="0.3">
      <c r="A57" s="122" t="str">
        <f>VLOOKUP(E57,'LISTADO ATM'!$A$2:$C$901,3,0)</f>
        <v>DISTRITO NACIONAL</v>
      </c>
      <c r="B57" s="142" t="s">
        <v>2554</v>
      </c>
      <c r="C57" s="120">
        <v>44302.761157407411</v>
      </c>
      <c r="D57" s="122" t="s">
        <v>2189</v>
      </c>
      <c r="E57" s="123">
        <v>234</v>
      </c>
      <c r="F57" s="151" t="str">
        <f>VLOOKUP(E57,VIP!$A$2:$O12606,2,0)</f>
        <v>DRBR234</v>
      </c>
      <c r="G57" s="122" t="str">
        <f>VLOOKUP(E57,'LISTADO ATM'!$A$2:$B$900,2,0)</f>
        <v xml:space="preserve">ATM Oficina Boca Chica I </v>
      </c>
      <c r="H57" s="122" t="str">
        <f>VLOOKUP(E57,VIP!$A$2:$O17527,7,FALSE)</f>
        <v>Si</v>
      </c>
      <c r="I57" s="122" t="str">
        <f>VLOOKUP(E57,VIP!$A$2:$O9492,8,FALSE)</f>
        <v>Si</v>
      </c>
      <c r="J57" s="122" t="str">
        <f>VLOOKUP(E57,VIP!$A$2:$O9442,8,FALSE)</f>
        <v>Si</v>
      </c>
      <c r="K57" s="122" t="str">
        <f>VLOOKUP(E57,VIP!$A$2:$O13016,6,0)</f>
        <v>NO</v>
      </c>
      <c r="L57" s="124" t="s">
        <v>2228</v>
      </c>
      <c r="M57" s="118" t="s">
        <v>2465</v>
      </c>
      <c r="N57" s="118" t="s">
        <v>2472</v>
      </c>
      <c r="O57" s="151" t="s">
        <v>2474</v>
      </c>
      <c r="P57" s="138"/>
      <c r="Q57" s="118" t="s">
        <v>2228</v>
      </c>
    </row>
    <row r="58" spans="1:17" ht="17.399999999999999" x14ac:dyDescent="0.3">
      <c r="A58" s="122" t="str">
        <f>VLOOKUP(E58,'LISTADO ATM'!$A$2:$C$901,3,0)</f>
        <v>DISTRITO NACIONAL</v>
      </c>
      <c r="B58" s="142" t="s">
        <v>2553</v>
      </c>
      <c r="C58" s="120">
        <v>44302.763969907406</v>
      </c>
      <c r="D58" s="122" t="s">
        <v>2189</v>
      </c>
      <c r="E58" s="123">
        <v>721</v>
      </c>
      <c r="F58" s="151" t="str">
        <f>VLOOKUP(E58,VIP!$A$2:$O12605,2,0)</f>
        <v>DRBR23A</v>
      </c>
      <c r="G58" s="122" t="str">
        <f>VLOOKUP(E58,'LISTADO ATM'!$A$2:$B$900,2,0)</f>
        <v xml:space="preserve">ATM Oficina Charles de Gaulle II </v>
      </c>
      <c r="H58" s="122" t="str">
        <f>VLOOKUP(E58,VIP!$A$2:$O17526,7,FALSE)</f>
        <v>Si</v>
      </c>
      <c r="I58" s="122" t="str">
        <f>VLOOKUP(E58,VIP!$A$2:$O9491,8,FALSE)</f>
        <v>Si</v>
      </c>
      <c r="J58" s="122" t="str">
        <f>VLOOKUP(E58,VIP!$A$2:$O9441,8,FALSE)</f>
        <v>Si</v>
      </c>
      <c r="K58" s="122" t="str">
        <f>VLOOKUP(E58,VIP!$A$2:$O13015,6,0)</f>
        <v>NO</v>
      </c>
      <c r="L58" s="124" t="s">
        <v>2431</v>
      </c>
      <c r="M58" s="153" t="s">
        <v>2593</v>
      </c>
      <c r="N58" s="118" t="s">
        <v>2472</v>
      </c>
      <c r="O58" s="151" t="s">
        <v>2474</v>
      </c>
      <c r="P58" s="138"/>
      <c r="Q58" s="154">
        <v>44303.600694444445</v>
      </c>
    </row>
    <row r="59" spans="1:17" ht="17.399999999999999" x14ac:dyDescent="0.3">
      <c r="A59" s="122" t="str">
        <f>VLOOKUP(E59,'LISTADO ATM'!$A$2:$C$901,3,0)</f>
        <v>DISTRITO NACIONAL</v>
      </c>
      <c r="B59" s="142" t="s">
        <v>2585</v>
      </c>
      <c r="C59" s="120">
        <v>44302.770231481481</v>
      </c>
      <c r="D59" s="122" t="s">
        <v>2468</v>
      </c>
      <c r="E59" s="123">
        <v>698</v>
      </c>
      <c r="F59" s="151" t="str">
        <f>VLOOKUP(E59,VIP!$A$2:$O12619,2,0)</f>
        <v>DRBR698</v>
      </c>
      <c r="G59" s="122" t="str">
        <f>VLOOKUP(E59,'LISTADO ATM'!$A$2:$B$900,2,0)</f>
        <v>ATM Parador Bellamar</v>
      </c>
      <c r="H59" s="122" t="str">
        <f>VLOOKUP(E59,VIP!$A$2:$O17540,7,FALSE)</f>
        <v>Si</v>
      </c>
      <c r="I59" s="122" t="str">
        <f>VLOOKUP(E59,VIP!$A$2:$O9505,8,FALSE)</f>
        <v>Si</v>
      </c>
      <c r="J59" s="122" t="str">
        <f>VLOOKUP(E59,VIP!$A$2:$O9455,8,FALSE)</f>
        <v>Si</v>
      </c>
      <c r="K59" s="122" t="str">
        <f>VLOOKUP(E59,VIP!$A$2:$O13029,6,0)</f>
        <v>NO</v>
      </c>
      <c r="L59" s="124" t="s">
        <v>2428</v>
      </c>
      <c r="M59" s="153" t="s">
        <v>2593</v>
      </c>
      <c r="N59" s="118" t="s">
        <v>2472</v>
      </c>
      <c r="O59" s="151" t="s">
        <v>2468</v>
      </c>
      <c r="P59" s="138"/>
      <c r="Q59" s="154">
        <v>44303.603472222225</v>
      </c>
    </row>
    <row r="60" spans="1:17" ht="17.399999999999999" x14ac:dyDescent="0.3">
      <c r="A60" s="122" t="str">
        <f>VLOOKUP(E60,'LISTADO ATM'!$A$2:$C$901,3,0)</f>
        <v>DISTRITO NACIONAL</v>
      </c>
      <c r="B60" s="142" t="s">
        <v>2584</v>
      </c>
      <c r="C60" s="120">
        <v>44302.803472222222</v>
      </c>
      <c r="D60" s="122" t="s">
        <v>2189</v>
      </c>
      <c r="E60" s="123">
        <v>87</v>
      </c>
      <c r="F60" s="151" t="str">
        <f>VLOOKUP(E60,VIP!$A$2:$O12618,2,0)</f>
        <v>DRBR087</v>
      </c>
      <c r="G60" s="122" t="str">
        <f>VLOOKUP(E60,'LISTADO ATM'!$A$2:$B$900,2,0)</f>
        <v xml:space="preserve">ATM Autoservicio Sarasota </v>
      </c>
      <c r="H60" s="122" t="str">
        <f>VLOOKUP(E60,VIP!$A$2:$O17539,7,FALSE)</f>
        <v>Si</v>
      </c>
      <c r="I60" s="122" t="str">
        <f>VLOOKUP(E60,VIP!$A$2:$O9504,8,FALSE)</f>
        <v>Si</v>
      </c>
      <c r="J60" s="122" t="str">
        <f>VLOOKUP(E60,VIP!$A$2:$O9454,8,FALSE)</f>
        <v>Si</v>
      </c>
      <c r="K60" s="122" t="str">
        <f>VLOOKUP(E60,VIP!$A$2:$O13028,6,0)</f>
        <v>NO</v>
      </c>
      <c r="L60" s="124" t="s">
        <v>2228</v>
      </c>
      <c r="M60" s="153" t="s">
        <v>2593</v>
      </c>
      <c r="N60" s="118" t="s">
        <v>2472</v>
      </c>
      <c r="O60" s="151" t="s">
        <v>2189</v>
      </c>
      <c r="P60" s="138"/>
      <c r="Q60" s="154">
        <v>44303.609722222223</v>
      </c>
    </row>
    <row r="61" spans="1:17" ht="17.399999999999999" x14ac:dyDescent="0.3">
      <c r="A61" s="122" t="str">
        <f>VLOOKUP(E61,'LISTADO ATM'!$A$2:$C$901,3,0)</f>
        <v>DISTRITO NACIONAL</v>
      </c>
      <c r="B61" s="142" t="s">
        <v>2583</v>
      </c>
      <c r="C61" s="120">
        <v>44302.807210648149</v>
      </c>
      <c r="D61" s="122" t="s">
        <v>2468</v>
      </c>
      <c r="E61" s="123">
        <v>887</v>
      </c>
      <c r="F61" s="151" t="str">
        <f>VLOOKUP(E61,VIP!$A$2:$O12617,2,0)</f>
        <v>DRBR887</v>
      </c>
      <c r="G61" s="122" t="str">
        <f>VLOOKUP(E61,'LISTADO ATM'!$A$2:$B$900,2,0)</f>
        <v>ATM S/M Bravo Los Proceres</v>
      </c>
      <c r="H61" s="122" t="str">
        <f>VLOOKUP(E61,VIP!$A$2:$O17538,7,FALSE)</f>
        <v>Si</v>
      </c>
      <c r="I61" s="122" t="str">
        <f>VLOOKUP(E61,VIP!$A$2:$O9503,8,FALSE)</f>
        <v>Si</v>
      </c>
      <c r="J61" s="122" t="str">
        <f>VLOOKUP(E61,VIP!$A$2:$O9453,8,FALSE)</f>
        <v>Si</v>
      </c>
      <c r="K61" s="122" t="str">
        <f>VLOOKUP(E61,VIP!$A$2:$O13027,6,0)</f>
        <v>NO</v>
      </c>
      <c r="L61" s="124" t="s">
        <v>2428</v>
      </c>
      <c r="M61" s="153" t="s">
        <v>2593</v>
      </c>
      <c r="N61" s="118" t="s">
        <v>2472</v>
      </c>
      <c r="O61" s="151" t="s">
        <v>2468</v>
      </c>
      <c r="P61" s="138"/>
      <c r="Q61" s="154">
        <v>44303.607638888891</v>
      </c>
    </row>
    <row r="62" spans="1:17" ht="17.399999999999999" x14ac:dyDescent="0.3">
      <c r="A62" s="122" t="str">
        <f>VLOOKUP(E62,'LISTADO ATM'!$A$2:$C$901,3,0)</f>
        <v>NORTE</v>
      </c>
      <c r="B62" s="142" t="s">
        <v>2582</v>
      </c>
      <c r="C62" s="120">
        <v>44302.810740740744</v>
      </c>
      <c r="D62" s="122" t="s">
        <v>2529</v>
      </c>
      <c r="E62" s="123">
        <v>732</v>
      </c>
      <c r="F62" s="151" t="str">
        <f>VLOOKUP(E62,VIP!$A$2:$O12616,2,0)</f>
        <v>DRBR12H</v>
      </c>
      <c r="G62" s="122" t="str">
        <f>VLOOKUP(E62,'LISTADO ATM'!$A$2:$B$900,2,0)</f>
        <v xml:space="preserve">ATM Molino del Valle (Santiago) </v>
      </c>
      <c r="H62" s="122" t="str">
        <f>VLOOKUP(E62,VIP!$A$2:$O17537,7,FALSE)</f>
        <v>Si</v>
      </c>
      <c r="I62" s="122" t="str">
        <f>VLOOKUP(E62,VIP!$A$2:$O9502,8,FALSE)</f>
        <v>Si</v>
      </c>
      <c r="J62" s="122" t="str">
        <f>VLOOKUP(E62,VIP!$A$2:$O9452,8,FALSE)</f>
        <v>Si</v>
      </c>
      <c r="K62" s="122" t="str">
        <f>VLOOKUP(E62,VIP!$A$2:$O13026,6,0)</f>
        <v>NO</v>
      </c>
      <c r="L62" s="124" t="s">
        <v>2428</v>
      </c>
      <c r="M62" s="153" t="s">
        <v>2593</v>
      </c>
      <c r="N62" s="118" t="s">
        <v>2472</v>
      </c>
      <c r="O62" s="151" t="s">
        <v>2529</v>
      </c>
      <c r="P62" s="138"/>
      <c r="Q62" s="154">
        <v>44303.591666666667</v>
      </c>
    </row>
    <row r="63" spans="1:17" ht="17.399999999999999" x14ac:dyDescent="0.3">
      <c r="A63" s="122" t="str">
        <f>VLOOKUP(E63,'LISTADO ATM'!$A$2:$C$901,3,0)</f>
        <v>SUR</v>
      </c>
      <c r="B63" s="142" t="s">
        <v>2581</v>
      </c>
      <c r="C63" s="120">
        <v>44302.826365740744</v>
      </c>
      <c r="D63" s="122" t="s">
        <v>2492</v>
      </c>
      <c r="E63" s="123">
        <v>101</v>
      </c>
      <c r="F63" s="151" t="str">
        <f>VLOOKUP(E63,VIP!$A$2:$O12615,2,0)</f>
        <v>DRBR101</v>
      </c>
      <c r="G63" s="122" t="str">
        <f>VLOOKUP(E63,'LISTADO ATM'!$A$2:$B$900,2,0)</f>
        <v xml:space="preserve">ATM Oficina San Juan de la Maguana I </v>
      </c>
      <c r="H63" s="122" t="str">
        <f>VLOOKUP(E63,VIP!$A$2:$O17536,7,FALSE)</f>
        <v>Si</v>
      </c>
      <c r="I63" s="122" t="str">
        <f>VLOOKUP(E63,VIP!$A$2:$O9501,8,FALSE)</f>
        <v>Si</v>
      </c>
      <c r="J63" s="122" t="str">
        <f>VLOOKUP(E63,VIP!$A$2:$O9451,8,FALSE)</f>
        <v>Si</v>
      </c>
      <c r="K63" s="122" t="str">
        <f>VLOOKUP(E63,VIP!$A$2:$O13025,6,0)</f>
        <v>SI</v>
      </c>
      <c r="L63" s="124" t="s">
        <v>2428</v>
      </c>
      <c r="M63" s="153" t="s">
        <v>2593</v>
      </c>
      <c r="N63" s="118" t="s">
        <v>2472</v>
      </c>
      <c r="O63" s="151" t="s">
        <v>2492</v>
      </c>
      <c r="P63" s="138"/>
      <c r="Q63" s="154">
        <v>44303.607638888891</v>
      </c>
    </row>
    <row r="64" spans="1:17" ht="17.399999999999999" x14ac:dyDescent="0.3">
      <c r="A64" s="122" t="str">
        <f>VLOOKUP(E64,'LISTADO ATM'!$A$2:$C$901,3,0)</f>
        <v>ESTE</v>
      </c>
      <c r="B64" s="142" t="s">
        <v>2580</v>
      </c>
      <c r="C64" s="120">
        <v>44302.859733796293</v>
      </c>
      <c r="D64" s="122" t="s">
        <v>2492</v>
      </c>
      <c r="E64" s="123">
        <v>386</v>
      </c>
      <c r="F64" s="151" t="str">
        <f>VLOOKUP(E64,VIP!$A$2:$O12614,2,0)</f>
        <v>DRBR386</v>
      </c>
      <c r="G64" s="122" t="str">
        <f>VLOOKUP(E64,'LISTADO ATM'!$A$2:$B$900,2,0)</f>
        <v xml:space="preserve">ATM Plaza Verón II </v>
      </c>
      <c r="H64" s="122" t="str">
        <f>VLOOKUP(E64,VIP!$A$2:$O17535,7,FALSE)</f>
        <v>Si</v>
      </c>
      <c r="I64" s="122" t="str">
        <f>VLOOKUP(E64,VIP!$A$2:$O9500,8,FALSE)</f>
        <v>Si</v>
      </c>
      <c r="J64" s="122" t="str">
        <f>VLOOKUP(E64,VIP!$A$2:$O9450,8,FALSE)</f>
        <v>Si</v>
      </c>
      <c r="K64" s="122" t="str">
        <f>VLOOKUP(E64,VIP!$A$2:$O13024,6,0)</f>
        <v>NO</v>
      </c>
      <c r="L64" s="124" t="s">
        <v>2428</v>
      </c>
      <c r="M64" s="118" t="s">
        <v>2465</v>
      </c>
      <c r="N64" s="118" t="s">
        <v>2472</v>
      </c>
      <c r="O64" s="151" t="s">
        <v>2492</v>
      </c>
      <c r="P64" s="138"/>
      <c r="Q64" s="118" t="s">
        <v>2586</v>
      </c>
    </row>
    <row r="65" spans="1:17" ht="17.399999999999999" x14ac:dyDescent="0.3">
      <c r="A65" s="122" t="str">
        <f>VLOOKUP(E65,'LISTADO ATM'!$A$2:$C$901,3,0)</f>
        <v>DISTRITO NACIONAL</v>
      </c>
      <c r="B65" s="142" t="s">
        <v>2579</v>
      </c>
      <c r="C65" s="120">
        <v>44302.864340277774</v>
      </c>
      <c r="D65" s="122" t="s">
        <v>2189</v>
      </c>
      <c r="E65" s="123">
        <v>272</v>
      </c>
      <c r="F65" s="151" t="str">
        <f>VLOOKUP(E65,VIP!$A$2:$O12613,2,0)</f>
        <v>DRBR272</v>
      </c>
      <c r="G65" s="122" t="str">
        <f>VLOOKUP(E65,'LISTADO ATM'!$A$2:$B$900,2,0)</f>
        <v xml:space="preserve">ATM Cámara de Diputados </v>
      </c>
      <c r="H65" s="122" t="str">
        <f>VLOOKUP(E65,VIP!$A$2:$O17534,7,FALSE)</f>
        <v>Si</v>
      </c>
      <c r="I65" s="122" t="str">
        <f>VLOOKUP(E65,VIP!$A$2:$O9499,8,FALSE)</f>
        <v>Si</v>
      </c>
      <c r="J65" s="122" t="str">
        <f>VLOOKUP(E65,VIP!$A$2:$O9449,8,FALSE)</f>
        <v>Si</v>
      </c>
      <c r="K65" s="122" t="str">
        <f>VLOOKUP(E65,VIP!$A$2:$O13023,6,0)</f>
        <v>NO</v>
      </c>
      <c r="L65" s="124" t="s">
        <v>2254</v>
      </c>
      <c r="M65" s="153" t="s">
        <v>2593</v>
      </c>
      <c r="N65" s="118" t="s">
        <v>2472</v>
      </c>
      <c r="O65" s="151" t="s">
        <v>2189</v>
      </c>
      <c r="P65" s="138"/>
      <c r="Q65" s="154">
        <v>44303.604166666664</v>
      </c>
    </row>
    <row r="66" spans="1:17" ht="17.399999999999999" x14ac:dyDescent="0.3">
      <c r="A66" s="122" t="str">
        <f>VLOOKUP(E66,'LISTADO ATM'!$A$2:$C$901,3,0)</f>
        <v>DISTRITO NACIONAL</v>
      </c>
      <c r="B66" s="142" t="s">
        <v>2578</v>
      </c>
      <c r="C66" s="120">
        <v>44302.867025462961</v>
      </c>
      <c r="D66" s="122" t="s">
        <v>2492</v>
      </c>
      <c r="E66" s="123">
        <v>438</v>
      </c>
      <c r="F66" s="151" t="str">
        <f>VLOOKUP(E66,VIP!$A$2:$O12612,2,0)</f>
        <v>DRBR438</v>
      </c>
      <c r="G66" s="122" t="str">
        <f>VLOOKUP(E66,'LISTADO ATM'!$A$2:$B$900,2,0)</f>
        <v xml:space="preserve">ATM Autobanco Torre IV </v>
      </c>
      <c r="H66" s="122" t="str">
        <f>VLOOKUP(E66,VIP!$A$2:$O17533,7,FALSE)</f>
        <v>Si</v>
      </c>
      <c r="I66" s="122" t="str">
        <f>VLOOKUP(E66,VIP!$A$2:$O9498,8,FALSE)</f>
        <v>Si</v>
      </c>
      <c r="J66" s="122" t="str">
        <f>VLOOKUP(E66,VIP!$A$2:$O9448,8,FALSE)</f>
        <v>Si</v>
      </c>
      <c r="K66" s="122" t="str">
        <f>VLOOKUP(E66,VIP!$A$2:$O13022,6,0)</f>
        <v>SI</v>
      </c>
      <c r="L66" s="124" t="s">
        <v>2428</v>
      </c>
      <c r="M66" s="153" t="s">
        <v>2593</v>
      </c>
      <c r="N66" s="118" t="s">
        <v>2472</v>
      </c>
      <c r="O66" s="151" t="s">
        <v>2492</v>
      </c>
      <c r="P66" s="138"/>
      <c r="Q66" s="154">
        <v>44303.606944444444</v>
      </c>
    </row>
    <row r="67" spans="1:17" ht="17.399999999999999" x14ac:dyDescent="0.3">
      <c r="A67" s="122" t="str">
        <f>VLOOKUP(E67,'LISTADO ATM'!$A$2:$C$901,3,0)</f>
        <v>NORTE</v>
      </c>
      <c r="B67" s="142" t="s">
        <v>2577</v>
      </c>
      <c r="C67" s="120">
        <v>44302.869039351855</v>
      </c>
      <c r="D67" s="122" t="s">
        <v>2190</v>
      </c>
      <c r="E67" s="123">
        <v>64</v>
      </c>
      <c r="F67" s="151" t="str">
        <f>VLOOKUP(E67,VIP!$A$2:$O12611,2,0)</f>
        <v>DRBR064</v>
      </c>
      <c r="G67" s="122" t="str">
        <f>VLOOKUP(E67,'LISTADO ATM'!$A$2:$B$900,2,0)</f>
        <v xml:space="preserve">ATM COOPALINA (Cotuí) </v>
      </c>
      <c r="H67" s="122" t="str">
        <f>VLOOKUP(E67,VIP!$A$2:$O17532,7,FALSE)</f>
        <v>Si</v>
      </c>
      <c r="I67" s="122" t="str">
        <f>VLOOKUP(E67,VIP!$A$2:$O9497,8,FALSE)</f>
        <v>Si</v>
      </c>
      <c r="J67" s="122" t="str">
        <f>VLOOKUP(E67,VIP!$A$2:$O9447,8,FALSE)</f>
        <v>Si</v>
      </c>
      <c r="K67" s="122" t="str">
        <f>VLOOKUP(E67,VIP!$A$2:$O13021,6,0)</f>
        <v>NO</v>
      </c>
      <c r="L67" s="124" t="s">
        <v>2254</v>
      </c>
      <c r="M67" s="153" t="s">
        <v>2593</v>
      </c>
      <c r="N67" s="118" t="s">
        <v>2472</v>
      </c>
      <c r="O67" s="151" t="s">
        <v>2190</v>
      </c>
      <c r="P67" s="138"/>
      <c r="Q67" s="154">
        <v>44303.425000000003</v>
      </c>
    </row>
    <row r="68" spans="1:17" ht="17.399999999999999" x14ac:dyDescent="0.3">
      <c r="A68" s="122" t="str">
        <f>VLOOKUP(E68,'LISTADO ATM'!$A$2:$C$901,3,0)</f>
        <v>DISTRITO NACIONAL</v>
      </c>
      <c r="B68" s="142" t="s">
        <v>2576</v>
      </c>
      <c r="C68" s="120">
        <v>44302.909143518518</v>
      </c>
      <c r="D68" s="122" t="s">
        <v>2468</v>
      </c>
      <c r="E68" s="123">
        <v>461</v>
      </c>
      <c r="F68" s="151" t="str">
        <f>VLOOKUP(E68,VIP!$A$2:$O12610,2,0)</f>
        <v>DRBR461</v>
      </c>
      <c r="G68" s="122" t="str">
        <f>VLOOKUP(E68,'LISTADO ATM'!$A$2:$B$900,2,0)</f>
        <v xml:space="preserve">ATM Autobanco Sarasota I </v>
      </c>
      <c r="H68" s="122" t="str">
        <f>VLOOKUP(E68,VIP!$A$2:$O17531,7,FALSE)</f>
        <v>Si</v>
      </c>
      <c r="I68" s="122" t="str">
        <f>VLOOKUP(E68,VIP!$A$2:$O9496,8,FALSE)</f>
        <v>Si</v>
      </c>
      <c r="J68" s="122" t="str">
        <f>VLOOKUP(E68,VIP!$A$2:$O9446,8,FALSE)</f>
        <v>Si</v>
      </c>
      <c r="K68" s="122" t="str">
        <f>VLOOKUP(E68,VIP!$A$2:$O13020,6,0)</f>
        <v>SI</v>
      </c>
      <c r="L68" s="124" t="s">
        <v>2428</v>
      </c>
      <c r="M68" s="153" t="s">
        <v>2593</v>
      </c>
      <c r="N68" s="118" t="s">
        <v>2472</v>
      </c>
      <c r="O68" s="151" t="s">
        <v>2468</v>
      </c>
      <c r="P68" s="138"/>
      <c r="Q68" s="154">
        <v>44303.45208333333</v>
      </c>
    </row>
    <row r="69" spans="1:17" ht="17.399999999999999" x14ac:dyDescent="0.3">
      <c r="A69" s="122" t="str">
        <f>VLOOKUP(E69,'LISTADO ATM'!$A$2:$C$901,3,0)</f>
        <v>DISTRITO NACIONAL</v>
      </c>
      <c r="B69" s="142" t="s">
        <v>2575</v>
      </c>
      <c r="C69" s="120">
        <v>44302.912685185183</v>
      </c>
      <c r="D69" s="122" t="s">
        <v>2189</v>
      </c>
      <c r="E69" s="123">
        <v>955</v>
      </c>
      <c r="F69" s="151" t="str">
        <f>VLOOKUP(E69,VIP!$A$2:$O12609,2,0)</f>
        <v>DRBR955</v>
      </c>
      <c r="G69" s="122" t="str">
        <f>VLOOKUP(E69,'LISTADO ATM'!$A$2:$B$900,2,0)</f>
        <v xml:space="preserve">ATM Oficina Americana Independencia II </v>
      </c>
      <c r="H69" s="122" t="str">
        <f>VLOOKUP(E69,VIP!$A$2:$O17530,7,FALSE)</f>
        <v>Si</v>
      </c>
      <c r="I69" s="122" t="str">
        <f>VLOOKUP(E69,VIP!$A$2:$O9495,8,FALSE)</f>
        <v>Si</v>
      </c>
      <c r="J69" s="122" t="str">
        <f>VLOOKUP(E69,VIP!$A$2:$O9445,8,FALSE)</f>
        <v>Si</v>
      </c>
      <c r="K69" s="122" t="str">
        <f>VLOOKUP(E69,VIP!$A$2:$O13019,6,0)</f>
        <v>NO</v>
      </c>
      <c r="L69" s="124" t="s">
        <v>2431</v>
      </c>
      <c r="M69" s="118" t="s">
        <v>2465</v>
      </c>
      <c r="N69" s="118" t="s">
        <v>2472</v>
      </c>
      <c r="O69" s="151" t="s">
        <v>2189</v>
      </c>
      <c r="P69" s="138"/>
      <c r="Q69" s="118" t="s">
        <v>2431</v>
      </c>
    </row>
    <row r="70" spans="1:17" ht="17.399999999999999" x14ac:dyDescent="0.3">
      <c r="A70" s="122" t="str">
        <f>VLOOKUP(E70,'LISTADO ATM'!$A$2:$C$901,3,0)</f>
        <v>DISTRITO NACIONAL</v>
      </c>
      <c r="B70" s="142" t="s">
        <v>2574</v>
      </c>
      <c r="C70" s="120">
        <v>44302.926736111112</v>
      </c>
      <c r="D70" s="122" t="s">
        <v>2189</v>
      </c>
      <c r="E70" s="123">
        <v>816</v>
      </c>
      <c r="F70" s="151" t="str">
        <f>VLOOKUP(E70,VIP!$A$2:$O12608,2,0)</f>
        <v>DRBR816</v>
      </c>
      <c r="G70" s="122" t="str">
        <f>VLOOKUP(E70,'LISTADO ATM'!$A$2:$B$900,2,0)</f>
        <v xml:space="preserve">ATM Oficina Pedro Brand </v>
      </c>
      <c r="H70" s="122" t="str">
        <f>VLOOKUP(E70,VIP!$A$2:$O17529,7,FALSE)</f>
        <v>Si</v>
      </c>
      <c r="I70" s="122" t="str">
        <f>VLOOKUP(E70,VIP!$A$2:$O9494,8,FALSE)</f>
        <v>Si</v>
      </c>
      <c r="J70" s="122" t="str">
        <f>VLOOKUP(E70,VIP!$A$2:$O9444,8,FALSE)</f>
        <v>Si</v>
      </c>
      <c r="K70" s="122" t="str">
        <f>VLOOKUP(E70,VIP!$A$2:$O13018,6,0)</f>
        <v>NO</v>
      </c>
      <c r="L70" s="124" t="s">
        <v>2431</v>
      </c>
      <c r="M70" s="153" t="s">
        <v>2593</v>
      </c>
      <c r="N70" s="118" t="s">
        <v>2472</v>
      </c>
      <c r="O70" s="151" t="s">
        <v>2189</v>
      </c>
      <c r="P70" s="138"/>
      <c r="Q70" s="154">
        <v>45399.697222222225</v>
      </c>
    </row>
    <row r="71" spans="1:17" ht="17.399999999999999" x14ac:dyDescent="0.3">
      <c r="A71" s="122" t="str">
        <f>VLOOKUP(E71,'LISTADO ATM'!$A$2:$C$901,3,0)</f>
        <v>ESTE</v>
      </c>
      <c r="B71" s="142" t="s">
        <v>2573</v>
      </c>
      <c r="C71" s="120">
        <v>44302.927824074075</v>
      </c>
      <c r="D71" s="122" t="s">
        <v>2189</v>
      </c>
      <c r="E71" s="123">
        <v>495</v>
      </c>
      <c r="F71" s="151" t="str">
        <f>VLOOKUP(E71,VIP!$A$2:$O12607,2,0)</f>
        <v>DRBR495</v>
      </c>
      <c r="G71" s="122" t="str">
        <f>VLOOKUP(E71,'LISTADO ATM'!$A$2:$B$900,2,0)</f>
        <v>ATM Cemento PANAM</v>
      </c>
      <c r="H71" s="122" t="str">
        <f>VLOOKUP(E71,VIP!$A$2:$O17528,7,FALSE)</f>
        <v>SI</v>
      </c>
      <c r="I71" s="122" t="str">
        <f>VLOOKUP(E71,VIP!$A$2:$O9493,8,FALSE)</f>
        <v>SI</v>
      </c>
      <c r="J71" s="122" t="str">
        <f>VLOOKUP(E71,VIP!$A$2:$O9443,8,FALSE)</f>
        <v>SI</v>
      </c>
      <c r="K71" s="122" t="str">
        <f>VLOOKUP(E71,VIP!$A$2:$O13017,6,0)</f>
        <v>NO</v>
      </c>
      <c r="L71" s="124" t="s">
        <v>2431</v>
      </c>
      <c r="M71" s="118" t="s">
        <v>2465</v>
      </c>
      <c r="N71" s="118" t="s">
        <v>2472</v>
      </c>
      <c r="O71" s="151" t="s">
        <v>2189</v>
      </c>
      <c r="P71" s="138"/>
      <c r="Q71" s="118" t="s">
        <v>2431</v>
      </c>
    </row>
    <row r="72" spans="1:17" ht="17.399999999999999" x14ac:dyDescent="0.3">
      <c r="A72" s="122" t="str">
        <f>VLOOKUP(E72,'LISTADO ATM'!$A$2:$C$901,3,0)</f>
        <v>DISTRITO NACIONAL</v>
      </c>
      <c r="B72" s="142" t="s">
        <v>2588</v>
      </c>
      <c r="C72" s="120">
        <v>44303.272256944445</v>
      </c>
      <c r="D72" s="122" t="s">
        <v>2189</v>
      </c>
      <c r="E72" s="123">
        <v>858</v>
      </c>
      <c r="F72" s="151" t="str">
        <f>VLOOKUP(E72,VIP!$A$2:$O12608,2,0)</f>
        <v>DRBR858</v>
      </c>
      <c r="G72" s="122" t="str">
        <f>VLOOKUP(E72,'LISTADO ATM'!$A$2:$B$900,2,0)</f>
        <v xml:space="preserve">ATM Cooperativa Maestros (COOPNAMA) </v>
      </c>
      <c r="H72" s="122" t="str">
        <f>VLOOKUP(E72,VIP!$A$2:$O17529,7,FALSE)</f>
        <v>Si</v>
      </c>
      <c r="I72" s="122" t="str">
        <f>VLOOKUP(E72,VIP!$A$2:$O9494,8,FALSE)</f>
        <v>No</v>
      </c>
      <c r="J72" s="122" t="str">
        <f>VLOOKUP(E72,VIP!$A$2:$O9444,8,FALSE)</f>
        <v>No</v>
      </c>
      <c r="K72" s="122" t="str">
        <f>VLOOKUP(E72,VIP!$A$2:$O13018,6,0)</f>
        <v>NO</v>
      </c>
      <c r="L72" s="124" t="s">
        <v>2228</v>
      </c>
      <c r="M72" s="153" t="s">
        <v>2593</v>
      </c>
      <c r="N72" s="118" t="s">
        <v>2472</v>
      </c>
      <c r="O72" s="151" t="s">
        <v>2189</v>
      </c>
      <c r="P72" s="138"/>
      <c r="Q72" s="154">
        <v>44303.420138888891</v>
      </c>
    </row>
    <row r="73" spans="1:17" ht="17.399999999999999" x14ac:dyDescent="0.3">
      <c r="A73" s="122" t="str">
        <f>VLOOKUP(E73,'LISTADO ATM'!$A$2:$C$901,3,0)</f>
        <v>ESTE</v>
      </c>
      <c r="B73" s="142" t="s">
        <v>2589</v>
      </c>
      <c r="C73" s="120">
        <v>44303.277696759258</v>
      </c>
      <c r="D73" s="122" t="s">
        <v>2189</v>
      </c>
      <c r="E73" s="123">
        <v>289</v>
      </c>
      <c r="F73" s="151" t="str">
        <f>VLOOKUP(E73,VIP!$A$2:$O12611,2,0)</f>
        <v>DRBR910</v>
      </c>
      <c r="G73" s="122" t="str">
        <f>VLOOKUP(E73,'LISTADO ATM'!$A$2:$B$900,2,0)</f>
        <v>ATM Oficina Bávaro II</v>
      </c>
      <c r="H73" s="122" t="str">
        <f>VLOOKUP(E73,VIP!$A$2:$O17532,7,FALSE)</f>
        <v>Si</v>
      </c>
      <c r="I73" s="122" t="str">
        <f>VLOOKUP(E73,VIP!$A$2:$O9497,8,FALSE)</f>
        <v>Si</v>
      </c>
      <c r="J73" s="122" t="str">
        <f>VLOOKUP(E73,VIP!$A$2:$O9447,8,FALSE)</f>
        <v>Si</v>
      </c>
      <c r="K73" s="122" t="str">
        <f>VLOOKUP(E73,VIP!$A$2:$O13021,6,0)</f>
        <v>NO</v>
      </c>
      <c r="L73" s="124" t="s">
        <v>2254</v>
      </c>
      <c r="M73" s="118" t="s">
        <v>2465</v>
      </c>
      <c r="N73" s="118" t="s">
        <v>2472</v>
      </c>
      <c r="O73" s="151" t="s">
        <v>2189</v>
      </c>
      <c r="P73" s="138"/>
      <c r="Q73" s="118" t="s">
        <v>2254</v>
      </c>
    </row>
    <row r="74" spans="1:17" ht="17.399999999999999" x14ac:dyDescent="0.3">
      <c r="A74" s="122" t="str">
        <f>VLOOKUP(E74,'LISTADO ATM'!$A$2:$C$901,3,0)</f>
        <v>DISTRITO NACIONAL</v>
      </c>
      <c r="B74" s="142" t="s">
        <v>2592</v>
      </c>
      <c r="C74" s="120">
        <v>44303.307974537034</v>
      </c>
      <c r="D74" s="122" t="s">
        <v>2468</v>
      </c>
      <c r="E74" s="123">
        <v>325</v>
      </c>
      <c r="F74" s="151" t="str">
        <f>VLOOKUP(E74,VIP!$A$2:$O12614,2,0)</f>
        <v>DRBR325</v>
      </c>
      <c r="G74" s="122" t="str">
        <f>VLOOKUP(E74,'LISTADO ATM'!$A$2:$B$900,2,0)</f>
        <v>ATM Casa Edwin</v>
      </c>
      <c r="H74" s="122" t="str">
        <f>VLOOKUP(E74,VIP!$A$2:$O17535,7,FALSE)</f>
        <v>Si</v>
      </c>
      <c r="I74" s="122" t="str">
        <f>VLOOKUP(E74,VIP!$A$2:$O9500,8,FALSE)</f>
        <v>Si</v>
      </c>
      <c r="J74" s="122" t="str">
        <f>VLOOKUP(E74,VIP!$A$2:$O9450,8,FALSE)</f>
        <v>Si</v>
      </c>
      <c r="K74" s="122" t="str">
        <f>VLOOKUP(E74,VIP!$A$2:$O13024,6,0)</f>
        <v>NO</v>
      </c>
      <c r="L74" s="124" t="s">
        <v>2428</v>
      </c>
      <c r="M74" s="153" t="s">
        <v>2593</v>
      </c>
      <c r="N74" s="118" t="s">
        <v>2472</v>
      </c>
      <c r="O74" s="151" t="s">
        <v>2473</v>
      </c>
      <c r="P74" s="138"/>
      <c r="Q74" s="154">
        <v>44303.65625</v>
      </c>
    </row>
    <row r="75" spans="1:17" ht="17.399999999999999" x14ac:dyDescent="0.3">
      <c r="A75" s="122" t="str">
        <f>VLOOKUP(E75,'LISTADO ATM'!$A$2:$C$901,3,0)</f>
        <v>DISTRITO NACIONAL</v>
      </c>
      <c r="B75" s="142" t="s">
        <v>2591</v>
      </c>
      <c r="C75" s="120">
        <v>44303.31040509259</v>
      </c>
      <c r="D75" s="122" t="s">
        <v>2468</v>
      </c>
      <c r="E75" s="123">
        <v>493</v>
      </c>
      <c r="F75" s="151" t="str">
        <f>VLOOKUP(E75,VIP!$A$2:$O12613,2,0)</f>
        <v>DRBR493</v>
      </c>
      <c r="G75" s="122" t="str">
        <f>VLOOKUP(E75,'LISTADO ATM'!$A$2:$B$900,2,0)</f>
        <v xml:space="preserve">ATM Oficina Haina Occidental II </v>
      </c>
      <c r="H75" s="122" t="str">
        <f>VLOOKUP(E75,VIP!$A$2:$O17534,7,FALSE)</f>
        <v>Si</v>
      </c>
      <c r="I75" s="122" t="str">
        <f>VLOOKUP(E75,VIP!$A$2:$O9499,8,FALSE)</f>
        <v>Si</v>
      </c>
      <c r="J75" s="122" t="str">
        <f>VLOOKUP(E75,VIP!$A$2:$O9449,8,FALSE)</f>
        <v>Si</v>
      </c>
      <c r="K75" s="122" t="str">
        <f>VLOOKUP(E75,VIP!$A$2:$O13023,6,0)</f>
        <v>NO</v>
      </c>
      <c r="L75" s="124" t="s">
        <v>2428</v>
      </c>
      <c r="M75" s="153" t="s">
        <v>2593</v>
      </c>
      <c r="N75" s="118" t="s">
        <v>2472</v>
      </c>
      <c r="O75" s="151" t="s">
        <v>2473</v>
      </c>
      <c r="P75" s="138"/>
      <c r="Q75" s="154">
        <v>44303.60833333333</v>
      </c>
    </row>
    <row r="76" spans="1:17" ht="17.399999999999999" x14ac:dyDescent="0.3">
      <c r="A76" s="122" t="str">
        <f>VLOOKUP(E76,'LISTADO ATM'!$A$2:$C$901,3,0)</f>
        <v>DISTRITO NACIONAL</v>
      </c>
      <c r="B76" s="142" t="s">
        <v>2590</v>
      </c>
      <c r="C76" s="120">
        <v>44303.324675925927</v>
      </c>
      <c r="D76" s="122" t="s">
        <v>2189</v>
      </c>
      <c r="E76" s="123">
        <v>812</v>
      </c>
      <c r="F76" s="151" t="str">
        <f>VLOOKUP(E76,VIP!$A$2:$O12612,2,0)</f>
        <v>DRBR812</v>
      </c>
      <c r="G76" s="122" t="str">
        <f>VLOOKUP(E76,'LISTADO ATM'!$A$2:$B$900,2,0)</f>
        <v xml:space="preserve">ATM Canasta del Pueblo </v>
      </c>
      <c r="H76" s="122" t="str">
        <f>VLOOKUP(E76,VIP!$A$2:$O17533,7,FALSE)</f>
        <v>Si</v>
      </c>
      <c r="I76" s="122" t="str">
        <f>VLOOKUP(E76,VIP!$A$2:$O9498,8,FALSE)</f>
        <v>Si</v>
      </c>
      <c r="J76" s="122" t="str">
        <f>VLOOKUP(E76,VIP!$A$2:$O9448,8,FALSE)</f>
        <v>Si</v>
      </c>
      <c r="K76" s="122" t="str">
        <f>VLOOKUP(E76,VIP!$A$2:$O13022,6,0)</f>
        <v>NO</v>
      </c>
      <c r="L76" s="124" t="s">
        <v>2254</v>
      </c>
      <c r="M76" s="118" t="s">
        <v>2465</v>
      </c>
      <c r="N76" s="118" t="s">
        <v>2506</v>
      </c>
      <c r="O76" s="151" t="s">
        <v>2474</v>
      </c>
      <c r="P76" s="138"/>
      <c r="Q76" s="118" t="s">
        <v>2254</v>
      </c>
    </row>
    <row r="77" spans="1:17" ht="17.399999999999999" x14ac:dyDescent="0.3">
      <c r="A77" s="122" t="str">
        <f>VLOOKUP(E77,'LISTADO ATM'!$A$2:$C$901,3,0)</f>
        <v>DISTRITO NACIONAL</v>
      </c>
      <c r="B77" s="142" t="s">
        <v>2633</v>
      </c>
      <c r="C77" s="120">
        <v>44303.351261574076</v>
      </c>
      <c r="D77" s="122" t="s">
        <v>2468</v>
      </c>
      <c r="E77" s="123">
        <v>744</v>
      </c>
      <c r="F77" s="151" t="str">
        <f>VLOOKUP(E77,VIP!$A$2:$O12653,2,0)</f>
        <v>DRBR289</v>
      </c>
      <c r="G77" s="122" t="str">
        <f>VLOOKUP(E77,'LISTADO ATM'!$A$2:$B$900,2,0)</f>
        <v xml:space="preserve">ATM Multicentro La Sirena Venezuela </v>
      </c>
      <c r="H77" s="122" t="str">
        <f>VLOOKUP(E77,VIP!$A$2:$O17574,7,FALSE)</f>
        <v>Si</v>
      </c>
      <c r="I77" s="122" t="str">
        <f>VLOOKUP(E77,VIP!$A$2:$O9539,8,FALSE)</f>
        <v>Si</v>
      </c>
      <c r="J77" s="122" t="str">
        <f>VLOOKUP(E77,VIP!$A$2:$O9489,8,FALSE)</f>
        <v>Si</v>
      </c>
      <c r="K77" s="122" t="str">
        <f>VLOOKUP(E77,VIP!$A$2:$O13063,6,0)</f>
        <v>SI</v>
      </c>
      <c r="L77" s="124" t="s">
        <v>2428</v>
      </c>
      <c r="M77" s="153" t="s">
        <v>2593</v>
      </c>
      <c r="N77" s="118" t="s">
        <v>2472</v>
      </c>
      <c r="O77" s="151" t="s">
        <v>2473</v>
      </c>
      <c r="P77" s="138"/>
      <c r="Q77" s="154">
        <v>44303.60833333333</v>
      </c>
    </row>
    <row r="78" spans="1:17" ht="17.399999999999999" x14ac:dyDescent="0.3">
      <c r="A78" s="122" t="str">
        <f>VLOOKUP(E78,'LISTADO ATM'!$A$2:$C$901,3,0)</f>
        <v>NORTE</v>
      </c>
      <c r="B78" s="142" t="s">
        <v>2632</v>
      </c>
      <c r="C78" s="120">
        <v>44303.354074074072</v>
      </c>
      <c r="D78" s="122" t="s">
        <v>2190</v>
      </c>
      <c r="E78" s="123">
        <v>538</v>
      </c>
      <c r="F78" s="151" t="str">
        <f>VLOOKUP(E78,VIP!$A$2:$O12652,2,0)</f>
        <v>DRBR538</v>
      </c>
      <c r="G78" s="122" t="str">
        <f>VLOOKUP(E78,'LISTADO ATM'!$A$2:$B$900,2,0)</f>
        <v>ATM  Autoservicio San Fco. Macorís</v>
      </c>
      <c r="H78" s="122" t="str">
        <f>VLOOKUP(E78,VIP!$A$2:$O17573,7,FALSE)</f>
        <v>Si</v>
      </c>
      <c r="I78" s="122" t="str">
        <f>VLOOKUP(E78,VIP!$A$2:$O9538,8,FALSE)</f>
        <v>Si</v>
      </c>
      <c r="J78" s="122" t="str">
        <f>VLOOKUP(E78,VIP!$A$2:$O9488,8,FALSE)</f>
        <v>Si</v>
      </c>
      <c r="K78" s="122" t="str">
        <f>VLOOKUP(E78,VIP!$A$2:$O13062,6,0)</f>
        <v>NO</v>
      </c>
      <c r="L78" s="124" t="s">
        <v>2254</v>
      </c>
      <c r="M78" s="153" t="s">
        <v>2593</v>
      </c>
      <c r="N78" s="118" t="s">
        <v>2472</v>
      </c>
      <c r="O78" s="151" t="s">
        <v>2634</v>
      </c>
      <c r="P78" s="138"/>
      <c r="Q78" s="154">
        <v>44303.464583333334</v>
      </c>
    </row>
    <row r="79" spans="1:17" ht="17.399999999999999" x14ac:dyDescent="0.3">
      <c r="A79" s="122" t="str">
        <f>VLOOKUP(E79,'LISTADO ATM'!$A$2:$C$901,3,0)</f>
        <v>ESTE</v>
      </c>
      <c r="B79" s="142" t="s">
        <v>2631</v>
      </c>
      <c r="C79" s="120">
        <v>44303.358530092592</v>
      </c>
      <c r="D79" s="122" t="s">
        <v>2492</v>
      </c>
      <c r="E79" s="123">
        <v>268</v>
      </c>
      <c r="F79" s="151" t="str">
        <f>VLOOKUP(E79,VIP!$A$2:$O12651,2,0)</f>
        <v>DRBR268</v>
      </c>
      <c r="G79" s="122" t="str">
        <f>VLOOKUP(E79,'LISTADO ATM'!$A$2:$B$900,2,0)</f>
        <v xml:space="preserve">ATM Autobanco La Altagracia (Higuey) </v>
      </c>
      <c r="H79" s="122" t="str">
        <f>VLOOKUP(E79,VIP!$A$2:$O17572,7,FALSE)</f>
        <v>Si</v>
      </c>
      <c r="I79" s="122" t="str">
        <f>VLOOKUP(E79,VIP!$A$2:$O9537,8,FALSE)</f>
        <v>Si</v>
      </c>
      <c r="J79" s="122" t="str">
        <f>VLOOKUP(E79,VIP!$A$2:$O9487,8,FALSE)</f>
        <v>Si</v>
      </c>
      <c r="K79" s="122" t="str">
        <f>VLOOKUP(E79,VIP!$A$2:$O13061,6,0)</f>
        <v>NO</v>
      </c>
      <c r="L79" s="124" t="s">
        <v>2428</v>
      </c>
      <c r="M79" s="153" t="s">
        <v>2593</v>
      </c>
      <c r="N79" s="118" t="s">
        <v>2472</v>
      </c>
      <c r="O79" s="151" t="s">
        <v>2493</v>
      </c>
      <c r="P79" s="138"/>
      <c r="Q79" s="154">
        <v>44303.469444444447</v>
      </c>
    </row>
    <row r="80" spans="1:17" ht="17.399999999999999" x14ac:dyDescent="0.3">
      <c r="A80" s="122" t="str">
        <f>VLOOKUP(E80,'LISTADO ATM'!$A$2:$C$901,3,0)</f>
        <v>DISTRITO NACIONAL</v>
      </c>
      <c r="B80" s="142" t="s">
        <v>2630</v>
      </c>
      <c r="C80" s="120">
        <v>44303.360000000001</v>
      </c>
      <c r="D80" s="122" t="s">
        <v>2189</v>
      </c>
      <c r="E80" s="123">
        <v>420</v>
      </c>
      <c r="F80" s="151" t="str">
        <f>VLOOKUP(E80,VIP!$A$2:$O12650,2,0)</f>
        <v>DRBR420</v>
      </c>
      <c r="G80" s="122" t="str">
        <f>VLOOKUP(E80,'LISTADO ATM'!$A$2:$B$900,2,0)</f>
        <v xml:space="preserve">ATM DGII Av. Lincoln </v>
      </c>
      <c r="H80" s="122" t="str">
        <f>VLOOKUP(E80,VIP!$A$2:$O17571,7,FALSE)</f>
        <v>Si</v>
      </c>
      <c r="I80" s="122" t="str">
        <f>VLOOKUP(E80,VIP!$A$2:$O9536,8,FALSE)</f>
        <v>Si</v>
      </c>
      <c r="J80" s="122" t="str">
        <f>VLOOKUP(E80,VIP!$A$2:$O9486,8,FALSE)</f>
        <v>Si</v>
      </c>
      <c r="K80" s="122" t="str">
        <f>VLOOKUP(E80,VIP!$A$2:$O13060,6,0)</f>
        <v>NO</v>
      </c>
      <c r="L80" s="124" t="s">
        <v>2254</v>
      </c>
      <c r="M80" s="118" t="s">
        <v>2465</v>
      </c>
      <c r="N80" s="118" t="s">
        <v>2472</v>
      </c>
      <c r="O80" s="151" t="s">
        <v>2474</v>
      </c>
      <c r="P80" s="138"/>
      <c r="Q80" s="118" t="s">
        <v>2254</v>
      </c>
    </row>
    <row r="81" spans="1:17" ht="17.399999999999999" x14ac:dyDescent="0.3">
      <c r="A81" s="122" t="str">
        <f>VLOOKUP(E81,'LISTADO ATM'!$A$2:$C$901,3,0)</f>
        <v>ESTE</v>
      </c>
      <c r="B81" s="142" t="s">
        <v>2629</v>
      </c>
      <c r="C81" s="120">
        <v>44303.361886574072</v>
      </c>
      <c r="D81" s="122" t="s">
        <v>2189</v>
      </c>
      <c r="E81" s="123">
        <v>159</v>
      </c>
      <c r="F81" s="151" t="str">
        <f>VLOOKUP(E81,VIP!$A$2:$O12649,2,0)</f>
        <v>DRBR159</v>
      </c>
      <c r="G81" s="122" t="str">
        <f>VLOOKUP(E81,'LISTADO ATM'!$A$2:$B$900,2,0)</f>
        <v xml:space="preserve">ATM Hotel Dreams Bayahibe I </v>
      </c>
      <c r="H81" s="122" t="str">
        <f>VLOOKUP(E81,VIP!$A$2:$O17570,7,FALSE)</f>
        <v>Si</v>
      </c>
      <c r="I81" s="122" t="str">
        <f>VLOOKUP(E81,VIP!$A$2:$O9535,8,FALSE)</f>
        <v>Si</v>
      </c>
      <c r="J81" s="122" t="str">
        <f>VLOOKUP(E81,VIP!$A$2:$O9485,8,FALSE)</f>
        <v>Si</v>
      </c>
      <c r="K81" s="122" t="str">
        <f>VLOOKUP(E81,VIP!$A$2:$O13059,6,0)</f>
        <v>NO</v>
      </c>
      <c r="L81" s="124" t="s">
        <v>2254</v>
      </c>
      <c r="M81" s="153" t="s">
        <v>2593</v>
      </c>
      <c r="N81" s="118" t="s">
        <v>2472</v>
      </c>
      <c r="O81" s="151" t="s">
        <v>2474</v>
      </c>
      <c r="P81" s="138"/>
      <c r="Q81" s="154">
        <v>44303.606249999997</v>
      </c>
    </row>
    <row r="82" spans="1:17" ht="17.399999999999999" x14ac:dyDescent="0.3">
      <c r="A82" s="122" t="str">
        <f>VLOOKUP(E82,'LISTADO ATM'!$A$2:$C$901,3,0)</f>
        <v>ESTE</v>
      </c>
      <c r="B82" s="142" t="s">
        <v>2628</v>
      </c>
      <c r="C82" s="120">
        <v>44303.362719907411</v>
      </c>
      <c r="D82" s="122" t="s">
        <v>2189</v>
      </c>
      <c r="E82" s="123">
        <v>867</v>
      </c>
      <c r="F82" s="151" t="str">
        <f>VLOOKUP(E82,VIP!$A$2:$O12648,2,0)</f>
        <v>DRBR867</v>
      </c>
      <c r="G82" s="122" t="str">
        <f>VLOOKUP(E82,'LISTADO ATM'!$A$2:$B$900,2,0)</f>
        <v xml:space="preserve">ATM Estación Combustible Autopista El Coral </v>
      </c>
      <c r="H82" s="122" t="str">
        <f>VLOOKUP(E82,VIP!$A$2:$O17569,7,FALSE)</f>
        <v>Si</v>
      </c>
      <c r="I82" s="122" t="str">
        <f>VLOOKUP(E82,VIP!$A$2:$O9534,8,FALSE)</f>
        <v>Si</v>
      </c>
      <c r="J82" s="122" t="str">
        <f>VLOOKUP(E82,VIP!$A$2:$O9484,8,FALSE)</f>
        <v>Si</v>
      </c>
      <c r="K82" s="122" t="str">
        <f>VLOOKUP(E82,VIP!$A$2:$O13058,6,0)</f>
        <v>NO</v>
      </c>
      <c r="L82" s="124" t="s">
        <v>2254</v>
      </c>
      <c r="M82" s="153" t="s">
        <v>2593</v>
      </c>
      <c r="N82" s="118" t="s">
        <v>2472</v>
      </c>
      <c r="O82" s="151" t="s">
        <v>2474</v>
      </c>
      <c r="P82" s="138"/>
      <c r="Q82" s="154">
        <v>44303.46875</v>
      </c>
    </row>
    <row r="83" spans="1:17" ht="17.399999999999999" x14ac:dyDescent="0.3">
      <c r="A83" s="122" t="str">
        <f>VLOOKUP(E83,'LISTADO ATM'!$A$2:$C$901,3,0)</f>
        <v>DISTRITO NACIONAL</v>
      </c>
      <c r="B83" s="142" t="s">
        <v>2627</v>
      </c>
      <c r="C83" s="120">
        <v>44303.363564814812</v>
      </c>
      <c r="D83" s="122" t="s">
        <v>2189</v>
      </c>
      <c r="E83" s="123">
        <v>648</v>
      </c>
      <c r="F83" s="151" t="str">
        <f>VLOOKUP(E83,VIP!$A$2:$O12647,2,0)</f>
        <v>DRBR190</v>
      </c>
      <c r="G83" s="122" t="str">
        <f>VLOOKUP(E83,'LISTADO ATM'!$A$2:$B$900,2,0)</f>
        <v xml:space="preserve">ATM Hermandad de Pensionados </v>
      </c>
      <c r="H83" s="122" t="str">
        <f>VLOOKUP(E83,VIP!$A$2:$O17568,7,FALSE)</f>
        <v>Si</v>
      </c>
      <c r="I83" s="122" t="str">
        <f>VLOOKUP(E83,VIP!$A$2:$O9533,8,FALSE)</f>
        <v>No</v>
      </c>
      <c r="J83" s="122" t="str">
        <f>VLOOKUP(E83,VIP!$A$2:$O9483,8,FALSE)</f>
        <v>No</v>
      </c>
      <c r="K83" s="122" t="str">
        <f>VLOOKUP(E83,VIP!$A$2:$O13057,6,0)</f>
        <v>NO</v>
      </c>
      <c r="L83" s="124" t="s">
        <v>2254</v>
      </c>
      <c r="M83" s="118" t="s">
        <v>2465</v>
      </c>
      <c r="N83" s="118" t="s">
        <v>2472</v>
      </c>
      <c r="O83" s="151" t="s">
        <v>2474</v>
      </c>
      <c r="P83" s="138"/>
      <c r="Q83" s="118" t="s">
        <v>2254</v>
      </c>
    </row>
    <row r="84" spans="1:17" ht="17.399999999999999" x14ac:dyDescent="0.3">
      <c r="A84" s="122" t="str">
        <f>VLOOKUP(E84,'LISTADO ATM'!$A$2:$C$901,3,0)</f>
        <v>ESTE</v>
      </c>
      <c r="B84" s="142" t="s">
        <v>2626</v>
      </c>
      <c r="C84" s="120">
        <v>44303.367291666669</v>
      </c>
      <c r="D84" s="122" t="s">
        <v>2189</v>
      </c>
      <c r="E84" s="123">
        <v>631</v>
      </c>
      <c r="F84" s="151" t="str">
        <f>VLOOKUP(E84,VIP!$A$2:$O12646,2,0)</f>
        <v>DRBR417</v>
      </c>
      <c r="G84" s="122" t="str">
        <f>VLOOKUP(E84,'LISTADO ATM'!$A$2:$B$900,2,0)</f>
        <v xml:space="preserve">ATM ASOCODEQUI (San Pedro) </v>
      </c>
      <c r="H84" s="122" t="str">
        <f>VLOOKUP(E84,VIP!$A$2:$O17567,7,FALSE)</f>
        <v>Si</v>
      </c>
      <c r="I84" s="122" t="str">
        <f>VLOOKUP(E84,VIP!$A$2:$O9532,8,FALSE)</f>
        <v>Si</v>
      </c>
      <c r="J84" s="122" t="str">
        <f>VLOOKUP(E84,VIP!$A$2:$O9482,8,FALSE)</f>
        <v>Si</v>
      </c>
      <c r="K84" s="122" t="str">
        <f>VLOOKUP(E84,VIP!$A$2:$O13056,6,0)</f>
        <v>NO</v>
      </c>
      <c r="L84" s="124" t="s">
        <v>2254</v>
      </c>
      <c r="M84" s="153" t="s">
        <v>2593</v>
      </c>
      <c r="N84" s="118" t="s">
        <v>2472</v>
      </c>
      <c r="O84" s="151" t="s">
        <v>2474</v>
      </c>
      <c r="P84" s="138"/>
      <c r="Q84" s="154">
        <v>44303.443749999999</v>
      </c>
    </row>
    <row r="85" spans="1:17" ht="17.399999999999999" x14ac:dyDescent="0.3">
      <c r="A85" s="122" t="str">
        <f>VLOOKUP(E85,'LISTADO ATM'!$A$2:$C$901,3,0)</f>
        <v>DISTRITO NACIONAL</v>
      </c>
      <c r="B85" s="142" t="s">
        <v>2625</v>
      </c>
      <c r="C85" s="120">
        <v>44303.368750000001</v>
      </c>
      <c r="D85" s="122" t="s">
        <v>2189</v>
      </c>
      <c r="E85" s="123">
        <v>761</v>
      </c>
      <c r="F85" s="151" t="str">
        <f>VLOOKUP(E85,VIP!$A$2:$O12645,2,0)</f>
        <v>DRBR761</v>
      </c>
      <c r="G85" s="122" t="str">
        <f>VLOOKUP(E85,'LISTADO ATM'!$A$2:$B$900,2,0)</f>
        <v xml:space="preserve">ATM ISSPOL </v>
      </c>
      <c r="H85" s="122" t="str">
        <f>VLOOKUP(E85,VIP!$A$2:$O17566,7,FALSE)</f>
        <v>Si</v>
      </c>
      <c r="I85" s="122" t="str">
        <f>VLOOKUP(E85,VIP!$A$2:$O9531,8,FALSE)</f>
        <v>Si</v>
      </c>
      <c r="J85" s="122" t="str">
        <f>VLOOKUP(E85,VIP!$A$2:$O9481,8,FALSE)</f>
        <v>Si</v>
      </c>
      <c r="K85" s="122" t="str">
        <f>VLOOKUP(E85,VIP!$A$2:$O13055,6,0)</f>
        <v>NO</v>
      </c>
      <c r="L85" s="124" t="s">
        <v>2254</v>
      </c>
      <c r="M85" s="153" t="s">
        <v>2593</v>
      </c>
      <c r="N85" s="118" t="s">
        <v>2472</v>
      </c>
      <c r="O85" s="151" t="s">
        <v>2474</v>
      </c>
      <c r="P85" s="138"/>
      <c r="Q85" s="154">
        <v>44303.589583333334</v>
      </c>
    </row>
    <row r="86" spans="1:17" ht="17.399999999999999" x14ac:dyDescent="0.3">
      <c r="A86" s="122" t="str">
        <f>VLOOKUP(E86,'LISTADO ATM'!$A$2:$C$901,3,0)</f>
        <v>DISTRITO NACIONAL</v>
      </c>
      <c r="B86" s="142" t="s">
        <v>2624</v>
      </c>
      <c r="C86" s="120">
        <v>44303.385636574072</v>
      </c>
      <c r="D86" s="122" t="s">
        <v>2468</v>
      </c>
      <c r="E86" s="123">
        <v>70</v>
      </c>
      <c r="F86" s="151" t="str">
        <f>VLOOKUP(E86,VIP!$A$2:$O12644,2,0)</f>
        <v>DRBR070</v>
      </c>
      <c r="G86" s="122" t="str">
        <f>VLOOKUP(E86,'LISTADO ATM'!$A$2:$B$900,2,0)</f>
        <v xml:space="preserve">ATM Autoservicio Plaza Lama Zona Oriental </v>
      </c>
      <c r="H86" s="122" t="str">
        <f>VLOOKUP(E86,VIP!$A$2:$O17565,7,FALSE)</f>
        <v>Si</v>
      </c>
      <c r="I86" s="122" t="str">
        <f>VLOOKUP(E86,VIP!$A$2:$O9530,8,FALSE)</f>
        <v>Si</v>
      </c>
      <c r="J86" s="122" t="str">
        <f>VLOOKUP(E86,VIP!$A$2:$O9480,8,FALSE)</f>
        <v>Si</v>
      </c>
      <c r="K86" s="122" t="str">
        <f>VLOOKUP(E86,VIP!$A$2:$O13054,6,0)</f>
        <v>NO</v>
      </c>
      <c r="L86" s="124" t="s">
        <v>2522</v>
      </c>
      <c r="M86" s="153" t="s">
        <v>2593</v>
      </c>
      <c r="N86" s="118" t="s">
        <v>2472</v>
      </c>
      <c r="O86" s="151" t="s">
        <v>2473</v>
      </c>
      <c r="P86" s="138"/>
      <c r="Q86" s="154">
        <v>45399</v>
      </c>
    </row>
    <row r="87" spans="1:17" ht="17.399999999999999" x14ac:dyDescent="0.3">
      <c r="A87" s="122" t="str">
        <f>VLOOKUP(E87,'LISTADO ATM'!$A$2:$C$901,3,0)</f>
        <v>NORTE</v>
      </c>
      <c r="B87" s="142" t="s">
        <v>2623</v>
      </c>
      <c r="C87" s="120">
        <v>44303.385763888888</v>
      </c>
      <c r="D87" s="122" t="s">
        <v>2190</v>
      </c>
      <c r="E87" s="123">
        <v>282</v>
      </c>
      <c r="F87" s="151" t="str">
        <f>VLOOKUP(E87,VIP!$A$2:$O12643,2,0)</f>
        <v>DRBR282</v>
      </c>
      <c r="G87" s="122" t="str">
        <f>VLOOKUP(E87,'LISTADO ATM'!$A$2:$B$900,2,0)</f>
        <v xml:space="preserve">ATM Autobanco Nibaje </v>
      </c>
      <c r="H87" s="122" t="str">
        <f>VLOOKUP(E87,VIP!$A$2:$O17564,7,FALSE)</f>
        <v>Si</v>
      </c>
      <c r="I87" s="122" t="str">
        <f>VLOOKUP(E87,VIP!$A$2:$O9529,8,FALSE)</f>
        <v>Si</v>
      </c>
      <c r="J87" s="122" t="str">
        <f>VLOOKUP(E87,VIP!$A$2:$O9479,8,FALSE)</f>
        <v>Si</v>
      </c>
      <c r="K87" s="122" t="str">
        <f>VLOOKUP(E87,VIP!$A$2:$O13053,6,0)</f>
        <v>NO</v>
      </c>
      <c r="L87" s="124" t="s">
        <v>2228</v>
      </c>
      <c r="M87" s="153" t="s">
        <v>2593</v>
      </c>
      <c r="N87" s="118" t="s">
        <v>2472</v>
      </c>
      <c r="O87" s="151" t="s">
        <v>2634</v>
      </c>
      <c r="P87" s="138"/>
      <c r="Q87" s="154">
        <v>44303.468055555553</v>
      </c>
    </row>
    <row r="88" spans="1:17" ht="17.399999999999999" x14ac:dyDescent="0.3">
      <c r="A88" s="122" t="str">
        <f>VLOOKUP(E88,'LISTADO ATM'!$A$2:$C$901,3,0)</f>
        <v>DISTRITO NACIONAL</v>
      </c>
      <c r="B88" s="142" t="s">
        <v>2622</v>
      </c>
      <c r="C88" s="120">
        <v>44303.389398148145</v>
      </c>
      <c r="D88" s="122" t="s">
        <v>2189</v>
      </c>
      <c r="E88" s="123">
        <v>686</v>
      </c>
      <c r="F88" s="151" t="str">
        <f>VLOOKUP(E88,VIP!$A$2:$O12642,2,0)</f>
        <v>DRBR686</v>
      </c>
      <c r="G88" s="122" t="str">
        <f>VLOOKUP(E88,'LISTADO ATM'!$A$2:$B$900,2,0)</f>
        <v>ATM Autoservicio Oficina Máximo Gómez</v>
      </c>
      <c r="H88" s="122" t="str">
        <f>VLOOKUP(E88,VIP!$A$2:$O17563,7,FALSE)</f>
        <v>Si</v>
      </c>
      <c r="I88" s="122" t="str">
        <f>VLOOKUP(E88,VIP!$A$2:$O9528,8,FALSE)</f>
        <v>Si</v>
      </c>
      <c r="J88" s="122" t="str">
        <f>VLOOKUP(E88,VIP!$A$2:$O9478,8,FALSE)</f>
        <v>Si</v>
      </c>
      <c r="K88" s="122" t="str">
        <f>VLOOKUP(E88,VIP!$A$2:$O13052,6,0)</f>
        <v>NO</v>
      </c>
      <c r="L88" s="124" t="s">
        <v>2649</v>
      </c>
      <c r="M88" s="118" t="s">
        <v>2465</v>
      </c>
      <c r="N88" s="118" t="s">
        <v>2472</v>
      </c>
      <c r="O88" s="151" t="s">
        <v>2474</v>
      </c>
      <c r="P88" s="138"/>
      <c r="Q88" s="118" t="s">
        <v>2649</v>
      </c>
    </row>
    <row r="89" spans="1:17" ht="17.399999999999999" x14ac:dyDescent="0.3">
      <c r="A89" s="122" t="str">
        <f>VLOOKUP(E89,'LISTADO ATM'!$A$2:$C$901,3,0)</f>
        <v>SUR</v>
      </c>
      <c r="B89" s="142" t="s">
        <v>2621</v>
      </c>
      <c r="C89" s="120">
        <v>44303.390231481484</v>
      </c>
      <c r="D89" s="122" t="s">
        <v>2492</v>
      </c>
      <c r="E89" s="123">
        <v>5</v>
      </c>
      <c r="F89" s="151" t="str">
        <f>VLOOKUP(E89,VIP!$A$2:$O12641,2,0)</f>
        <v>DRBR005</v>
      </c>
      <c r="G89" s="122" t="str">
        <f>VLOOKUP(E89,'LISTADO ATM'!$A$2:$B$900,2,0)</f>
        <v>ATM Oficina Autoservicio Villa Ofelia (San Juan)</v>
      </c>
      <c r="H89" s="122" t="str">
        <f>VLOOKUP(E89,VIP!$A$2:$O17562,7,FALSE)</f>
        <v>Si</v>
      </c>
      <c r="I89" s="122" t="str">
        <f>VLOOKUP(E89,VIP!$A$2:$O9527,8,FALSE)</f>
        <v>Si</v>
      </c>
      <c r="J89" s="122" t="str">
        <f>VLOOKUP(E89,VIP!$A$2:$O9477,8,FALSE)</f>
        <v>Si</v>
      </c>
      <c r="K89" s="122" t="str">
        <f>VLOOKUP(E89,VIP!$A$2:$O13051,6,0)</f>
        <v>NO</v>
      </c>
      <c r="L89" s="124" t="s">
        <v>2525</v>
      </c>
      <c r="M89" s="118" t="s">
        <v>2465</v>
      </c>
      <c r="N89" s="118" t="s">
        <v>2472</v>
      </c>
      <c r="O89" s="151" t="s">
        <v>2493</v>
      </c>
      <c r="P89" s="138"/>
      <c r="Q89" s="118" t="s">
        <v>2525</v>
      </c>
    </row>
    <row r="90" spans="1:17" ht="17.399999999999999" x14ac:dyDescent="0.3">
      <c r="A90" s="122" t="str">
        <f>VLOOKUP(E90,'LISTADO ATM'!$A$2:$C$901,3,0)</f>
        <v>DISTRITO NACIONAL</v>
      </c>
      <c r="B90" s="142" t="s">
        <v>2620</v>
      </c>
      <c r="C90" s="120">
        <v>44303.394953703704</v>
      </c>
      <c r="D90" s="122" t="s">
        <v>2189</v>
      </c>
      <c r="E90" s="123">
        <v>160</v>
      </c>
      <c r="F90" s="151" t="str">
        <f>VLOOKUP(E90,VIP!$A$2:$O12640,2,0)</f>
        <v>DRBR160</v>
      </c>
      <c r="G90" s="122" t="str">
        <f>VLOOKUP(E90,'LISTADO ATM'!$A$2:$B$900,2,0)</f>
        <v xml:space="preserve">ATM Oficina Herrera </v>
      </c>
      <c r="H90" s="122" t="str">
        <f>VLOOKUP(E90,VIP!$A$2:$O17561,7,FALSE)</f>
        <v>Si</v>
      </c>
      <c r="I90" s="122" t="str">
        <f>VLOOKUP(E90,VIP!$A$2:$O9526,8,FALSE)</f>
        <v>Si</v>
      </c>
      <c r="J90" s="122" t="str">
        <f>VLOOKUP(E90,VIP!$A$2:$O9476,8,FALSE)</f>
        <v>Si</v>
      </c>
      <c r="K90" s="122" t="str">
        <f>VLOOKUP(E90,VIP!$A$2:$O13050,6,0)</f>
        <v>NO</v>
      </c>
      <c r="L90" s="124" t="s">
        <v>2228</v>
      </c>
      <c r="M90" s="118" t="s">
        <v>2465</v>
      </c>
      <c r="N90" s="118" t="s">
        <v>2472</v>
      </c>
      <c r="O90" s="151" t="s">
        <v>2474</v>
      </c>
      <c r="P90" s="138"/>
      <c r="Q90" s="118" t="s">
        <v>2228</v>
      </c>
    </row>
    <row r="91" spans="1:17" ht="17.399999999999999" x14ac:dyDescent="0.3">
      <c r="A91" s="122" t="str">
        <f>VLOOKUP(E91,'LISTADO ATM'!$A$2:$C$901,3,0)</f>
        <v>NORTE</v>
      </c>
      <c r="B91" s="142" t="s">
        <v>2619</v>
      </c>
      <c r="C91" s="120">
        <v>44303.395520833335</v>
      </c>
      <c r="D91" s="122" t="s">
        <v>2190</v>
      </c>
      <c r="E91" s="123">
        <v>518</v>
      </c>
      <c r="F91" s="151" t="str">
        <f>VLOOKUP(E91,VIP!$A$2:$O12639,2,0)</f>
        <v>DRBR518</v>
      </c>
      <c r="G91" s="122" t="str">
        <f>VLOOKUP(E91,'LISTADO ATM'!$A$2:$B$900,2,0)</f>
        <v xml:space="preserve">ATM Autobanco Los Alamos </v>
      </c>
      <c r="H91" s="122" t="str">
        <f>VLOOKUP(E91,VIP!$A$2:$O17560,7,FALSE)</f>
        <v>Si</v>
      </c>
      <c r="I91" s="122" t="str">
        <f>VLOOKUP(E91,VIP!$A$2:$O9525,8,FALSE)</f>
        <v>Si</v>
      </c>
      <c r="J91" s="122" t="str">
        <f>VLOOKUP(E91,VIP!$A$2:$O9475,8,FALSE)</f>
        <v>Si</v>
      </c>
      <c r="K91" s="122" t="str">
        <f>VLOOKUP(E91,VIP!$A$2:$O13049,6,0)</f>
        <v>NO</v>
      </c>
      <c r="L91" s="124" t="s">
        <v>2228</v>
      </c>
      <c r="M91" s="118" t="s">
        <v>2465</v>
      </c>
      <c r="N91" s="118" t="s">
        <v>2472</v>
      </c>
      <c r="O91" s="151" t="s">
        <v>2634</v>
      </c>
      <c r="P91" s="138"/>
      <c r="Q91" s="118" t="s">
        <v>2228</v>
      </c>
    </row>
    <row r="92" spans="1:17" ht="17.399999999999999" x14ac:dyDescent="0.3">
      <c r="A92" s="122" t="str">
        <f>VLOOKUP(E92,'LISTADO ATM'!$A$2:$C$901,3,0)</f>
        <v>DISTRITO NACIONAL</v>
      </c>
      <c r="B92" s="142" t="s">
        <v>2618</v>
      </c>
      <c r="C92" s="120">
        <v>44303.396990740737</v>
      </c>
      <c r="D92" s="122" t="s">
        <v>2189</v>
      </c>
      <c r="E92" s="123">
        <v>517</v>
      </c>
      <c r="F92" s="151" t="str">
        <f>VLOOKUP(E92,VIP!$A$2:$O12638,2,0)</f>
        <v>DRBR517</v>
      </c>
      <c r="G92" s="122" t="str">
        <f>VLOOKUP(E92,'LISTADO ATM'!$A$2:$B$900,2,0)</f>
        <v xml:space="preserve">ATM Autobanco Oficina Sans Soucí </v>
      </c>
      <c r="H92" s="122" t="str">
        <f>VLOOKUP(E92,VIP!$A$2:$O17559,7,FALSE)</f>
        <v>Si</v>
      </c>
      <c r="I92" s="122" t="str">
        <f>VLOOKUP(E92,VIP!$A$2:$O9524,8,FALSE)</f>
        <v>Si</v>
      </c>
      <c r="J92" s="122" t="str">
        <f>VLOOKUP(E92,VIP!$A$2:$O9474,8,FALSE)</f>
        <v>Si</v>
      </c>
      <c r="K92" s="122" t="str">
        <f>VLOOKUP(E92,VIP!$A$2:$O13048,6,0)</f>
        <v>SI</v>
      </c>
      <c r="L92" s="124" t="s">
        <v>2228</v>
      </c>
      <c r="M92" s="118" t="s">
        <v>2465</v>
      </c>
      <c r="N92" s="118" t="s">
        <v>2472</v>
      </c>
      <c r="O92" s="151" t="s">
        <v>2474</v>
      </c>
      <c r="P92" s="138"/>
      <c r="Q92" s="118" t="s">
        <v>2228</v>
      </c>
    </row>
    <row r="93" spans="1:17" ht="17.399999999999999" x14ac:dyDescent="0.3">
      <c r="A93" s="122" t="str">
        <f>VLOOKUP(E93,'LISTADO ATM'!$A$2:$C$901,3,0)</f>
        <v>DISTRITO NACIONAL</v>
      </c>
      <c r="B93" s="142" t="s">
        <v>2617</v>
      </c>
      <c r="C93" s="120">
        <v>44303.397743055553</v>
      </c>
      <c r="D93" s="122" t="s">
        <v>2189</v>
      </c>
      <c r="E93" s="123">
        <v>280</v>
      </c>
      <c r="F93" s="151" t="str">
        <f>VLOOKUP(E93,VIP!$A$2:$O12637,2,0)</f>
        <v>DRBR752</v>
      </c>
      <c r="G93" s="122" t="str">
        <f>VLOOKUP(E93,'LISTADO ATM'!$A$2:$B$900,2,0)</f>
        <v xml:space="preserve">ATM Cooperativa BR </v>
      </c>
      <c r="H93" s="122" t="str">
        <f>VLOOKUP(E93,VIP!$A$2:$O17558,7,FALSE)</f>
        <v>Si</v>
      </c>
      <c r="I93" s="122" t="str">
        <f>VLOOKUP(E93,VIP!$A$2:$O9523,8,FALSE)</f>
        <v>Si</v>
      </c>
      <c r="J93" s="122" t="str">
        <f>VLOOKUP(E93,VIP!$A$2:$O9473,8,FALSE)</f>
        <v>Si</v>
      </c>
      <c r="K93" s="122" t="str">
        <f>VLOOKUP(E93,VIP!$A$2:$O13047,6,0)</f>
        <v>NO</v>
      </c>
      <c r="L93" s="124" t="s">
        <v>2228</v>
      </c>
      <c r="M93" s="153" t="s">
        <v>2593</v>
      </c>
      <c r="N93" s="118" t="s">
        <v>2472</v>
      </c>
      <c r="O93" s="151" t="s">
        <v>2474</v>
      </c>
      <c r="P93" s="138"/>
      <c r="Q93" s="154">
        <v>44303.431250000001</v>
      </c>
    </row>
    <row r="94" spans="1:17" ht="17.399999999999999" x14ac:dyDescent="0.3">
      <c r="A94" s="122" t="str">
        <f>VLOOKUP(E94,'LISTADO ATM'!$A$2:$C$901,3,0)</f>
        <v>DISTRITO NACIONAL</v>
      </c>
      <c r="B94" s="142" t="s">
        <v>2616</v>
      </c>
      <c r="C94" s="120">
        <v>44303.398344907408</v>
      </c>
      <c r="D94" s="122" t="s">
        <v>2189</v>
      </c>
      <c r="E94" s="123">
        <v>264</v>
      </c>
      <c r="F94" s="151" t="str">
        <f>VLOOKUP(E94,VIP!$A$2:$O12636,2,0)</f>
        <v>DRBR264</v>
      </c>
      <c r="G94" s="122" t="str">
        <f>VLOOKUP(E94,'LISTADO ATM'!$A$2:$B$900,2,0)</f>
        <v xml:space="preserve">ATM S/M Nacional Independencia </v>
      </c>
      <c r="H94" s="122" t="str">
        <f>VLOOKUP(E94,VIP!$A$2:$O17557,7,FALSE)</f>
        <v>Si</v>
      </c>
      <c r="I94" s="122" t="str">
        <f>VLOOKUP(E94,VIP!$A$2:$O9522,8,FALSE)</f>
        <v>Si</v>
      </c>
      <c r="J94" s="122" t="str">
        <f>VLOOKUP(E94,VIP!$A$2:$O9472,8,FALSE)</f>
        <v>Si</v>
      </c>
      <c r="K94" s="122" t="str">
        <f>VLOOKUP(E94,VIP!$A$2:$O13046,6,0)</f>
        <v>SI</v>
      </c>
      <c r="L94" s="124" t="s">
        <v>2228</v>
      </c>
      <c r="M94" s="118" t="s">
        <v>2465</v>
      </c>
      <c r="N94" s="118" t="s">
        <v>2472</v>
      </c>
      <c r="O94" s="151" t="s">
        <v>2474</v>
      </c>
      <c r="P94" s="138"/>
      <c r="Q94" s="118" t="s">
        <v>2228</v>
      </c>
    </row>
    <row r="95" spans="1:17" ht="17.399999999999999" x14ac:dyDescent="0.3">
      <c r="A95" s="122" t="str">
        <f>VLOOKUP(E95,'LISTADO ATM'!$A$2:$C$901,3,0)</f>
        <v>DISTRITO NACIONAL</v>
      </c>
      <c r="B95" s="142" t="s">
        <v>2615</v>
      </c>
      <c r="C95" s="120">
        <v>44303.4</v>
      </c>
      <c r="D95" s="122" t="s">
        <v>2189</v>
      </c>
      <c r="E95" s="123">
        <v>239</v>
      </c>
      <c r="F95" s="151" t="str">
        <f>VLOOKUP(E95,VIP!$A$2:$O12635,2,0)</f>
        <v>DRBR239</v>
      </c>
      <c r="G95" s="122" t="str">
        <f>VLOOKUP(E95,'LISTADO ATM'!$A$2:$B$900,2,0)</f>
        <v xml:space="preserve">ATM Autobanco Charles de Gaulle </v>
      </c>
      <c r="H95" s="122" t="str">
        <f>VLOOKUP(E95,VIP!$A$2:$O17556,7,FALSE)</f>
        <v>Si</v>
      </c>
      <c r="I95" s="122" t="str">
        <f>VLOOKUP(E95,VIP!$A$2:$O9521,8,FALSE)</f>
        <v>Si</v>
      </c>
      <c r="J95" s="122" t="str">
        <f>VLOOKUP(E95,VIP!$A$2:$O9471,8,FALSE)</f>
        <v>Si</v>
      </c>
      <c r="K95" s="122" t="str">
        <f>VLOOKUP(E95,VIP!$A$2:$O13045,6,0)</f>
        <v>SI</v>
      </c>
      <c r="L95" s="124" t="s">
        <v>2228</v>
      </c>
      <c r="M95" s="118" t="s">
        <v>2465</v>
      </c>
      <c r="N95" s="118" t="s">
        <v>2472</v>
      </c>
      <c r="O95" s="151" t="s">
        <v>2474</v>
      </c>
      <c r="P95" s="138"/>
      <c r="Q95" s="118" t="s">
        <v>2228</v>
      </c>
    </row>
    <row r="96" spans="1:17" ht="17.399999999999999" x14ac:dyDescent="0.3">
      <c r="A96" s="122" t="str">
        <f>VLOOKUP(E96,'LISTADO ATM'!$A$2:$C$901,3,0)</f>
        <v>DISTRITO NACIONAL</v>
      </c>
      <c r="B96" s="142" t="s">
        <v>2614</v>
      </c>
      <c r="C96" s="120">
        <v>44303.400810185187</v>
      </c>
      <c r="D96" s="122" t="s">
        <v>2189</v>
      </c>
      <c r="E96" s="123">
        <v>180</v>
      </c>
      <c r="F96" s="151" t="str">
        <f>VLOOKUP(E96,VIP!$A$2:$O12634,2,0)</f>
        <v>DRBR180</v>
      </c>
      <c r="G96" s="122" t="str">
        <f>VLOOKUP(E96,'LISTADO ATM'!$A$2:$B$900,2,0)</f>
        <v xml:space="preserve">ATM Megacentro II </v>
      </c>
      <c r="H96" s="122" t="str">
        <f>VLOOKUP(E96,VIP!$A$2:$O17555,7,FALSE)</f>
        <v>Si</v>
      </c>
      <c r="I96" s="122" t="str">
        <f>VLOOKUP(E96,VIP!$A$2:$O9520,8,FALSE)</f>
        <v>Si</v>
      </c>
      <c r="J96" s="122" t="str">
        <f>VLOOKUP(E96,VIP!$A$2:$O9470,8,FALSE)</f>
        <v>Si</v>
      </c>
      <c r="K96" s="122" t="str">
        <f>VLOOKUP(E96,VIP!$A$2:$O13044,6,0)</f>
        <v>SI</v>
      </c>
      <c r="L96" s="124" t="s">
        <v>2228</v>
      </c>
      <c r="M96" s="153" t="s">
        <v>2593</v>
      </c>
      <c r="N96" s="118" t="s">
        <v>2472</v>
      </c>
      <c r="O96" s="151" t="s">
        <v>2474</v>
      </c>
      <c r="P96" s="138"/>
      <c r="Q96" s="154">
        <v>44303.46597222222</v>
      </c>
    </row>
    <row r="97" spans="1:17" ht="17.399999999999999" x14ac:dyDescent="0.3">
      <c r="A97" s="122" t="str">
        <f>VLOOKUP(E97,'LISTADO ATM'!$A$2:$C$901,3,0)</f>
        <v>NORTE</v>
      </c>
      <c r="B97" s="142" t="s">
        <v>2613</v>
      </c>
      <c r="C97" s="120">
        <v>44303.401643518519</v>
      </c>
      <c r="D97" s="122" t="s">
        <v>2190</v>
      </c>
      <c r="E97" s="123">
        <v>172</v>
      </c>
      <c r="F97" s="151" t="str">
        <f>VLOOKUP(E97,VIP!$A$2:$O12633,2,0)</f>
        <v>DRBR172</v>
      </c>
      <c r="G97" s="122" t="str">
        <f>VLOOKUP(E97,'LISTADO ATM'!$A$2:$B$900,2,0)</f>
        <v xml:space="preserve">ATM UNP Guaucí </v>
      </c>
      <c r="H97" s="122" t="str">
        <f>VLOOKUP(E97,VIP!$A$2:$O17554,7,FALSE)</f>
        <v>Si</v>
      </c>
      <c r="I97" s="122" t="str">
        <f>VLOOKUP(E97,VIP!$A$2:$O9519,8,FALSE)</f>
        <v>Si</v>
      </c>
      <c r="J97" s="122" t="str">
        <f>VLOOKUP(E97,VIP!$A$2:$O9469,8,FALSE)</f>
        <v>Si</v>
      </c>
      <c r="K97" s="122" t="str">
        <f>VLOOKUP(E97,VIP!$A$2:$O13043,6,0)</f>
        <v>NO</v>
      </c>
      <c r="L97" s="124" t="s">
        <v>2228</v>
      </c>
      <c r="M97" s="153" t="s">
        <v>2593</v>
      </c>
      <c r="N97" s="118" t="s">
        <v>2472</v>
      </c>
      <c r="O97" s="151" t="s">
        <v>2634</v>
      </c>
      <c r="P97" s="138"/>
      <c r="Q97" s="154">
        <v>44303.609027777777</v>
      </c>
    </row>
    <row r="98" spans="1:17" ht="17.399999999999999" x14ac:dyDescent="0.3">
      <c r="A98" s="122" t="str">
        <f>VLOOKUP(E98,'LISTADO ATM'!$A$2:$C$901,3,0)</f>
        <v>DISTRITO NACIONAL</v>
      </c>
      <c r="B98" s="142" t="s">
        <v>2612</v>
      </c>
      <c r="C98" s="120">
        <v>44303.404490740744</v>
      </c>
      <c r="D98" s="122" t="s">
        <v>2189</v>
      </c>
      <c r="E98" s="123">
        <v>935</v>
      </c>
      <c r="F98" s="151" t="str">
        <f>VLOOKUP(E98,VIP!$A$2:$O12632,2,0)</f>
        <v>DRBR16J</v>
      </c>
      <c r="G98" s="122" t="str">
        <f>VLOOKUP(E98,'LISTADO ATM'!$A$2:$B$900,2,0)</f>
        <v xml:space="preserve">ATM Oficina John F. Kennedy </v>
      </c>
      <c r="H98" s="122" t="str">
        <f>VLOOKUP(E98,VIP!$A$2:$O17553,7,FALSE)</f>
        <v>Si</v>
      </c>
      <c r="I98" s="122" t="str">
        <f>VLOOKUP(E98,VIP!$A$2:$O9518,8,FALSE)</f>
        <v>Si</v>
      </c>
      <c r="J98" s="122" t="str">
        <f>VLOOKUP(E98,VIP!$A$2:$O9468,8,FALSE)</f>
        <v>Si</v>
      </c>
      <c r="K98" s="122" t="str">
        <f>VLOOKUP(E98,VIP!$A$2:$O13042,6,0)</f>
        <v>SI</v>
      </c>
      <c r="L98" s="124" t="s">
        <v>2228</v>
      </c>
      <c r="M98" s="118" t="s">
        <v>2465</v>
      </c>
      <c r="N98" s="118" t="s">
        <v>2472</v>
      </c>
      <c r="O98" s="151" t="s">
        <v>2474</v>
      </c>
      <c r="P98" s="138"/>
      <c r="Q98" s="118" t="s">
        <v>2228</v>
      </c>
    </row>
    <row r="99" spans="1:17" ht="17.399999999999999" x14ac:dyDescent="0.3">
      <c r="A99" s="122" t="str">
        <f>VLOOKUP(E99,'LISTADO ATM'!$A$2:$C$901,3,0)</f>
        <v>DISTRITO NACIONAL</v>
      </c>
      <c r="B99" s="142" t="s">
        <v>2611</v>
      </c>
      <c r="C99" s="120">
        <v>44303.405868055554</v>
      </c>
      <c r="D99" s="122" t="s">
        <v>2189</v>
      </c>
      <c r="E99" s="123">
        <v>694</v>
      </c>
      <c r="F99" s="151" t="str">
        <f>VLOOKUP(E99,VIP!$A$2:$O12631,2,0)</f>
        <v>DRBR694</v>
      </c>
      <c r="G99" s="122" t="str">
        <f>VLOOKUP(E99,'LISTADO ATM'!$A$2:$B$900,2,0)</f>
        <v>ATM Optica 27 de Febrero</v>
      </c>
      <c r="H99" s="122" t="str">
        <f>VLOOKUP(E99,VIP!$A$2:$O17552,7,FALSE)</f>
        <v>Si</v>
      </c>
      <c r="I99" s="122" t="str">
        <f>VLOOKUP(E99,VIP!$A$2:$O9517,8,FALSE)</f>
        <v>Si</v>
      </c>
      <c r="J99" s="122" t="str">
        <f>VLOOKUP(E99,VIP!$A$2:$O9467,8,FALSE)</f>
        <v>Si</v>
      </c>
      <c r="K99" s="122" t="str">
        <f>VLOOKUP(E99,VIP!$A$2:$O13041,6,0)</f>
        <v>NO</v>
      </c>
      <c r="L99" s="124" t="s">
        <v>2228</v>
      </c>
      <c r="M99" s="118" t="s">
        <v>2465</v>
      </c>
      <c r="N99" s="118" t="s">
        <v>2472</v>
      </c>
      <c r="O99" s="151" t="s">
        <v>2474</v>
      </c>
      <c r="P99" s="138"/>
      <c r="Q99" s="118" t="s">
        <v>2228</v>
      </c>
    </row>
    <row r="100" spans="1:17" ht="17.399999999999999" x14ac:dyDescent="0.3">
      <c r="A100" s="122" t="str">
        <f>VLOOKUP(E100,'LISTADO ATM'!$A$2:$C$901,3,0)</f>
        <v>DISTRITO NACIONAL</v>
      </c>
      <c r="B100" s="142" t="s">
        <v>2610</v>
      </c>
      <c r="C100" s="120">
        <v>44303.408113425925</v>
      </c>
      <c r="D100" s="122" t="s">
        <v>2189</v>
      </c>
      <c r="E100" s="123">
        <v>542</v>
      </c>
      <c r="F100" s="151" t="str">
        <f>VLOOKUP(E100,VIP!$A$2:$O12630,2,0)</f>
        <v>DRBR542</v>
      </c>
      <c r="G100" s="122" t="str">
        <f>VLOOKUP(E100,'LISTADO ATM'!$A$2:$B$900,2,0)</f>
        <v>ATM S/M la Cadena Carretera Mella</v>
      </c>
      <c r="H100" s="122" t="str">
        <f>VLOOKUP(E100,VIP!$A$2:$O17551,7,FALSE)</f>
        <v>NO</v>
      </c>
      <c r="I100" s="122" t="str">
        <f>VLOOKUP(E100,VIP!$A$2:$O9516,8,FALSE)</f>
        <v>SI</v>
      </c>
      <c r="J100" s="122" t="str">
        <f>VLOOKUP(E100,VIP!$A$2:$O9466,8,FALSE)</f>
        <v>SI</v>
      </c>
      <c r="K100" s="122" t="str">
        <f>VLOOKUP(E100,VIP!$A$2:$O13040,6,0)</f>
        <v>NO</v>
      </c>
      <c r="L100" s="124" t="s">
        <v>2228</v>
      </c>
      <c r="M100" s="153" t="s">
        <v>2593</v>
      </c>
      <c r="N100" s="118" t="s">
        <v>2472</v>
      </c>
      <c r="O100" s="151" t="s">
        <v>2474</v>
      </c>
      <c r="P100" s="138"/>
      <c r="Q100" s="154">
        <v>44303.621527777781</v>
      </c>
    </row>
    <row r="101" spans="1:17" ht="17.399999999999999" x14ac:dyDescent="0.3">
      <c r="A101" s="122" t="str">
        <f>VLOOKUP(E101,'LISTADO ATM'!$A$2:$C$901,3,0)</f>
        <v>DISTRITO NACIONAL</v>
      </c>
      <c r="B101" s="142" t="s">
        <v>2609</v>
      </c>
      <c r="C101" s="120">
        <v>44303.408877314818</v>
      </c>
      <c r="D101" s="122" t="s">
        <v>2189</v>
      </c>
      <c r="E101" s="123">
        <v>476</v>
      </c>
      <c r="F101" s="151" t="str">
        <f>VLOOKUP(E101,VIP!$A$2:$O12629,2,0)</f>
        <v>DRBR476</v>
      </c>
      <c r="G101" s="122" t="str">
        <f>VLOOKUP(E101,'LISTADO ATM'!$A$2:$B$900,2,0)</f>
        <v xml:space="preserve">ATM Multicentro La Sirena Las Caobas </v>
      </c>
      <c r="H101" s="122" t="str">
        <f>VLOOKUP(E101,VIP!$A$2:$O17550,7,FALSE)</f>
        <v>Si</v>
      </c>
      <c r="I101" s="122" t="str">
        <f>VLOOKUP(E101,VIP!$A$2:$O9515,8,FALSE)</f>
        <v>Si</v>
      </c>
      <c r="J101" s="122" t="str">
        <f>VLOOKUP(E101,VIP!$A$2:$O9465,8,FALSE)</f>
        <v>Si</v>
      </c>
      <c r="K101" s="122" t="str">
        <f>VLOOKUP(E101,VIP!$A$2:$O13039,6,0)</f>
        <v>SI</v>
      </c>
      <c r="L101" s="124" t="s">
        <v>2228</v>
      </c>
      <c r="M101" s="153" t="s">
        <v>2593</v>
      </c>
      <c r="N101" s="118" t="s">
        <v>2472</v>
      </c>
      <c r="O101" s="151" t="s">
        <v>2474</v>
      </c>
      <c r="P101" s="138"/>
      <c r="Q101" s="154">
        <v>45399.689583333333</v>
      </c>
    </row>
    <row r="102" spans="1:17" ht="17.399999999999999" x14ac:dyDescent="0.3">
      <c r="A102" s="122" t="str">
        <f>VLOOKUP(E102,'LISTADO ATM'!$A$2:$C$901,3,0)</f>
        <v>DISTRITO NACIONAL</v>
      </c>
      <c r="B102" s="142" t="s">
        <v>2608</v>
      </c>
      <c r="C102" s="120">
        <v>44303.409791666665</v>
      </c>
      <c r="D102" s="122" t="s">
        <v>2189</v>
      </c>
      <c r="E102" s="123">
        <v>473</v>
      </c>
      <c r="F102" s="151" t="str">
        <f>VLOOKUP(E102,VIP!$A$2:$O12628,2,0)</f>
        <v>DRBR473</v>
      </c>
      <c r="G102" s="122" t="str">
        <f>VLOOKUP(E102,'LISTADO ATM'!$A$2:$B$900,2,0)</f>
        <v xml:space="preserve">ATM Oficina Carrefour II </v>
      </c>
      <c r="H102" s="122" t="str">
        <f>VLOOKUP(E102,VIP!$A$2:$O17549,7,FALSE)</f>
        <v>Si</v>
      </c>
      <c r="I102" s="122" t="str">
        <f>VLOOKUP(E102,VIP!$A$2:$O9514,8,FALSE)</f>
        <v>Si</v>
      </c>
      <c r="J102" s="122" t="str">
        <f>VLOOKUP(E102,VIP!$A$2:$O9464,8,FALSE)</f>
        <v>Si</v>
      </c>
      <c r="K102" s="122" t="str">
        <f>VLOOKUP(E102,VIP!$A$2:$O13038,6,0)</f>
        <v>NO</v>
      </c>
      <c r="L102" s="124" t="s">
        <v>2228</v>
      </c>
      <c r="M102" s="153" t="s">
        <v>2593</v>
      </c>
      <c r="N102" s="118" t="s">
        <v>2472</v>
      </c>
      <c r="O102" s="151" t="s">
        <v>2474</v>
      </c>
      <c r="P102" s="138"/>
      <c r="Q102" s="154">
        <v>44303.616666666669</v>
      </c>
    </row>
    <row r="103" spans="1:17" ht="17.399999999999999" x14ac:dyDescent="0.3">
      <c r="A103" s="122" t="str">
        <f>VLOOKUP(E103,'LISTADO ATM'!$A$2:$C$901,3,0)</f>
        <v>NORTE</v>
      </c>
      <c r="B103" s="142" t="s">
        <v>2607</v>
      </c>
      <c r="C103" s="120">
        <v>44303.411678240744</v>
      </c>
      <c r="D103" s="122" t="s">
        <v>2190</v>
      </c>
      <c r="E103" s="123">
        <v>275</v>
      </c>
      <c r="F103" s="151" t="str">
        <f>VLOOKUP(E103,VIP!$A$2:$O12627,2,0)</f>
        <v>DRBR275</v>
      </c>
      <c r="G103" s="122" t="str">
        <f>VLOOKUP(E103,'LISTADO ATM'!$A$2:$B$900,2,0)</f>
        <v xml:space="preserve">ATM Autobanco Duarte Stgo. II </v>
      </c>
      <c r="H103" s="122" t="str">
        <f>VLOOKUP(E103,VIP!$A$2:$O17548,7,FALSE)</f>
        <v>Si</v>
      </c>
      <c r="I103" s="122" t="str">
        <f>VLOOKUP(E103,VIP!$A$2:$O9513,8,FALSE)</f>
        <v>Si</v>
      </c>
      <c r="J103" s="122" t="str">
        <f>VLOOKUP(E103,VIP!$A$2:$O9463,8,FALSE)</f>
        <v>Si</v>
      </c>
      <c r="K103" s="122" t="str">
        <f>VLOOKUP(E103,VIP!$A$2:$O13037,6,0)</f>
        <v>NO</v>
      </c>
      <c r="L103" s="124" t="s">
        <v>2228</v>
      </c>
      <c r="M103" s="153" t="s">
        <v>2593</v>
      </c>
      <c r="N103" s="118" t="s">
        <v>2472</v>
      </c>
      <c r="O103" s="151" t="s">
        <v>2634</v>
      </c>
      <c r="P103" s="138"/>
      <c r="Q103" s="154">
        <v>44303.62222222222</v>
      </c>
    </row>
    <row r="104" spans="1:17" ht="17.399999999999999" x14ac:dyDescent="0.3">
      <c r="A104" s="122" t="str">
        <f>VLOOKUP(E104,'LISTADO ATM'!$A$2:$C$901,3,0)</f>
        <v>NORTE</v>
      </c>
      <c r="B104" s="142" t="s">
        <v>2606</v>
      </c>
      <c r="C104" s="120">
        <v>44303.412754629629</v>
      </c>
      <c r="D104" s="122" t="s">
        <v>2190</v>
      </c>
      <c r="E104" s="123">
        <v>253</v>
      </c>
      <c r="F104" s="151" t="str">
        <f>VLOOKUP(E104,VIP!$A$2:$O12626,2,0)</f>
        <v>DRBR253</v>
      </c>
      <c r="G104" s="122" t="str">
        <f>VLOOKUP(E104,'LISTADO ATM'!$A$2:$B$900,2,0)</f>
        <v xml:space="preserve">ATM Centro Cuesta Nacional (Santiago) </v>
      </c>
      <c r="H104" s="122" t="str">
        <f>VLOOKUP(E104,VIP!$A$2:$O17547,7,FALSE)</f>
        <v>Si</v>
      </c>
      <c r="I104" s="122" t="str">
        <f>VLOOKUP(E104,VIP!$A$2:$O9512,8,FALSE)</f>
        <v>Si</v>
      </c>
      <c r="J104" s="122" t="str">
        <f>VLOOKUP(E104,VIP!$A$2:$O9462,8,FALSE)</f>
        <v>Si</v>
      </c>
      <c r="K104" s="122" t="str">
        <f>VLOOKUP(E104,VIP!$A$2:$O13036,6,0)</f>
        <v>NO</v>
      </c>
      <c r="L104" s="124" t="s">
        <v>2228</v>
      </c>
      <c r="M104" s="153" t="s">
        <v>2593</v>
      </c>
      <c r="N104" s="118" t="s">
        <v>2472</v>
      </c>
      <c r="O104" s="151" t="s">
        <v>2634</v>
      </c>
      <c r="P104" s="138"/>
      <c r="Q104" s="154">
        <v>44303.615277777775</v>
      </c>
    </row>
    <row r="105" spans="1:17" ht="17.399999999999999" x14ac:dyDescent="0.3">
      <c r="A105" s="122" t="str">
        <f>VLOOKUP(E105,'LISTADO ATM'!$A$2:$C$901,3,0)</f>
        <v>SUR</v>
      </c>
      <c r="B105" s="142" t="s">
        <v>2605</v>
      </c>
      <c r="C105" s="120">
        <v>44303.413761574076</v>
      </c>
      <c r="D105" s="122" t="s">
        <v>2492</v>
      </c>
      <c r="E105" s="123">
        <v>50</v>
      </c>
      <c r="F105" s="151" t="str">
        <f>VLOOKUP(E105,VIP!$A$2:$O12625,2,0)</f>
        <v>DRBR050</v>
      </c>
      <c r="G105" s="122" t="str">
        <f>VLOOKUP(E105,'LISTADO ATM'!$A$2:$B$900,2,0)</f>
        <v xml:space="preserve">ATM Oficina Padre Las Casas (Azua) </v>
      </c>
      <c r="H105" s="122" t="str">
        <f>VLOOKUP(E105,VIP!$A$2:$O17546,7,FALSE)</f>
        <v>Si</v>
      </c>
      <c r="I105" s="122" t="str">
        <f>VLOOKUP(E105,VIP!$A$2:$O9511,8,FALSE)</f>
        <v>Si</v>
      </c>
      <c r="J105" s="122" t="str">
        <f>VLOOKUP(E105,VIP!$A$2:$O9461,8,FALSE)</f>
        <v>Si</v>
      </c>
      <c r="K105" s="122" t="str">
        <f>VLOOKUP(E105,VIP!$A$2:$O13035,6,0)</f>
        <v>NO</v>
      </c>
      <c r="L105" s="124" t="s">
        <v>2428</v>
      </c>
      <c r="M105" s="153" t="s">
        <v>2593</v>
      </c>
      <c r="N105" s="118" t="s">
        <v>2472</v>
      </c>
      <c r="O105" s="151" t="s">
        <v>2493</v>
      </c>
      <c r="P105" s="138"/>
      <c r="Q105" s="154">
        <v>44303.606944444444</v>
      </c>
    </row>
    <row r="106" spans="1:17" ht="17.399999999999999" x14ac:dyDescent="0.3">
      <c r="A106" s="122" t="str">
        <f>VLOOKUP(E106,'LISTADO ATM'!$A$2:$C$901,3,0)</f>
        <v>SUR</v>
      </c>
      <c r="B106" s="142" t="s">
        <v>2604</v>
      </c>
      <c r="C106" s="120">
        <v>44303.415092592593</v>
      </c>
      <c r="D106" s="122" t="s">
        <v>2189</v>
      </c>
      <c r="E106" s="123">
        <v>131</v>
      </c>
      <c r="F106" s="151" t="str">
        <f>VLOOKUP(E106,VIP!$A$2:$O12624,2,0)</f>
        <v>DRBR131</v>
      </c>
      <c r="G106" s="122" t="str">
        <f>VLOOKUP(E106,'LISTADO ATM'!$A$2:$B$900,2,0)</f>
        <v xml:space="preserve">ATM Oficina Baní I </v>
      </c>
      <c r="H106" s="122" t="str">
        <f>VLOOKUP(E106,VIP!$A$2:$O17545,7,FALSE)</f>
        <v>Si</v>
      </c>
      <c r="I106" s="122" t="str">
        <f>VLOOKUP(E106,VIP!$A$2:$O9510,8,FALSE)</f>
        <v>Si</v>
      </c>
      <c r="J106" s="122" t="str">
        <f>VLOOKUP(E106,VIP!$A$2:$O9460,8,FALSE)</f>
        <v>Si</v>
      </c>
      <c r="K106" s="122" t="str">
        <f>VLOOKUP(E106,VIP!$A$2:$O13034,6,0)</f>
        <v>NO</v>
      </c>
      <c r="L106" s="124" t="s">
        <v>2228</v>
      </c>
      <c r="M106" s="153" t="s">
        <v>2593</v>
      </c>
      <c r="N106" s="118" t="s">
        <v>2472</v>
      </c>
      <c r="O106" s="151" t="s">
        <v>2474</v>
      </c>
      <c r="P106" s="138"/>
      <c r="Q106" s="154">
        <v>44303.467361111114</v>
      </c>
    </row>
    <row r="107" spans="1:17" ht="17.399999999999999" x14ac:dyDescent="0.3">
      <c r="A107" s="122" t="str">
        <f>VLOOKUP(E107,'LISTADO ATM'!$A$2:$C$901,3,0)</f>
        <v>DISTRITO NACIONAL</v>
      </c>
      <c r="B107" s="142" t="s">
        <v>2603</v>
      </c>
      <c r="C107" s="120">
        <v>44303.415810185186</v>
      </c>
      <c r="D107" s="122" t="s">
        <v>2189</v>
      </c>
      <c r="E107" s="123">
        <v>34</v>
      </c>
      <c r="F107" s="151" t="str">
        <f>VLOOKUP(E107,VIP!$A$2:$O12623,2,0)</f>
        <v>DRBR034</v>
      </c>
      <c r="G107" s="122" t="str">
        <f>VLOOKUP(E107,'LISTADO ATM'!$A$2:$B$900,2,0)</f>
        <v xml:space="preserve">ATM Plaza de la Salud </v>
      </c>
      <c r="H107" s="122" t="str">
        <f>VLOOKUP(E107,VIP!$A$2:$O17544,7,FALSE)</f>
        <v>Si</v>
      </c>
      <c r="I107" s="122" t="str">
        <f>VLOOKUP(E107,VIP!$A$2:$O9509,8,FALSE)</f>
        <v>Si</v>
      </c>
      <c r="J107" s="122" t="str">
        <f>VLOOKUP(E107,VIP!$A$2:$O9459,8,FALSE)</f>
        <v>Si</v>
      </c>
      <c r="K107" s="122" t="str">
        <f>VLOOKUP(E107,VIP!$A$2:$O13033,6,0)</f>
        <v>NO</v>
      </c>
      <c r="L107" s="124" t="s">
        <v>2228</v>
      </c>
      <c r="M107" s="153" t="s">
        <v>2593</v>
      </c>
      <c r="N107" s="118" t="s">
        <v>2472</v>
      </c>
      <c r="O107" s="151" t="s">
        <v>2474</v>
      </c>
      <c r="P107" s="138"/>
      <c r="Q107" s="154">
        <v>44303.456250000003</v>
      </c>
    </row>
    <row r="108" spans="1:17" ht="17.399999999999999" x14ac:dyDescent="0.3">
      <c r="A108" s="122" t="str">
        <f>VLOOKUP(E108,'LISTADO ATM'!$A$2:$C$901,3,0)</f>
        <v>DISTRITO NACIONAL</v>
      </c>
      <c r="B108" s="142" t="s">
        <v>2602</v>
      </c>
      <c r="C108" s="120">
        <v>44303.417696759258</v>
      </c>
      <c r="D108" s="122" t="s">
        <v>2189</v>
      </c>
      <c r="E108" s="123">
        <v>719</v>
      </c>
      <c r="F108" s="151" t="str">
        <f>VLOOKUP(E108,VIP!$A$2:$O12622,2,0)</f>
        <v>DRBR419</v>
      </c>
      <c r="G108" s="122" t="str">
        <f>VLOOKUP(E108,'LISTADO ATM'!$A$2:$B$900,2,0)</f>
        <v xml:space="preserve">ATM Ayuntamiento Municipal San Luís </v>
      </c>
      <c r="H108" s="122" t="str">
        <f>VLOOKUP(E108,VIP!$A$2:$O17543,7,FALSE)</f>
        <v>Si</v>
      </c>
      <c r="I108" s="122" t="str">
        <f>VLOOKUP(E108,VIP!$A$2:$O9508,8,FALSE)</f>
        <v>Si</v>
      </c>
      <c r="J108" s="122" t="str">
        <f>VLOOKUP(E108,VIP!$A$2:$O9458,8,FALSE)</f>
        <v>Si</v>
      </c>
      <c r="K108" s="122" t="str">
        <f>VLOOKUP(E108,VIP!$A$2:$O13032,6,0)</f>
        <v>NO</v>
      </c>
      <c r="L108" s="124" t="s">
        <v>2254</v>
      </c>
      <c r="M108" s="118" t="s">
        <v>2465</v>
      </c>
      <c r="N108" s="118" t="s">
        <v>2472</v>
      </c>
      <c r="O108" s="151" t="s">
        <v>2474</v>
      </c>
      <c r="P108" s="138"/>
      <c r="Q108" s="118" t="s">
        <v>2254</v>
      </c>
    </row>
    <row r="109" spans="1:17" ht="17.399999999999999" x14ac:dyDescent="0.3">
      <c r="A109" s="122" t="str">
        <f>VLOOKUP(E109,'LISTADO ATM'!$A$2:$C$901,3,0)</f>
        <v>ESTE</v>
      </c>
      <c r="B109" s="142" t="s">
        <v>2601</v>
      </c>
      <c r="C109" s="120">
        <v>44303.418206018519</v>
      </c>
      <c r="D109" s="122" t="s">
        <v>2468</v>
      </c>
      <c r="E109" s="123">
        <v>945</v>
      </c>
      <c r="F109" s="151" t="str">
        <f>VLOOKUP(E109,VIP!$A$2:$O12621,2,0)</f>
        <v>DRBR945</v>
      </c>
      <c r="G109" s="122" t="str">
        <f>VLOOKUP(E109,'LISTADO ATM'!$A$2:$B$900,2,0)</f>
        <v xml:space="preserve">ATM UNP El Valle (Hato Mayor) </v>
      </c>
      <c r="H109" s="122" t="str">
        <f>VLOOKUP(E109,VIP!$A$2:$O17542,7,FALSE)</f>
        <v>Si</v>
      </c>
      <c r="I109" s="122" t="str">
        <f>VLOOKUP(E109,VIP!$A$2:$O9507,8,FALSE)</f>
        <v>Si</v>
      </c>
      <c r="J109" s="122" t="str">
        <f>VLOOKUP(E109,VIP!$A$2:$O9457,8,FALSE)</f>
        <v>Si</v>
      </c>
      <c r="K109" s="122" t="str">
        <f>VLOOKUP(E109,VIP!$A$2:$O13031,6,0)</f>
        <v>NO</v>
      </c>
      <c r="L109" s="124" t="s">
        <v>2459</v>
      </c>
      <c r="M109" s="153" t="s">
        <v>2593</v>
      </c>
      <c r="N109" s="118" t="s">
        <v>2472</v>
      </c>
      <c r="O109" s="151" t="s">
        <v>2473</v>
      </c>
      <c r="P109" s="138"/>
      <c r="Q109" s="154">
        <v>44303.6</v>
      </c>
    </row>
    <row r="110" spans="1:17" ht="17.399999999999999" x14ac:dyDescent="0.3">
      <c r="A110" s="122" t="str">
        <f>VLOOKUP(E110,'LISTADO ATM'!$A$2:$C$901,3,0)</f>
        <v>DISTRITO NACIONAL</v>
      </c>
      <c r="B110" s="142" t="s">
        <v>2600</v>
      </c>
      <c r="C110" s="120">
        <v>44303.418657407405</v>
      </c>
      <c r="D110" s="122" t="s">
        <v>2189</v>
      </c>
      <c r="E110" s="123">
        <v>85</v>
      </c>
      <c r="F110" s="151" t="str">
        <f>VLOOKUP(E110,VIP!$A$2:$O12620,2,0)</f>
        <v>DRBR085</v>
      </c>
      <c r="G110" s="122" t="str">
        <f>VLOOKUP(E110,'LISTADO ATM'!$A$2:$B$900,2,0)</f>
        <v xml:space="preserve">ATM Oficina San Isidro (Fuerza Aérea) </v>
      </c>
      <c r="H110" s="122" t="str">
        <f>VLOOKUP(E110,VIP!$A$2:$O17541,7,FALSE)</f>
        <v>Si</v>
      </c>
      <c r="I110" s="122" t="str">
        <f>VLOOKUP(E110,VIP!$A$2:$O9506,8,FALSE)</f>
        <v>Si</v>
      </c>
      <c r="J110" s="122" t="str">
        <f>VLOOKUP(E110,VIP!$A$2:$O9456,8,FALSE)</f>
        <v>Si</v>
      </c>
      <c r="K110" s="122" t="str">
        <f>VLOOKUP(E110,VIP!$A$2:$O13030,6,0)</f>
        <v>NO</v>
      </c>
      <c r="L110" s="124" t="s">
        <v>2254</v>
      </c>
      <c r="M110" s="153" t="s">
        <v>2593</v>
      </c>
      <c r="N110" s="118" t="s">
        <v>2472</v>
      </c>
      <c r="O110" s="151" t="s">
        <v>2474</v>
      </c>
      <c r="P110" s="138"/>
      <c r="Q110" s="154">
        <v>44303.46597222222</v>
      </c>
    </row>
    <row r="111" spans="1:17" ht="17.399999999999999" x14ac:dyDescent="0.3">
      <c r="A111" s="122" t="str">
        <f>VLOOKUP(E111,'LISTADO ATM'!$A$2:$C$901,3,0)</f>
        <v>DISTRITO NACIONAL</v>
      </c>
      <c r="B111" s="142" t="s">
        <v>2599</v>
      </c>
      <c r="C111" s="120">
        <v>44303.419699074075</v>
      </c>
      <c r="D111" s="122" t="s">
        <v>2468</v>
      </c>
      <c r="E111" s="123">
        <v>96</v>
      </c>
      <c r="F111" s="151" t="str">
        <f>VLOOKUP(E111,VIP!$A$2:$O12619,2,0)</f>
        <v>DRBR096</v>
      </c>
      <c r="G111" s="122" t="str">
        <f>VLOOKUP(E111,'LISTADO ATM'!$A$2:$B$900,2,0)</f>
        <v>ATM S/M Caribe Av. Charles de Gaulle</v>
      </c>
      <c r="H111" s="122" t="str">
        <f>VLOOKUP(E111,VIP!$A$2:$O17540,7,FALSE)</f>
        <v>Si</v>
      </c>
      <c r="I111" s="122" t="str">
        <f>VLOOKUP(E111,VIP!$A$2:$O9505,8,FALSE)</f>
        <v>No</v>
      </c>
      <c r="J111" s="122" t="str">
        <f>VLOOKUP(E111,VIP!$A$2:$O9455,8,FALSE)</f>
        <v>No</v>
      </c>
      <c r="K111" s="122" t="str">
        <f>VLOOKUP(E111,VIP!$A$2:$O13029,6,0)</f>
        <v>NO</v>
      </c>
      <c r="L111" s="124" t="s">
        <v>2428</v>
      </c>
      <c r="M111" s="153" t="s">
        <v>2593</v>
      </c>
      <c r="N111" s="118" t="s">
        <v>2472</v>
      </c>
      <c r="O111" s="151" t="s">
        <v>2473</v>
      </c>
      <c r="P111" s="138"/>
      <c r="Q111" s="154">
        <v>44303.606944444444</v>
      </c>
    </row>
    <row r="112" spans="1:17" ht="17.399999999999999" x14ac:dyDescent="0.3">
      <c r="A112" s="122" t="str">
        <f>VLOOKUP(E112,'LISTADO ATM'!$A$2:$C$901,3,0)</f>
        <v>NORTE</v>
      </c>
      <c r="B112" s="142" t="s">
        <v>2598</v>
      </c>
      <c r="C112" s="120">
        <v>44303.420127314814</v>
      </c>
      <c r="D112" s="122" t="s">
        <v>2190</v>
      </c>
      <c r="E112" s="123">
        <v>936</v>
      </c>
      <c r="F112" s="151" t="str">
        <f>VLOOKUP(E112,VIP!$A$2:$O12618,2,0)</f>
        <v>DRBR936</v>
      </c>
      <c r="G112" s="122" t="str">
        <f>VLOOKUP(E112,'LISTADO ATM'!$A$2:$B$900,2,0)</f>
        <v xml:space="preserve">ATM Autobanco Oficina La Vega I </v>
      </c>
      <c r="H112" s="122" t="str">
        <f>VLOOKUP(E112,VIP!$A$2:$O17539,7,FALSE)</f>
        <v>Si</v>
      </c>
      <c r="I112" s="122" t="str">
        <f>VLOOKUP(E112,VIP!$A$2:$O9504,8,FALSE)</f>
        <v>Si</v>
      </c>
      <c r="J112" s="122" t="str">
        <f>VLOOKUP(E112,VIP!$A$2:$O9454,8,FALSE)</f>
        <v>Si</v>
      </c>
      <c r="K112" s="122" t="str">
        <f>VLOOKUP(E112,VIP!$A$2:$O13028,6,0)</f>
        <v>NO</v>
      </c>
      <c r="L112" s="124" t="s">
        <v>2488</v>
      </c>
      <c r="M112" s="153" t="s">
        <v>2593</v>
      </c>
      <c r="N112" s="118" t="s">
        <v>2472</v>
      </c>
      <c r="O112" s="151" t="s">
        <v>2634</v>
      </c>
      <c r="P112" s="138"/>
      <c r="Q112" s="154">
        <v>44303.624305555553</v>
      </c>
    </row>
    <row r="113" spans="1:17" ht="17.399999999999999" x14ac:dyDescent="0.3">
      <c r="A113" s="122" t="str">
        <f>VLOOKUP(E113,'LISTADO ATM'!$A$2:$C$901,3,0)</f>
        <v>DISTRITO NACIONAL</v>
      </c>
      <c r="B113" s="142" t="s">
        <v>2597</v>
      </c>
      <c r="C113" s="120">
        <v>44303.422291666669</v>
      </c>
      <c r="D113" s="122" t="s">
        <v>2468</v>
      </c>
      <c r="E113" s="123">
        <v>540</v>
      </c>
      <c r="F113" s="151" t="str">
        <f>VLOOKUP(E113,VIP!$A$2:$O12617,2,0)</f>
        <v>DRBR540</v>
      </c>
      <c r="G113" s="122" t="str">
        <f>VLOOKUP(E113,'LISTADO ATM'!$A$2:$B$900,2,0)</f>
        <v xml:space="preserve">ATM Autoservicio Sambil I </v>
      </c>
      <c r="H113" s="122" t="str">
        <f>VLOOKUP(E113,VIP!$A$2:$O17538,7,FALSE)</f>
        <v>Si</v>
      </c>
      <c r="I113" s="122" t="str">
        <f>VLOOKUP(E113,VIP!$A$2:$O9503,8,FALSE)</f>
        <v>Si</v>
      </c>
      <c r="J113" s="122" t="str">
        <f>VLOOKUP(E113,VIP!$A$2:$O9453,8,FALSE)</f>
        <v>Si</v>
      </c>
      <c r="K113" s="122" t="str">
        <f>VLOOKUP(E113,VIP!$A$2:$O13027,6,0)</f>
        <v>NO</v>
      </c>
      <c r="L113" s="124" t="s">
        <v>2428</v>
      </c>
      <c r="M113" s="153" t="s">
        <v>2593</v>
      </c>
      <c r="N113" s="118" t="s">
        <v>2472</v>
      </c>
      <c r="O113" s="151" t="s">
        <v>2473</v>
      </c>
      <c r="P113" s="138"/>
      <c r="Q113" s="154">
        <v>44303.606944444444</v>
      </c>
    </row>
    <row r="114" spans="1:17" ht="17.399999999999999" x14ac:dyDescent="0.3">
      <c r="A114" s="122" t="str">
        <f>VLOOKUP(E114,'LISTADO ATM'!$A$2:$C$901,3,0)</f>
        <v>NORTE</v>
      </c>
      <c r="B114" s="142" t="s">
        <v>2596</v>
      </c>
      <c r="C114" s="120">
        <v>44303.424490740741</v>
      </c>
      <c r="D114" s="122" t="s">
        <v>2190</v>
      </c>
      <c r="E114" s="123">
        <v>4</v>
      </c>
      <c r="F114" s="151" t="str">
        <f>VLOOKUP(E114,VIP!$A$2:$O12616,2,0)</f>
        <v>DRBR004</v>
      </c>
      <c r="G114" s="122" t="str">
        <f>VLOOKUP(E114,'LISTADO ATM'!$A$2:$B$900,2,0)</f>
        <v>ATM Avenida Rivas</v>
      </c>
      <c r="H114" s="122" t="str">
        <f>VLOOKUP(E114,VIP!$A$2:$O17537,7,FALSE)</f>
        <v>Si</v>
      </c>
      <c r="I114" s="122" t="str">
        <f>VLOOKUP(E114,VIP!$A$2:$O9502,8,FALSE)</f>
        <v>Si</v>
      </c>
      <c r="J114" s="122" t="str">
        <f>VLOOKUP(E114,VIP!$A$2:$O9452,8,FALSE)</f>
        <v>Si</v>
      </c>
      <c r="K114" s="122" t="str">
        <f>VLOOKUP(E114,VIP!$A$2:$O13026,6,0)</f>
        <v>NO</v>
      </c>
      <c r="L114" s="124" t="s">
        <v>2488</v>
      </c>
      <c r="M114" s="153" t="s">
        <v>2593</v>
      </c>
      <c r="N114" s="118" t="s">
        <v>2472</v>
      </c>
      <c r="O114" s="151" t="s">
        <v>2634</v>
      </c>
      <c r="P114" s="138"/>
      <c r="Q114" s="154">
        <v>44303.46597222222</v>
      </c>
    </row>
    <row r="115" spans="1:17" ht="17.399999999999999" x14ac:dyDescent="0.3">
      <c r="A115" s="122" t="str">
        <f>VLOOKUP(E115,'LISTADO ATM'!$A$2:$C$901,3,0)</f>
        <v>DISTRITO NACIONAL</v>
      </c>
      <c r="B115" s="142" t="s">
        <v>2595</v>
      </c>
      <c r="C115" s="120">
        <v>44303.425983796296</v>
      </c>
      <c r="D115" s="122" t="s">
        <v>2468</v>
      </c>
      <c r="E115" s="123">
        <v>541</v>
      </c>
      <c r="F115" s="151" t="str">
        <f>VLOOKUP(E115,VIP!$A$2:$O12615,2,0)</f>
        <v>DRBR541</v>
      </c>
      <c r="G115" s="122" t="str">
        <f>VLOOKUP(E115,'LISTADO ATM'!$A$2:$B$900,2,0)</f>
        <v xml:space="preserve">ATM Oficina Sambil II </v>
      </c>
      <c r="H115" s="122" t="str">
        <f>VLOOKUP(E115,VIP!$A$2:$O17536,7,FALSE)</f>
        <v>Si</v>
      </c>
      <c r="I115" s="122" t="str">
        <f>VLOOKUP(E115,VIP!$A$2:$O9501,8,FALSE)</f>
        <v>Si</v>
      </c>
      <c r="J115" s="122" t="str">
        <f>VLOOKUP(E115,VIP!$A$2:$O9451,8,FALSE)</f>
        <v>Si</v>
      </c>
      <c r="K115" s="122" t="str">
        <f>VLOOKUP(E115,VIP!$A$2:$O13025,6,0)</f>
        <v>SI</v>
      </c>
      <c r="L115" s="124" t="s">
        <v>2428</v>
      </c>
      <c r="M115" s="153" t="s">
        <v>2593</v>
      </c>
      <c r="N115" s="118" t="s">
        <v>2472</v>
      </c>
      <c r="O115" s="151" t="s">
        <v>2473</v>
      </c>
      <c r="P115" s="138"/>
      <c r="Q115" s="154">
        <v>44303.60833333333</v>
      </c>
    </row>
    <row r="116" spans="1:17" ht="17.399999999999999" x14ac:dyDescent="0.3">
      <c r="A116" s="122" t="str">
        <f>VLOOKUP(E116,'LISTADO ATM'!$A$2:$C$901,3,0)</f>
        <v>DISTRITO NACIONAL</v>
      </c>
      <c r="B116" s="142" t="s">
        <v>2594</v>
      </c>
      <c r="C116" s="120">
        <v>44303.429502314815</v>
      </c>
      <c r="D116" s="122" t="s">
        <v>2492</v>
      </c>
      <c r="E116" s="123">
        <v>813</v>
      </c>
      <c r="F116" s="151" t="str">
        <f>VLOOKUP(E116,VIP!$A$2:$O12614,2,0)</f>
        <v>DRBR815</v>
      </c>
      <c r="G116" s="122" t="str">
        <f>VLOOKUP(E116,'LISTADO ATM'!$A$2:$B$900,2,0)</f>
        <v>ATM Occidental Mall</v>
      </c>
      <c r="H116" s="122" t="str">
        <f>VLOOKUP(E116,VIP!$A$2:$O17535,7,FALSE)</f>
        <v>Si</v>
      </c>
      <c r="I116" s="122" t="str">
        <f>VLOOKUP(E116,VIP!$A$2:$O9500,8,FALSE)</f>
        <v>Si</v>
      </c>
      <c r="J116" s="122" t="str">
        <f>VLOOKUP(E116,VIP!$A$2:$O9450,8,FALSE)</f>
        <v>Si</v>
      </c>
      <c r="K116" s="122" t="str">
        <f>VLOOKUP(E116,VIP!$A$2:$O13024,6,0)</f>
        <v>NO</v>
      </c>
      <c r="L116" s="124" t="s">
        <v>2428</v>
      </c>
      <c r="M116" s="118" t="s">
        <v>2465</v>
      </c>
      <c r="N116" s="118" t="s">
        <v>2472</v>
      </c>
      <c r="O116" s="151" t="s">
        <v>2493</v>
      </c>
      <c r="P116" s="138"/>
      <c r="Q116" s="118" t="s">
        <v>2586</v>
      </c>
    </row>
    <row r="117" spans="1:17" ht="17.399999999999999" x14ac:dyDescent="0.3">
      <c r="A117" s="122" t="str">
        <f>VLOOKUP(E117,'LISTADO ATM'!$A$2:$C$901,3,0)</f>
        <v>DISTRITO NACIONAL</v>
      </c>
      <c r="B117" s="142" t="s">
        <v>2648</v>
      </c>
      <c r="C117" s="120">
        <v>44303.487175925926</v>
      </c>
      <c r="D117" s="122" t="s">
        <v>2468</v>
      </c>
      <c r="E117" s="123">
        <v>406</v>
      </c>
      <c r="F117" s="151" t="str">
        <f>VLOOKUP(E117,VIP!$A$2:$O12628,2,0)</f>
        <v>DRBR406</v>
      </c>
      <c r="G117" s="122" t="str">
        <f>VLOOKUP(E117,'LISTADO ATM'!$A$2:$B$900,2,0)</f>
        <v xml:space="preserve">ATM UNP Plaza Lama Máximo Gómez </v>
      </c>
      <c r="H117" s="122" t="str">
        <f>VLOOKUP(E117,VIP!$A$2:$O17549,7,FALSE)</f>
        <v>Si</v>
      </c>
      <c r="I117" s="122" t="str">
        <f>VLOOKUP(E117,VIP!$A$2:$O9514,8,FALSE)</f>
        <v>Si</v>
      </c>
      <c r="J117" s="122" t="str">
        <f>VLOOKUP(E117,VIP!$A$2:$O9464,8,FALSE)</f>
        <v>Si</v>
      </c>
      <c r="K117" s="122" t="str">
        <f>VLOOKUP(E117,VIP!$A$2:$O13038,6,0)</f>
        <v>SI</v>
      </c>
      <c r="L117" s="124" t="s">
        <v>2428</v>
      </c>
      <c r="M117" s="153" t="s">
        <v>2593</v>
      </c>
      <c r="N117" s="118" t="s">
        <v>2472</v>
      </c>
      <c r="O117" s="151" t="s">
        <v>2473</v>
      </c>
      <c r="P117" s="138"/>
      <c r="Q117" s="154">
        <v>44303.60833333333</v>
      </c>
    </row>
    <row r="118" spans="1:17" ht="17.399999999999999" x14ac:dyDescent="0.3">
      <c r="A118" s="122" t="str">
        <f>VLOOKUP(E118,'LISTADO ATM'!$A$2:$C$901,3,0)</f>
        <v>DISTRITO NACIONAL</v>
      </c>
      <c r="B118" s="142" t="s">
        <v>2647</v>
      </c>
      <c r="C118" s="120">
        <v>44303.506226851852</v>
      </c>
      <c r="D118" s="122" t="s">
        <v>2468</v>
      </c>
      <c r="E118" s="123">
        <v>139</v>
      </c>
      <c r="F118" s="151" t="str">
        <f>VLOOKUP(E118,VIP!$A$2:$O12626,2,0)</f>
        <v>DRBR139</v>
      </c>
      <c r="G118" s="122" t="str">
        <f>VLOOKUP(E118,'LISTADO ATM'!$A$2:$B$900,2,0)</f>
        <v xml:space="preserve">ATM Oficina Plaza Lama Zona Oriental I </v>
      </c>
      <c r="H118" s="122" t="str">
        <f>VLOOKUP(E118,VIP!$A$2:$O17547,7,FALSE)</f>
        <v>Si</v>
      </c>
      <c r="I118" s="122" t="str">
        <f>VLOOKUP(E118,VIP!$A$2:$O9512,8,FALSE)</f>
        <v>Si</v>
      </c>
      <c r="J118" s="122" t="str">
        <f>VLOOKUP(E118,VIP!$A$2:$O9462,8,FALSE)</f>
        <v>Si</v>
      </c>
      <c r="K118" s="122" t="str">
        <f>VLOOKUP(E118,VIP!$A$2:$O13036,6,0)</f>
        <v>NO</v>
      </c>
      <c r="L118" s="124" t="s">
        <v>2428</v>
      </c>
      <c r="M118" s="153" t="s">
        <v>2593</v>
      </c>
      <c r="N118" s="118" t="s">
        <v>2472</v>
      </c>
      <c r="O118" s="151" t="s">
        <v>2473</v>
      </c>
      <c r="P118" s="138"/>
      <c r="Q118" s="154">
        <v>44303.60833333333</v>
      </c>
    </row>
    <row r="119" spans="1:17" ht="17.399999999999999" x14ac:dyDescent="0.3">
      <c r="A119" s="122" t="str">
        <f>VLOOKUP(E119,'LISTADO ATM'!$A$2:$C$901,3,0)</f>
        <v>DISTRITO NACIONAL</v>
      </c>
      <c r="B119" s="142" t="s">
        <v>2646</v>
      </c>
      <c r="C119" s="120">
        <v>44303.508298611108</v>
      </c>
      <c r="D119" s="122" t="s">
        <v>2468</v>
      </c>
      <c r="E119" s="123">
        <v>908</v>
      </c>
      <c r="F119" s="151" t="str">
        <f>VLOOKUP(E119,VIP!$A$2:$O12625,2,0)</f>
        <v>DRBR16D</v>
      </c>
      <c r="G119" s="122" t="str">
        <f>VLOOKUP(E119,'LISTADO ATM'!$A$2:$B$900,2,0)</f>
        <v xml:space="preserve">ATM Oficina Plaza Botánika </v>
      </c>
      <c r="H119" s="122" t="str">
        <f>VLOOKUP(E119,VIP!$A$2:$O17546,7,FALSE)</f>
        <v>Si</v>
      </c>
      <c r="I119" s="122" t="str">
        <f>VLOOKUP(E119,VIP!$A$2:$O9511,8,FALSE)</f>
        <v>Si</v>
      </c>
      <c r="J119" s="122" t="str">
        <f>VLOOKUP(E119,VIP!$A$2:$O9461,8,FALSE)</f>
        <v>Si</v>
      </c>
      <c r="K119" s="122" t="str">
        <f>VLOOKUP(E119,VIP!$A$2:$O13035,6,0)</f>
        <v>NO</v>
      </c>
      <c r="L119" s="124" t="s">
        <v>2428</v>
      </c>
      <c r="M119" s="153" t="s">
        <v>2593</v>
      </c>
      <c r="N119" s="118" t="s">
        <v>2472</v>
      </c>
      <c r="O119" s="151" t="s">
        <v>2473</v>
      </c>
      <c r="P119" s="138"/>
      <c r="Q119" s="154">
        <v>44303.607638888891</v>
      </c>
    </row>
    <row r="120" spans="1:17" ht="17.399999999999999" x14ac:dyDescent="0.3">
      <c r="A120" s="122" t="str">
        <f>VLOOKUP(E120,'LISTADO ATM'!$A$2:$C$901,3,0)</f>
        <v>DISTRITO NACIONAL</v>
      </c>
      <c r="B120" s="142" t="s">
        <v>2645</v>
      </c>
      <c r="C120" s="120">
        <v>44303.510555555556</v>
      </c>
      <c r="D120" s="122" t="s">
        <v>2189</v>
      </c>
      <c r="E120" s="123">
        <v>355</v>
      </c>
      <c r="F120" s="151" t="str">
        <f>VLOOKUP(E120,VIP!$A$2:$O12624,2,0)</f>
        <v>DRBR355</v>
      </c>
      <c r="G120" s="122" t="str">
        <f>VLOOKUP(E120,'LISTADO ATM'!$A$2:$B$900,2,0)</f>
        <v xml:space="preserve">ATM UNP Metro II </v>
      </c>
      <c r="H120" s="122" t="str">
        <f>VLOOKUP(E120,VIP!$A$2:$O17545,7,FALSE)</f>
        <v>Si</v>
      </c>
      <c r="I120" s="122" t="str">
        <f>VLOOKUP(E120,VIP!$A$2:$O9510,8,FALSE)</f>
        <v>Si</v>
      </c>
      <c r="J120" s="122" t="str">
        <f>VLOOKUP(E120,VIP!$A$2:$O9460,8,FALSE)</f>
        <v>Si</v>
      </c>
      <c r="K120" s="122" t="str">
        <f>VLOOKUP(E120,VIP!$A$2:$O13034,6,0)</f>
        <v>SI</v>
      </c>
      <c r="L120" s="124" t="s">
        <v>2649</v>
      </c>
      <c r="M120" s="118" t="s">
        <v>2465</v>
      </c>
      <c r="N120" s="118" t="s">
        <v>2472</v>
      </c>
      <c r="O120" s="151" t="s">
        <v>2474</v>
      </c>
      <c r="P120" s="138"/>
      <c r="Q120" s="118" t="s">
        <v>2649</v>
      </c>
    </row>
    <row r="121" spans="1:17" ht="17.399999999999999" x14ac:dyDescent="0.3">
      <c r="A121" s="122" t="str">
        <f>VLOOKUP(E121,'LISTADO ATM'!$A$2:$C$901,3,0)</f>
        <v>DISTRITO NACIONAL</v>
      </c>
      <c r="B121" s="142" t="s">
        <v>2644</v>
      </c>
      <c r="C121" s="120">
        <v>44303.512777777774</v>
      </c>
      <c r="D121" s="122" t="s">
        <v>2189</v>
      </c>
      <c r="E121" s="123">
        <v>697</v>
      </c>
      <c r="F121" s="151" t="str">
        <f>VLOOKUP(E121,VIP!$A$2:$O12623,2,0)</f>
        <v>DRBR697</v>
      </c>
      <c r="G121" s="122" t="str">
        <f>VLOOKUP(E121,'LISTADO ATM'!$A$2:$B$900,2,0)</f>
        <v>ATM Hipermercado Olé Ciudad Juan Bosch</v>
      </c>
      <c r="H121" s="122" t="str">
        <f>VLOOKUP(E121,VIP!$A$2:$O17544,7,FALSE)</f>
        <v>Si</v>
      </c>
      <c r="I121" s="122" t="str">
        <f>VLOOKUP(E121,VIP!$A$2:$O9509,8,FALSE)</f>
        <v>Si</v>
      </c>
      <c r="J121" s="122" t="str">
        <f>VLOOKUP(E121,VIP!$A$2:$O9459,8,FALSE)</f>
        <v>Si</v>
      </c>
      <c r="K121" s="122" t="str">
        <f>VLOOKUP(E121,VIP!$A$2:$O13033,6,0)</f>
        <v>NO</v>
      </c>
      <c r="L121" s="124" t="s">
        <v>2488</v>
      </c>
      <c r="M121" s="153" t="s">
        <v>2593</v>
      </c>
      <c r="N121" s="118" t="s">
        <v>2472</v>
      </c>
      <c r="O121" s="151" t="s">
        <v>2474</v>
      </c>
      <c r="P121" s="138"/>
      <c r="Q121" s="154">
        <v>45399.698611111111</v>
      </c>
    </row>
    <row r="122" spans="1:17" ht="17.399999999999999" x14ac:dyDescent="0.3">
      <c r="A122" s="122" t="str">
        <f>VLOOKUP(E122,'LISTADO ATM'!$A$2:$C$901,3,0)</f>
        <v>DISTRITO NACIONAL</v>
      </c>
      <c r="B122" s="142" t="s">
        <v>2643</v>
      </c>
      <c r="C122" s="120">
        <v>44303.522083333337</v>
      </c>
      <c r="D122" s="122" t="s">
        <v>2468</v>
      </c>
      <c r="E122" s="123">
        <v>875</v>
      </c>
      <c r="F122" s="151" t="str">
        <f>VLOOKUP(E122,VIP!$A$2:$O12622,2,0)</f>
        <v>DRBR875</v>
      </c>
      <c r="G122" s="122" t="str">
        <f>VLOOKUP(E122,'LISTADO ATM'!$A$2:$B$900,2,0)</f>
        <v xml:space="preserve">ATM Texaco Aut. Duarte KM 14 1/2 (Los Alcarrizos) </v>
      </c>
      <c r="H122" s="122" t="str">
        <f>VLOOKUP(E122,VIP!$A$2:$O17543,7,FALSE)</f>
        <v>Si</v>
      </c>
      <c r="I122" s="122" t="str">
        <f>VLOOKUP(E122,VIP!$A$2:$O9508,8,FALSE)</f>
        <v>Si</v>
      </c>
      <c r="J122" s="122" t="str">
        <f>VLOOKUP(E122,VIP!$A$2:$O9458,8,FALSE)</f>
        <v>Si</v>
      </c>
      <c r="K122" s="122" t="str">
        <f>VLOOKUP(E122,VIP!$A$2:$O13032,6,0)</f>
        <v>NO</v>
      </c>
      <c r="L122" s="124" t="s">
        <v>2428</v>
      </c>
      <c r="M122" s="118" t="s">
        <v>2465</v>
      </c>
      <c r="N122" s="118" t="s">
        <v>2472</v>
      </c>
      <c r="O122" s="151" t="s">
        <v>2473</v>
      </c>
      <c r="P122" s="138"/>
      <c r="Q122" s="118" t="s">
        <v>2428</v>
      </c>
    </row>
    <row r="123" spans="1:17" ht="17.399999999999999" x14ac:dyDescent="0.3">
      <c r="A123" s="122" t="str">
        <f>VLOOKUP(E123,'LISTADO ATM'!$A$2:$C$901,3,0)</f>
        <v>SUR</v>
      </c>
      <c r="B123" s="142" t="s">
        <v>2642</v>
      </c>
      <c r="C123" s="120">
        <v>44303.523229166669</v>
      </c>
      <c r="D123" s="122" t="s">
        <v>2189</v>
      </c>
      <c r="E123" s="123">
        <v>342</v>
      </c>
      <c r="F123" s="151" t="str">
        <f>VLOOKUP(E123,VIP!$A$2:$O12621,2,0)</f>
        <v>DRBR342</v>
      </c>
      <c r="G123" s="122" t="str">
        <f>VLOOKUP(E123,'LISTADO ATM'!$A$2:$B$900,2,0)</f>
        <v>ATM Oficina Obras Públicas Azua</v>
      </c>
      <c r="H123" s="122" t="str">
        <f>VLOOKUP(E123,VIP!$A$2:$O17542,7,FALSE)</f>
        <v>Si</v>
      </c>
      <c r="I123" s="122" t="str">
        <f>VLOOKUP(E123,VIP!$A$2:$O9507,8,FALSE)</f>
        <v>Si</v>
      </c>
      <c r="J123" s="122" t="str">
        <f>VLOOKUP(E123,VIP!$A$2:$O9457,8,FALSE)</f>
        <v>Si</v>
      </c>
      <c r="K123" s="122" t="str">
        <f>VLOOKUP(E123,VIP!$A$2:$O13031,6,0)</f>
        <v>SI</v>
      </c>
      <c r="L123" s="124" t="s">
        <v>2488</v>
      </c>
      <c r="M123" s="153" t="s">
        <v>2593</v>
      </c>
      <c r="N123" s="118" t="s">
        <v>2472</v>
      </c>
      <c r="O123" s="151" t="s">
        <v>2474</v>
      </c>
      <c r="P123" s="138"/>
      <c r="Q123" s="154">
        <v>44303.625</v>
      </c>
    </row>
    <row r="124" spans="1:17" ht="17.399999999999999" x14ac:dyDescent="0.3">
      <c r="A124" s="122" t="str">
        <f>VLOOKUP(E124,'LISTADO ATM'!$A$2:$C$901,3,0)</f>
        <v>NORTE</v>
      </c>
      <c r="B124" s="142" t="s">
        <v>2641</v>
      </c>
      <c r="C124" s="120">
        <v>44303.524884259263</v>
      </c>
      <c r="D124" s="122" t="s">
        <v>2190</v>
      </c>
      <c r="E124" s="123">
        <v>492</v>
      </c>
      <c r="F124" s="151" t="e">
        <f>VLOOKUP(E124,VIP!$A$2:$O12620,2,0)</f>
        <v>#N/A</v>
      </c>
      <c r="G124" s="122" t="str">
        <f>VLOOKUP(E124,'LISTADO ATM'!$A$2:$B$900,2,0)</f>
        <v>ATM S/M Nacional  El Dorado Santiago</v>
      </c>
      <c r="H124" s="122" t="e">
        <f>VLOOKUP(E124,VIP!$A$2:$O17541,7,FALSE)</f>
        <v>#N/A</v>
      </c>
      <c r="I124" s="122" t="e">
        <f>VLOOKUP(E124,VIP!$A$2:$O9506,8,FALSE)</f>
        <v>#N/A</v>
      </c>
      <c r="J124" s="122" t="e">
        <f>VLOOKUP(E124,VIP!$A$2:$O9456,8,FALSE)</f>
        <v>#N/A</v>
      </c>
      <c r="K124" s="122" t="e">
        <f>VLOOKUP(E124,VIP!$A$2:$O13030,6,0)</f>
        <v>#N/A</v>
      </c>
      <c r="L124" s="124" t="s">
        <v>2488</v>
      </c>
      <c r="M124" s="118" t="s">
        <v>2465</v>
      </c>
      <c r="N124" s="118" t="s">
        <v>2472</v>
      </c>
      <c r="O124" s="151" t="s">
        <v>2527</v>
      </c>
      <c r="P124" s="138"/>
      <c r="Q124" s="118" t="s">
        <v>2488</v>
      </c>
    </row>
    <row r="125" spans="1:17" ht="17.399999999999999" x14ac:dyDescent="0.3">
      <c r="A125" s="122" t="str">
        <f>VLOOKUP(E125,'LISTADO ATM'!$A$2:$C$901,3,0)</f>
        <v>NORTE</v>
      </c>
      <c r="B125" s="142" t="s">
        <v>2640</v>
      </c>
      <c r="C125" s="120">
        <v>44303.525902777779</v>
      </c>
      <c r="D125" s="122" t="s">
        <v>2190</v>
      </c>
      <c r="E125" s="123">
        <v>332</v>
      </c>
      <c r="F125" s="151" t="str">
        <f>VLOOKUP(E125,VIP!$A$2:$O12619,2,0)</f>
        <v>DRBR332</v>
      </c>
      <c r="G125" s="122" t="str">
        <f>VLOOKUP(E125,'LISTADO ATM'!$A$2:$B$900,2,0)</f>
        <v>ATM Estación Sigma (Cotuí)</v>
      </c>
      <c r="H125" s="122" t="str">
        <f>VLOOKUP(E125,VIP!$A$2:$O17540,7,FALSE)</f>
        <v>Si</v>
      </c>
      <c r="I125" s="122" t="str">
        <f>VLOOKUP(E125,VIP!$A$2:$O9505,8,FALSE)</f>
        <v>Si</v>
      </c>
      <c r="J125" s="122" t="str">
        <f>VLOOKUP(E125,VIP!$A$2:$O9455,8,FALSE)</f>
        <v>Si</v>
      </c>
      <c r="K125" s="122" t="str">
        <f>VLOOKUP(E125,VIP!$A$2:$O13029,6,0)</f>
        <v>NO</v>
      </c>
      <c r="L125" s="124" t="s">
        <v>2488</v>
      </c>
      <c r="M125" s="118" t="s">
        <v>2465</v>
      </c>
      <c r="N125" s="118" t="s">
        <v>2472</v>
      </c>
      <c r="O125" s="151" t="s">
        <v>2527</v>
      </c>
      <c r="P125" s="138"/>
      <c r="Q125" s="118" t="s">
        <v>2488</v>
      </c>
    </row>
    <row r="126" spans="1:17" ht="17.399999999999999" x14ac:dyDescent="0.3">
      <c r="A126" s="122" t="str">
        <f>VLOOKUP(E126,'LISTADO ATM'!$A$2:$C$901,3,0)</f>
        <v>DISTRITO NACIONAL</v>
      </c>
      <c r="B126" s="142" t="s">
        <v>2639</v>
      </c>
      <c r="C126" s="120">
        <v>44303.529444444444</v>
      </c>
      <c r="D126" s="122" t="s">
        <v>2492</v>
      </c>
      <c r="E126" s="123">
        <v>791</v>
      </c>
      <c r="F126" s="151" t="str">
        <f>VLOOKUP(E126,VIP!$A$2:$O12618,2,0)</f>
        <v>DRBR791</v>
      </c>
      <c r="G126" s="122" t="str">
        <f>VLOOKUP(E126,'LISTADO ATM'!$A$2:$B$900,2,0)</f>
        <v xml:space="preserve">ATM Oficina Sans Soucí </v>
      </c>
      <c r="H126" s="122" t="str">
        <f>VLOOKUP(E126,VIP!$A$2:$O17539,7,FALSE)</f>
        <v>Si</v>
      </c>
      <c r="I126" s="122" t="str">
        <f>VLOOKUP(E126,VIP!$A$2:$O9504,8,FALSE)</f>
        <v>No</v>
      </c>
      <c r="J126" s="122" t="str">
        <f>VLOOKUP(E126,VIP!$A$2:$O9454,8,FALSE)</f>
        <v>No</v>
      </c>
      <c r="K126" s="122" t="str">
        <f>VLOOKUP(E126,VIP!$A$2:$O13028,6,0)</f>
        <v>NO</v>
      </c>
      <c r="L126" s="124" t="s">
        <v>2428</v>
      </c>
      <c r="M126" s="118" t="s">
        <v>2465</v>
      </c>
      <c r="N126" s="118" t="s">
        <v>2472</v>
      </c>
      <c r="O126" s="151" t="s">
        <v>2493</v>
      </c>
      <c r="P126" s="138"/>
      <c r="Q126" s="118" t="s">
        <v>2428</v>
      </c>
    </row>
    <row r="127" spans="1:17" ht="17.399999999999999" x14ac:dyDescent="0.3">
      <c r="A127" s="122" t="str">
        <f>VLOOKUP(E127,'LISTADO ATM'!$A$2:$C$901,3,0)</f>
        <v>SUR</v>
      </c>
      <c r="B127" s="142" t="s">
        <v>2638</v>
      </c>
      <c r="C127" s="120">
        <v>44303.531458333331</v>
      </c>
      <c r="D127" s="122" t="s">
        <v>2189</v>
      </c>
      <c r="E127" s="123">
        <v>619</v>
      </c>
      <c r="F127" s="151" t="str">
        <f>VLOOKUP(E127,VIP!$A$2:$O12617,2,0)</f>
        <v>DRBR619</v>
      </c>
      <c r="G127" s="122" t="str">
        <f>VLOOKUP(E127,'LISTADO ATM'!$A$2:$B$900,2,0)</f>
        <v xml:space="preserve">ATM Academia P.N. Hatillo (San Cristóbal) </v>
      </c>
      <c r="H127" s="122" t="str">
        <f>VLOOKUP(E127,VIP!$A$2:$O17538,7,FALSE)</f>
        <v>Si</v>
      </c>
      <c r="I127" s="122" t="str">
        <f>VLOOKUP(E127,VIP!$A$2:$O9503,8,FALSE)</f>
        <v>Si</v>
      </c>
      <c r="J127" s="122" t="str">
        <f>VLOOKUP(E127,VIP!$A$2:$O9453,8,FALSE)</f>
        <v>Si</v>
      </c>
      <c r="K127" s="122" t="str">
        <f>VLOOKUP(E127,VIP!$A$2:$O13027,6,0)</f>
        <v>NO</v>
      </c>
      <c r="L127" s="124" t="s">
        <v>2254</v>
      </c>
      <c r="M127" s="153" t="s">
        <v>2593</v>
      </c>
      <c r="N127" s="118" t="s">
        <v>2472</v>
      </c>
      <c r="O127" s="151" t="s">
        <v>2474</v>
      </c>
      <c r="P127" s="138"/>
      <c r="Q127" s="154">
        <v>44303.620833333334</v>
      </c>
    </row>
    <row r="128" spans="1:17" ht="17.399999999999999" x14ac:dyDescent="0.3">
      <c r="A128" s="122" t="str">
        <f>VLOOKUP(E128,'LISTADO ATM'!$A$2:$C$901,3,0)</f>
        <v>NORTE</v>
      </c>
      <c r="B128" s="142" t="s">
        <v>2637</v>
      </c>
      <c r="C128" s="120">
        <v>44303.533530092594</v>
      </c>
      <c r="D128" s="122" t="s">
        <v>2529</v>
      </c>
      <c r="E128" s="123">
        <v>291</v>
      </c>
      <c r="F128" s="151" t="str">
        <f>VLOOKUP(E128,VIP!$A$2:$O12616,2,0)</f>
        <v>DRBR291</v>
      </c>
      <c r="G128" s="122" t="str">
        <f>VLOOKUP(E128,'LISTADO ATM'!$A$2:$B$900,2,0)</f>
        <v xml:space="preserve">ATM S/M Jumbo Las Colinas </v>
      </c>
      <c r="H128" s="122" t="str">
        <f>VLOOKUP(E128,VIP!$A$2:$O17537,7,FALSE)</f>
        <v>Si</v>
      </c>
      <c r="I128" s="122" t="str">
        <f>VLOOKUP(E128,VIP!$A$2:$O9502,8,FALSE)</f>
        <v>Si</v>
      </c>
      <c r="J128" s="122" t="str">
        <f>VLOOKUP(E128,VIP!$A$2:$O9452,8,FALSE)</f>
        <v>Si</v>
      </c>
      <c r="K128" s="122" t="str">
        <f>VLOOKUP(E128,VIP!$A$2:$O13026,6,0)</f>
        <v>NO</v>
      </c>
      <c r="L128" s="124" t="s">
        <v>2525</v>
      </c>
      <c r="M128" s="118" t="s">
        <v>2465</v>
      </c>
      <c r="N128" s="118" t="s">
        <v>2472</v>
      </c>
      <c r="O128" s="151" t="s">
        <v>2650</v>
      </c>
      <c r="P128" s="138"/>
      <c r="Q128" s="118" t="s">
        <v>2525</v>
      </c>
    </row>
    <row r="129" spans="1:17" ht="17.399999999999999" x14ac:dyDescent="0.3">
      <c r="A129" s="122" t="str">
        <f>VLOOKUP(E129,'LISTADO ATM'!$A$2:$C$901,3,0)</f>
        <v>DISTRITO NACIONAL</v>
      </c>
      <c r="B129" s="142" t="s">
        <v>2636</v>
      </c>
      <c r="C129" s="120">
        <v>44303.536770833336</v>
      </c>
      <c r="D129" s="122" t="s">
        <v>2189</v>
      </c>
      <c r="E129" s="123">
        <v>927</v>
      </c>
      <c r="F129" s="151" t="str">
        <f>VLOOKUP(E129,VIP!$A$2:$O12615,2,0)</f>
        <v>DRBR927</v>
      </c>
      <c r="G129" s="122" t="str">
        <f>VLOOKUP(E129,'LISTADO ATM'!$A$2:$B$900,2,0)</f>
        <v>ATM S/M Bravo La Esperilla</v>
      </c>
      <c r="H129" s="122" t="str">
        <f>VLOOKUP(E129,VIP!$A$2:$O17536,7,FALSE)</f>
        <v>Si</v>
      </c>
      <c r="I129" s="122" t="str">
        <f>VLOOKUP(E129,VIP!$A$2:$O9501,8,FALSE)</f>
        <v>Si</v>
      </c>
      <c r="J129" s="122" t="str">
        <f>VLOOKUP(E129,VIP!$A$2:$O9451,8,FALSE)</f>
        <v>Si</v>
      </c>
      <c r="K129" s="122" t="str">
        <f>VLOOKUP(E129,VIP!$A$2:$O13025,6,0)</f>
        <v>NO</v>
      </c>
      <c r="L129" s="124" t="s">
        <v>2254</v>
      </c>
      <c r="M129" s="118" t="s">
        <v>2465</v>
      </c>
      <c r="N129" s="118" t="s">
        <v>2472</v>
      </c>
      <c r="O129" s="151" t="s">
        <v>2474</v>
      </c>
      <c r="P129" s="138"/>
      <c r="Q129" s="118" t="s">
        <v>2254</v>
      </c>
    </row>
    <row r="130" spans="1:17" ht="17.399999999999999" x14ac:dyDescent="0.3">
      <c r="A130" s="122" t="str">
        <f>VLOOKUP(E130,'LISTADO ATM'!$A$2:$C$901,3,0)</f>
        <v>DISTRITO NACIONAL</v>
      </c>
      <c r="B130" s="142" t="s">
        <v>2635</v>
      </c>
      <c r="C130" s="120">
        <v>44303.566921296297</v>
      </c>
      <c r="D130" s="122" t="s">
        <v>2492</v>
      </c>
      <c r="E130" s="123">
        <v>2</v>
      </c>
      <c r="F130" s="151" t="str">
        <f>VLOOKUP(E130,VIP!$A$2:$O12614,2,0)</f>
        <v>DRBR002</v>
      </c>
      <c r="G130" s="122" t="str">
        <f>VLOOKUP(E130,'LISTADO ATM'!$A$2:$B$900,2,0)</f>
        <v>ATM Autoservicio Padre Castellano</v>
      </c>
      <c r="H130" s="122" t="str">
        <f>VLOOKUP(E130,VIP!$A$2:$O17535,7,FALSE)</f>
        <v>Si</v>
      </c>
      <c r="I130" s="122" t="str">
        <f>VLOOKUP(E130,VIP!$A$2:$O9500,8,FALSE)</f>
        <v>Si</v>
      </c>
      <c r="J130" s="122" t="str">
        <f>VLOOKUP(E130,VIP!$A$2:$O9450,8,FALSE)</f>
        <v>Si</v>
      </c>
      <c r="K130" s="122" t="str">
        <f>VLOOKUP(E130,VIP!$A$2:$O13024,6,0)</f>
        <v>NO</v>
      </c>
      <c r="L130" s="124" t="s">
        <v>2428</v>
      </c>
      <c r="M130" s="118" t="s">
        <v>2465</v>
      </c>
      <c r="N130" s="118" t="s">
        <v>2472</v>
      </c>
      <c r="O130" s="151" t="s">
        <v>2493</v>
      </c>
      <c r="P130" s="138"/>
      <c r="Q130" s="118" t="s">
        <v>2428</v>
      </c>
    </row>
    <row r="131" spans="1:17" ht="17.399999999999999" x14ac:dyDescent="0.3">
      <c r="A131" s="122" t="str">
        <f>VLOOKUP(E131,'LISTADO ATM'!$A$2:$C$901,3,0)</f>
        <v>ESTE</v>
      </c>
      <c r="B131" s="142" t="s">
        <v>2656</v>
      </c>
      <c r="C131" s="120">
        <v>44303.604131944441</v>
      </c>
      <c r="D131" s="122" t="s">
        <v>2468</v>
      </c>
      <c r="E131" s="123">
        <v>480</v>
      </c>
      <c r="F131" s="151" t="str">
        <f>VLOOKUP(E131,VIP!$A$2:$O12621,2,0)</f>
        <v>DRBR480</v>
      </c>
      <c r="G131" s="122" t="str">
        <f>VLOOKUP(E131,'LISTADO ATM'!$A$2:$B$900,2,0)</f>
        <v>ATM UNP Farmaconal Higuey</v>
      </c>
      <c r="H131" s="122" t="str">
        <f>VLOOKUP(E131,VIP!$A$2:$O17542,7,FALSE)</f>
        <v>N/A</v>
      </c>
      <c r="I131" s="122" t="str">
        <f>VLOOKUP(E131,VIP!$A$2:$O9507,8,FALSE)</f>
        <v>N/A</v>
      </c>
      <c r="J131" s="122" t="str">
        <f>VLOOKUP(E131,VIP!$A$2:$O9457,8,FALSE)</f>
        <v>N/A</v>
      </c>
      <c r="K131" s="122" t="str">
        <f>VLOOKUP(E131,VIP!$A$2:$O13031,6,0)</f>
        <v>N/A</v>
      </c>
      <c r="L131" s="124" t="s">
        <v>2428</v>
      </c>
      <c r="M131" s="118" t="s">
        <v>2465</v>
      </c>
      <c r="N131" s="118" t="s">
        <v>2472</v>
      </c>
      <c r="O131" s="151" t="s">
        <v>2473</v>
      </c>
      <c r="P131" s="138"/>
      <c r="Q131" s="118" t="s">
        <v>2428</v>
      </c>
    </row>
    <row r="132" spans="1:17" ht="17.399999999999999" x14ac:dyDescent="0.3">
      <c r="A132" s="122" t="str">
        <f>VLOOKUP(E132,'LISTADO ATM'!$A$2:$C$901,3,0)</f>
        <v>NORTE</v>
      </c>
      <c r="B132" s="142" t="s">
        <v>2655</v>
      </c>
      <c r="C132" s="120">
        <v>44303.619247685187</v>
      </c>
      <c r="D132" s="122" t="s">
        <v>2189</v>
      </c>
      <c r="E132" s="123">
        <v>862</v>
      </c>
      <c r="F132" s="151" t="str">
        <f>VLOOKUP(E132,VIP!$A$2:$O12619,2,0)</f>
        <v>DRBR862</v>
      </c>
      <c r="G132" s="122" t="str">
        <f>VLOOKUP(E132,'LISTADO ATM'!$A$2:$B$900,2,0)</f>
        <v xml:space="preserve">ATM S/M Doble A (Sabaneta) </v>
      </c>
      <c r="H132" s="122" t="str">
        <f>VLOOKUP(E132,VIP!$A$2:$O17540,7,FALSE)</f>
        <v>Si</v>
      </c>
      <c r="I132" s="122" t="str">
        <f>VLOOKUP(E132,VIP!$A$2:$O9505,8,FALSE)</f>
        <v>Si</v>
      </c>
      <c r="J132" s="122" t="str">
        <f>VLOOKUP(E132,VIP!$A$2:$O9455,8,FALSE)</f>
        <v>Si</v>
      </c>
      <c r="K132" s="122" t="str">
        <f>VLOOKUP(E132,VIP!$A$2:$O13029,6,0)</f>
        <v>NO</v>
      </c>
      <c r="L132" s="124" t="s">
        <v>2488</v>
      </c>
      <c r="M132" s="118" t="s">
        <v>2465</v>
      </c>
      <c r="N132" s="118" t="s">
        <v>2472</v>
      </c>
      <c r="O132" s="151" t="s">
        <v>2474</v>
      </c>
      <c r="P132" s="138"/>
      <c r="Q132" s="118" t="s">
        <v>2488</v>
      </c>
    </row>
    <row r="133" spans="1:17" ht="17.399999999999999" x14ac:dyDescent="0.3">
      <c r="A133" s="122" t="str">
        <f>VLOOKUP(E133,'LISTADO ATM'!$A$2:$C$901,3,0)</f>
        <v>DISTRITO NACIONAL</v>
      </c>
      <c r="B133" s="142" t="s">
        <v>2654</v>
      </c>
      <c r="C133" s="120">
        <v>44303.620104166665</v>
      </c>
      <c r="D133" s="122" t="s">
        <v>2189</v>
      </c>
      <c r="E133" s="123">
        <v>149</v>
      </c>
      <c r="F133" s="151" t="str">
        <f>VLOOKUP(E133,VIP!$A$2:$O12618,2,0)</f>
        <v>DRBR149</v>
      </c>
      <c r="G133" s="122" t="str">
        <f>VLOOKUP(E133,'LISTADO ATM'!$A$2:$B$900,2,0)</f>
        <v>ATM Estación Metro Concepción</v>
      </c>
      <c r="H133" s="122" t="str">
        <f>VLOOKUP(E133,VIP!$A$2:$O17539,7,FALSE)</f>
        <v>N/A</v>
      </c>
      <c r="I133" s="122" t="str">
        <f>VLOOKUP(E133,VIP!$A$2:$O9504,8,FALSE)</f>
        <v>N/A</v>
      </c>
      <c r="J133" s="122" t="str">
        <f>VLOOKUP(E133,VIP!$A$2:$O9454,8,FALSE)</f>
        <v>N/A</v>
      </c>
      <c r="K133" s="122" t="str">
        <f>VLOOKUP(E133,VIP!$A$2:$O13028,6,0)</f>
        <v>N/A</v>
      </c>
      <c r="L133" s="124" t="s">
        <v>2228</v>
      </c>
      <c r="M133" s="118" t="s">
        <v>2465</v>
      </c>
      <c r="N133" s="118" t="s">
        <v>2472</v>
      </c>
      <c r="O133" s="151" t="s">
        <v>2474</v>
      </c>
      <c r="P133" s="138"/>
      <c r="Q133" s="118" t="s">
        <v>2228</v>
      </c>
    </row>
    <row r="134" spans="1:17" ht="17.399999999999999" x14ac:dyDescent="0.3">
      <c r="A134" s="122" t="str">
        <f>VLOOKUP(E134,'LISTADO ATM'!$A$2:$C$901,3,0)</f>
        <v>ESTE</v>
      </c>
      <c r="B134" s="142" t="s">
        <v>2653</v>
      </c>
      <c r="C134" s="120">
        <v>44303.626851851855</v>
      </c>
      <c r="D134" s="122" t="s">
        <v>2189</v>
      </c>
      <c r="E134" s="123">
        <v>188</v>
      </c>
      <c r="F134" s="151" t="str">
        <f>VLOOKUP(E134,VIP!$A$2:$O12617,2,0)</f>
        <v>DRBR188</v>
      </c>
      <c r="G134" s="122" t="str">
        <f>VLOOKUP(E134,'LISTADO ATM'!$A$2:$B$900,2,0)</f>
        <v xml:space="preserve">ATM UNP Miches </v>
      </c>
      <c r="H134" s="122" t="str">
        <f>VLOOKUP(E134,VIP!$A$2:$O17538,7,FALSE)</f>
        <v>Si</v>
      </c>
      <c r="I134" s="122" t="str">
        <f>VLOOKUP(E134,VIP!$A$2:$O9503,8,FALSE)</f>
        <v>Si</v>
      </c>
      <c r="J134" s="122" t="str">
        <f>VLOOKUP(E134,VIP!$A$2:$O9453,8,FALSE)</f>
        <v>Si</v>
      </c>
      <c r="K134" s="122" t="str">
        <f>VLOOKUP(E134,VIP!$A$2:$O13027,6,0)</f>
        <v>NO</v>
      </c>
      <c r="L134" s="124" t="s">
        <v>2254</v>
      </c>
      <c r="M134" s="153" t="s">
        <v>2593</v>
      </c>
      <c r="N134" s="118" t="s">
        <v>2472</v>
      </c>
      <c r="O134" s="151" t="s">
        <v>2474</v>
      </c>
      <c r="P134" s="138"/>
      <c r="Q134" s="154">
        <v>45399.695138888892</v>
      </c>
    </row>
    <row r="135" spans="1:17" ht="17.399999999999999" x14ac:dyDescent="0.3">
      <c r="A135" s="122" t="str">
        <f>VLOOKUP(E135,'LISTADO ATM'!$A$2:$C$901,3,0)</f>
        <v>DISTRITO NACIONAL</v>
      </c>
      <c r="B135" s="142" t="s">
        <v>2652</v>
      </c>
      <c r="C135" s="120">
        <v>44303.627476851849</v>
      </c>
      <c r="D135" s="122" t="s">
        <v>2189</v>
      </c>
      <c r="E135" s="123">
        <v>718</v>
      </c>
      <c r="F135" s="151" t="str">
        <f>VLOOKUP(E135,VIP!$A$2:$O12616,2,0)</f>
        <v>DRBR24Y</v>
      </c>
      <c r="G135" s="122" t="str">
        <f>VLOOKUP(E135,'LISTADO ATM'!$A$2:$B$900,2,0)</f>
        <v xml:space="preserve">ATM Feria Ganadera </v>
      </c>
      <c r="H135" s="122" t="str">
        <f>VLOOKUP(E135,VIP!$A$2:$O17537,7,FALSE)</f>
        <v>Si</v>
      </c>
      <c r="I135" s="122" t="str">
        <f>VLOOKUP(E135,VIP!$A$2:$O9502,8,FALSE)</f>
        <v>Si</v>
      </c>
      <c r="J135" s="122" t="str">
        <f>VLOOKUP(E135,VIP!$A$2:$O9452,8,FALSE)</f>
        <v>Si</v>
      </c>
      <c r="K135" s="122" t="str">
        <f>VLOOKUP(E135,VIP!$A$2:$O13026,6,0)</f>
        <v>NO</v>
      </c>
      <c r="L135" s="124" t="s">
        <v>2254</v>
      </c>
      <c r="M135" s="118" t="s">
        <v>2465</v>
      </c>
      <c r="N135" s="118" t="s">
        <v>2472</v>
      </c>
      <c r="O135" s="151" t="s">
        <v>2474</v>
      </c>
      <c r="P135" s="138"/>
      <c r="Q135" s="118" t="s">
        <v>2254</v>
      </c>
    </row>
    <row r="136" spans="1:17" ht="17.399999999999999" x14ac:dyDescent="0.3">
      <c r="A136" s="122" t="str">
        <f>VLOOKUP(E136,'LISTADO ATM'!$A$2:$C$901,3,0)</f>
        <v>DISTRITO NACIONAL</v>
      </c>
      <c r="B136" s="142" t="s">
        <v>2651</v>
      </c>
      <c r="C136" s="120">
        <v>44303.628125000003</v>
      </c>
      <c r="D136" s="122" t="s">
        <v>2189</v>
      </c>
      <c r="E136" s="123">
        <v>13</v>
      </c>
      <c r="F136" s="151" t="str">
        <f>VLOOKUP(E136,VIP!$A$2:$O12615,2,0)</f>
        <v>DRBR013</v>
      </c>
      <c r="G136" s="122" t="str">
        <f>VLOOKUP(E136,'LISTADO ATM'!$A$2:$B$900,2,0)</f>
        <v xml:space="preserve">ATM CDEEE </v>
      </c>
      <c r="H136" s="122" t="str">
        <f>VLOOKUP(E136,VIP!$A$2:$O17536,7,FALSE)</f>
        <v>Si</v>
      </c>
      <c r="I136" s="122" t="str">
        <f>VLOOKUP(E136,VIP!$A$2:$O9501,8,FALSE)</f>
        <v>Si</v>
      </c>
      <c r="J136" s="122" t="str">
        <f>VLOOKUP(E136,VIP!$A$2:$O9451,8,FALSE)</f>
        <v>Si</v>
      </c>
      <c r="K136" s="122" t="str">
        <f>VLOOKUP(E136,VIP!$A$2:$O13025,6,0)</f>
        <v>NO</v>
      </c>
      <c r="L136" s="124" t="s">
        <v>2254</v>
      </c>
      <c r="M136" s="118" t="s">
        <v>2465</v>
      </c>
      <c r="N136" s="118" t="s">
        <v>2472</v>
      </c>
      <c r="O136" s="152" t="s">
        <v>2474</v>
      </c>
      <c r="P136" s="138"/>
      <c r="Q136" s="118" t="s">
        <v>2254</v>
      </c>
    </row>
    <row r="137" spans="1:17" ht="17.399999999999999" x14ac:dyDescent="0.3">
      <c r="A137" s="122" t="str">
        <f>VLOOKUP(E137,'LISTADO ATM'!$A$2:$C$901,3,0)</f>
        <v>DISTRITO NACIONAL</v>
      </c>
      <c r="B137" s="142" t="s">
        <v>2680</v>
      </c>
      <c r="C137" s="120">
        <v>44303.658634259256</v>
      </c>
      <c r="D137" s="122" t="s">
        <v>2189</v>
      </c>
      <c r="E137" s="123">
        <v>938</v>
      </c>
      <c r="F137" s="152" t="str">
        <f>VLOOKUP(E137,VIP!$A$2:$O12639,2,0)</f>
        <v>DRBR938</v>
      </c>
      <c r="G137" s="122" t="str">
        <f>VLOOKUP(E137,'LISTADO ATM'!$A$2:$B$900,2,0)</f>
        <v xml:space="preserve">ATM Autobanco Oficina Filadelfia Plaza </v>
      </c>
      <c r="H137" s="122" t="str">
        <f>VLOOKUP(E137,VIP!$A$2:$O17560,7,FALSE)</f>
        <v>Si</v>
      </c>
      <c r="I137" s="122" t="str">
        <f>VLOOKUP(E137,VIP!$A$2:$O9525,8,FALSE)</f>
        <v>Si</v>
      </c>
      <c r="J137" s="122" t="str">
        <f>VLOOKUP(E137,VIP!$A$2:$O9475,8,FALSE)</f>
        <v>Si</v>
      </c>
      <c r="K137" s="122" t="str">
        <f>VLOOKUP(E137,VIP!$A$2:$O13049,6,0)</f>
        <v>NO</v>
      </c>
      <c r="L137" s="124" t="s">
        <v>2254</v>
      </c>
      <c r="M137" s="118" t="s">
        <v>2465</v>
      </c>
      <c r="N137" s="118" t="s">
        <v>2472</v>
      </c>
      <c r="O137" s="152" t="s">
        <v>2474</v>
      </c>
      <c r="P137" s="138"/>
      <c r="Q137" s="118" t="s">
        <v>2254</v>
      </c>
    </row>
    <row r="138" spans="1:17" ht="17.399999999999999" x14ac:dyDescent="0.3">
      <c r="A138" s="122" t="str">
        <f>VLOOKUP(E138,'LISTADO ATM'!$A$2:$C$901,3,0)</f>
        <v>NORTE</v>
      </c>
      <c r="B138" s="142" t="s">
        <v>2679</v>
      </c>
      <c r="C138" s="120">
        <v>44303.659710648149</v>
      </c>
      <c r="D138" s="122" t="s">
        <v>2190</v>
      </c>
      <c r="E138" s="123">
        <v>283</v>
      </c>
      <c r="F138" s="152" t="str">
        <f>VLOOKUP(E138,VIP!$A$2:$O12638,2,0)</f>
        <v>DRBR283</v>
      </c>
      <c r="G138" s="122" t="str">
        <f>VLOOKUP(E138,'LISTADO ATM'!$A$2:$B$900,2,0)</f>
        <v xml:space="preserve">ATM Oficina Nibaje </v>
      </c>
      <c r="H138" s="122" t="str">
        <f>VLOOKUP(E138,VIP!$A$2:$O17559,7,FALSE)</f>
        <v>Si</v>
      </c>
      <c r="I138" s="122" t="str">
        <f>VLOOKUP(E138,VIP!$A$2:$O9524,8,FALSE)</f>
        <v>Si</v>
      </c>
      <c r="J138" s="122" t="str">
        <f>VLOOKUP(E138,VIP!$A$2:$O9474,8,FALSE)</f>
        <v>Si</v>
      </c>
      <c r="K138" s="122" t="str">
        <f>VLOOKUP(E138,VIP!$A$2:$O13048,6,0)</f>
        <v>NO</v>
      </c>
      <c r="L138" s="124" t="s">
        <v>2488</v>
      </c>
      <c r="M138" s="118" t="s">
        <v>2465</v>
      </c>
      <c r="N138" s="118" t="s">
        <v>2472</v>
      </c>
      <c r="O138" s="152" t="s">
        <v>2501</v>
      </c>
      <c r="P138" s="138"/>
      <c r="Q138" s="118" t="s">
        <v>2488</v>
      </c>
    </row>
    <row r="139" spans="1:17" ht="17.399999999999999" x14ac:dyDescent="0.3">
      <c r="A139" s="122" t="str">
        <f>VLOOKUP(E139,'LISTADO ATM'!$A$2:$C$901,3,0)</f>
        <v>DISTRITO NACIONAL</v>
      </c>
      <c r="B139" s="142" t="s">
        <v>2678</v>
      </c>
      <c r="C139" s="120">
        <v>44303.702673611115</v>
      </c>
      <c r="D139" s="122" t="s">
        <v>2492</v>
      </c>
      <c r="E139" s="123">
        <v>390</v>
      </c>
      <c r="F139" s="152" t="str">
        <f>VLOOKUP(E139,VIP!$A$2:$O12637,2,0)</f>
        <v>DRBR390</v>
      </c>
      <c r="G139" s="122" t="str">
        <f>VLOOKUP(E139,'LISTADO ATM'!$A$2:$B$900,2,0)</f>
        <v xml:space="preserve">ATM Oficina Boca Chica II </v>
      </c>
      <c r="H139" s="122" t="str">
        <f>VLOOKUP(E139,VIP!$A$2:$O17558,7,FALSE)</f>
        <v>Si</v>
      </c>
      <c r="I139" s="122" t="str">
        <f>VLOOKUP(E139,VIP!$A$2:$O9523,8,FALSE)</f>
        <v>Si</v>
      </c>
      <c r="J139" s="122" t="str">
        <f>VLOOKUP(E139,VIP!$A$2:$O9473,8,FALSE)</f>
        <v>Si</v>
      </c>
      <c r="K139" s="122" t="str">
        <f>VLOOKUP(E139,VIP!$A$2:$O13047,6,0)</f>
        <v>NO</v>
      </c>
      <c r="L139" s="124" t="s">
        <v>2428</v>
      </c>
      <c r="M139" s="118" t="s">
        <v>2465</v>
      </c>
      <c r="N139" s="118" t="s">
        <v>2472</v>
      </c>
      <c r="O139" s="152" t="s">
        <v>2493</v>
      </c>
      <c r="P139" s="138"/>
      <c r="Q139" s="118" t="s">
        <v>2428</v>
      </c>
    </row>
    <row r="140" spans="1:17" ht="17.399999999999999" x14ac:dyDescent="0.3">
      <c r="A140" s="122" t="str">
        <f>VLOOKUP(E140,'LISTADO ATM'!$A$2:$C$901,3,0)</f>
        <v>NORTE</v>
      </c>
      <c r="B140" s="142" t="s">
        <v>2677</v>
      </c>
      <c r="C140" s="120">
        <v>44303.714606481481</v>
      </c>
      <c r="D140" s="122" t="s">
        <v>2492</v>
      </c>
      <c r="E140" s="123">
        <v>749</v>
      </c>
      <c r="F140" s="152" t="str">
        <f>VLOOKUP(E140,VIP!$A$2:$O12636,2,0)</f>
        <v>DRBR251</v>
      </c>
      <c r="G140" s="122" t="str">
        <f>VLOOKUP(E140,'LISTADO ATM'!$A$2:$B$900,2,0)</f>
        <v xml:space="preserve">ATM Oficina Yaque </v>
      </c>
      <c r="H140" s="122" t="str">
        <f>VLOOKUP(E140,VIP!$A$2:$O17557,7,FALSE)</f>
        <v>Si</v>
      </c>
      <c r="I140" s="122" t="str">
        <f>VLOOKUP(E140,VIP!$A$2:$O9522,8,FALSE)</f>
        <v>Si</v>
      </c>
      <c r="J140" s="122" t="str">
        <f>VLOOKUP(E140,VIP!$A$2:$O9472,8,FALSE)</f>
        <v>Si</v>
      </c>
      <c r="K140" s="122" t="str">
        <f>VLOOKUP(E140,VIP!$A$2:$O13046,6,0)</f>
        <v>NO</v>
      </c>
      <c r="L140" s="124" t="s">
        <v>2459</v>
      </c>
      <c r="M140" s="118" t="s">
        <v>2465</v>
      </c>
      <c r="N140" s="118" t="s">
        <v>2472</v>
      </c>
      <c r="O140" s="152" t="s">
        <v>2493</v>
      </c>
      <c r="P140" s="138"/>
      <c r="Q140" s="118" t="s">
        <v>2459</v>
      </c>
    </row>
    <row r="141" spans="1:17" ht="17.399999999999999" x14ac:dyDescent="0.3">
      <c r="A141" s="122" t="str">
        <f>VLOOKUP(E141,'LISTADO ATM'!$A$2:$C$901,3,0)</f>
        <v>DISTRITO NACIONAL</v>
      </c>
      <c r="B141" s="142" t="s">
        <v>2676</v>
      </c>
      <c r="C141" s="120">
        <v>44303.716435185182</v>
      </c>
      <c r="D141" s="122" t="s">
        <v>2468</v>
      </c>
      <c r="E141" s="123">
        <v>165</v>
      </c>
      <c r="F141" s="152" t="str">
        <f>VLOOKUP(E141,VIP!$A$2:$O12635,2,0)</f>
        <v>DRBR165</v>
      </c>
      <c r="G141" s="122" t="str">
        <f>VLOOKUP(E141,'LISTADO ATM'!$A$2:$B$900,2,0)</f>
        <v>ATM Autoservicio Megacentro</v>
      </c>
      <c r="H141" s="122" t="str">
        <f>VLOOKUP(E141,VIP!$A$2:$O17556,7,FALSE)</f>
        <v>Si</v>
      </c>
      <c r="I141" s="122" t="str">
        <f>VLOOKUP(E141,VIP!$A$2:$O9521,8,FALSE)</f>
        <v>Si</v>
      </c>
      <c r="J141" s="122" t="str">
        <f>VLOOKUP(E141,VIP!$A$2:$O9471,8,FALSE)</f>
        <v>Si</v>
      </c>
      <c r="K141" s="122" t="str">
        <f>VLOOKUP(E141,VIP!$A$2:$O13045,6,0)</f>
        <v>SI</v>
      </c>
      <c r="L141" s="124" t="s">
        <v>2428</v>
      </c>
      <c r="M141" s="118" t="s">
        <v>2465</v>
      </c>
      <c r="N141" s="118" t="s">
        <v>2472</v>
      </c>
      <c r="O141" s="152" t="s">
        <v>2473</v>
      </c>
      <c r="P141" s="138"/>
      <c r="Q141" s="118" t="s">
        <v>2428</v>
      </c>
    </row>
    <row r="142" spans="1:17" ht="17.399999999999999" x14ac:dyDescent="0.3">
      <c r="A142" s="122" t="str">
        <f>VLOOKUP(E142,'LISTADO ATM'!$A$2:$C$901,3,0)</f>
        <v>DISTRITO NACIONAL</v>
      </c>
      <c r="B142" s="142" t="s">
        <v>2675</v>
      </c>
      <c r="C142" s="120">
        <v>44303.718865740739</v>
      </c>
      <c r="D142" s="122" t="s">
        <v>2468</v>
      </c>
      <c r="E142" s="123">
        <v>302</v>
      </c>
      <c r="F142" s="152" t="str">
        <f>VLOOKUP(E142,VIP!$A$2:$O12634,2,0)</f>
        <v>DRBR302</v>
      </c>
      <c r="G142" s="122" t="str">
        <f>VLOOKUP(E142,'LISTADO ATM'!$A$2:$B$900,2,0)</f>
        <v xml:space="preserve">ATM S/M Aprezio Los Mameyes  </v>
      </c>
      <c r="H142" s="122" t="str">
        <f>VLOOKUP(E142,VIP!$A$2:$O17555,7,FALSE)</f>
        <v>Si</v>
      </c>
      <c r="I142" s="122" t="str">
        <f>VLOOKUP(E142,VIP!$A$2:$O9520,8,FALSE)</f>
        <v>Si</v>
      </c>
      <c r="J142" s="122" t="str">
        <f>VLOOKUP(E142,VIP!$A$2:$O9470,8,FALSE)</f>
        <v>Si</v>
      </c>
      <c r="K142" s="122" t="str">
        <f>VLOOKUP(E142,VIP!$A$2:$O13044,6,0)</f>
        <v>NO</v>
      </c>
      <c r="L142" s="124" t="s">
        <v>2459</v>
      </c>
      <c r="M142" s="118" t="s">
        <v>2465</v>
      </c>
      <c r="N142" s="118" t="s">
        <v>2472</v>
      </c>
      <c r="O142" s="152" t="s">
        <v>2473</v>
      </c>
      <c r="P142" s="138"/>
      <c r="Q142" s="118" t="s">
        <v>2459</v>
      </c>
    </row>
    <row r="143" spans="1:17" ht="17.399999999999999" x14ac:dyDescent="0.3">
      <c r="A143" s="122" t="str">
        <f>VLOOKUP(E143,'LISTADO ATM'!$A$2:$C$901,3,0)</f>
        <v>DISTRITO NACIONAL</v>
      </c>
      <c r="B143" s="142" t="s">
        <v>2674</v>
      </c>
      <c r="C143" s="120">
        <v>44303.720509259256</v>
      </c>
      <c r="D143" s="122" t="s">
        <v>2468</v>
      </c>
      <c r="E143" s="123">
        <v>900</v>
      </c>
      <c r="F143" s="152" t="str">
        <f>VLOOKUP(E143,VIP!$A$2:$O12633,2,0)</f>
        <v>DRBR900</v>
      </c>
      <c r="G143" s="122" t="str">
        <f>VLOOKUP(E143,'LISTADO ATM'!$A$2:$B$900,2,0)</f>
        <v xml:space="preserve">ATM UNP Merca Santo Domingo </v>
      </c>
      <c r="H143" s="122" t="str">
        <f>VLOOKUP(E143,VIP!$A$2:$O17554,7,FALSE)</f>
        <v>Si</v>
      </c>
      <c r="I143" s="122" t="str">
        <f>VLOOKUP(E143,VIP!$A$2:$O9519,8,FALSE)</f>
        <v>Si</v>
      </c>
      <c r="J143" s="122" t="str">
        <f>VLOOKUP(E143,VIP!$A$2:$O9469,8,FALSE)</f>
        <v>Si</v>
      </c>
      <c r="K143" s="122" t="str">
        <f>VLOOKUP(E143,VIP!$A$2:$O13043,6,0)</f>
        <v>NO</v>
      </c>
      <c r="L143" s="124" t="s">
        <v>2525</v>
      </c>
      <c r="M143" s="118" t="s">
        <v>2465</v>
      </c>
      <c r="N143" s="118" t="s">
        <v>2472</v>
      </c>
      <c r="O143" s="152" t="s">
        <v>2473</v>
      </c>
      <c r="P143" s="138"/>
      <c r="Q143" s="118" t="s">
        <v>2525</v>
      </c>
    </row>
    <row r="144" spans="1:17" ht="17.399999999999999" x14ac:dyDescent="0.3">
      <c r="A144" s="122" t="str">
        <f>VLOOKUP(E144,'LISTADO ATM'!$A$2:$C$901,3,0)</f>
        <v>DISTRITO NACIONAL</v>
      </c>
      <c r="B144" s="142" t="s">
        <v>2673</v>
      </c>
      <c r="C144" s="120">
        <v>44303.722592592596</v>
      </c>
      <c r="D144" s="122" t="s">
        <v>2189</v>
      </c>
      <c r="E144" s="123">
        <v>527</v>
      </c>
      <c r="F144" s="152" t="str">
        <f>VLOOKUP(E144,VIP!$A$2:$O12632,2,0)</f>
        <v>DRBR527</v>
      </c>
      <c r="G144" s="122" t="str">
        <f>VLOOKUP(E144,'LISTADO ATM'!$A$2:$B$900,2,0)</f>
        <v>ATM Oficina Zona Oriental II</v>
      </c>
      <c r="H144" s="122" t="str">
        <f>VLOOKUP(E144,VIP!$A$2:$O17553,7,FALSE)</f>
        <v>Si</v>
      </c>
      <c r="I144" s="122" t="str">
        <f>VLOOKUP(E144,VIP!$A$2:$O9518,8,FALSE)</f>
        <v>Si</v>
      </c>
      <c r="J144" s="122" t="str">
        <f>VLOOKUP(E144,VIP!$A$2:$O9468,8,FALSE)</f>
        <v>Si</v>
      </c>
      <c r="K144" s="122" t="str">
        <f>VLOOKUP(E144,VIP!$A$2:$O13042,6,0)</f>
        <v>SI</v>
      </c>
      <c r="L144" s="124" t="s">
        <v>2228</v>
      </c>
      <c r="M144" s="118" t="s">
        <v>2465</v>
      </c>
      <c r="N144" s="118" t="s">
        <v>2472</v>
      </c>
      <c r="O144" s="152" t="s">
        <v>2474</v>
      </c>
      <c r="P144" s="138"/>
      <c r="Q144" s="118" t="s">
        <v>2228</v>
      </c>
    </row>
    <row r="145" spans="1:17" ht="17.399999999999999" x14ac:dyDescent="0.3">
      <c r="A145" s="122" t="str">
        <f>VLOOKUP(E145,'LISTADO ATM'!$A$2:$C$901,3,0)</f>
        <v>DISTRITO NACIONAL</v>
      </c>
      <c r="B145" s="142" t="s">
        <v>2672</v>
      </c>
      <c r="C145" s="120">
        <v>44303.730347222219</v>
      </c>
      <c r="D145" s="122" t="s">
        <v>2492</v>
      </c>
      <c r="E145" s="123">
        <v>911</v>
      </c>
      <c r="F145" s="152" t="str">
        <f>VLOOKUP(E145,VIP!$A$2:$O12631,2,0)</f>
        <v>DRBR911</v>
      </c>
      <c r="G145" s="122" t="str">
        <f>VLOOKUP(E145,'LISTADO ATM'!$A$2:$B$900,2,0)</f>
        <v xml:space="preserve">ATM Oficina Venezuela II </v>
      </c>
      <c r="H145" s="122" t="str">
        <f>VLOOKUP(E145,VIP!$A$2:$O17552,7,FALSE)</f>
        <v>Si</v>
      </c>
      <c r="I145" s="122" t="str">
        <f>VLOOKUP(E145,VIP!$A$2:$O9517,8,FALSE)</f>
        <v>Si</v>
      </c>
      <c r="J145" s="122" t="str">
        <f>VLOOKUP(E145,VIP!$A$2:$O9467,8,FALSE)</f>
        <v>Si</v>
      </c>
      <c r="K145" s="122" t="str">
        <f>VLOOKUP(E145,VIP!$A$2:$O13041,6,0)</f>
        <v>SI</v>
      </c>
      <c r="L145" s="124" t="s">
        <v>2459</v>
      </c>
      <c r="M145" s="118" t="s">
        <v>2465</v>
      </c>
      <c r="N145" s="118" t="s">
        <v>2472</v>
      </c>
      <c r="O145" s="152" t="s">
        <v>2493</v>
      </c>
      <c r="P145" s="138"/>
      <c r="Q145" s="118" t="s">
        <v>2459</v>
      </c>
    </row>
    <row r="146" spans="1:17" ht="17.399999999999999" x14ac:dyDescent="0.3">
      <c r="A146" s="122" t="str">
        <f>VLOOKUP(E146,'LISTADO ATM'!$A$2:$C$901,3,0)</f>
        <v>NORTE</v>
      </c>
      <c r="B146" s="142" t="s">
        <v>2671</v>
      </c>
      <c r="C146" s="120">
        <v>44303.731909722221</v>
      </c>
      <c r="D146" s="122" t="s">
        <v>2190</v>
      </c>
      <c r="E146" s="123">
        <v>370</v>
      </c>
      <c r="F146" s="152" t="str">
        <f>VLOOKUP(E146,VIP!$A$2:$O12630,2,0)</f>
        <v>DRBR370</v>
      </c>
      <c r="G146" s="122" t="str">
        <f>VLOOKUP(E146,'LISTADO ATM'!$A$2:$B$900,2,0)</f>
        <v>ATM Oficina Cruce de Imbert II (puerto Plata)</v>
      </c>
      <c r="H146" s="122" t="str">
        <f>VLOOKUP(E146,VIP!$A$2:$O17551,7,FALSE)</f>
        <v>N/A</v>
      </c>
      <c r="I146" s="122" t="str">
        <f>VLOOKUP(E146,VIP!$A$2:$O9516,8,FALSE)</f>
        <v>N/A</v>
      </c>
      <c r="J146" s="122" t="str">
        <f>VLOOKUP(E146,VIP!$A$2:$O9466,8,FALSE)</f>
        <v>N/A</v>
      </c>
      <c r="K146" s="122" t="str">
        <f>VLOOKUP(E146,VIP!$A$2:$O13040,6,0)</f>
        <v>N/A</v>
      </c>
      <c r="L146" s="124" t="s">
        <v>2488</v>
      </c>
      <c r="M146" s="118" t="s">
        <v>2465</v>
      </c>
      <c r="N146" s="118" t="s">
        <v>2472</v>
      </c>
      <c r="O146" s="152" t="s">
        <v>2501</v>
      </c>
      <c r="P146" s="138"/>
      <c r="Q146" s="118" t="s">
        <v>2488</v>
      </c>
    </row>
    <row r="147" spans="1:17" ht="17.399999999999999" x14ac:dyDescent="0.3">
      <c r="A147" s="122" t="str">
        <f>VLOOKUP(E147,'LISTADO ATM'!$A$2:$C$901,3,0)</f>
        <v>DISTRITO NACIONAL</v>
      </c>
      <c r="B147" s="142" t="s">
        <v>2670</v>
      </c>
      <c r="C147" s="120">
        <v>44303.732627314814</v>
      </c>
      <c r="D147" s="122" t="s">
        <v>2189</v>
      </c>
      <c r="E147" s="123">
        <v>515</v>
      </c>
      <c r="F147" s="152" t="str">
        <f>VLOOKUP(E147,VIP!$A$2:$O12629,2,0)</f>
        <v>DRBR515</v>
      </c>
      <c r="G147" s="122" t="str">
        <f>VLOOKUP(E147,'LISTADO ATM'!$A$2:$B$900,2,0)</f>
        <v xml:space="preserve">ATM Oficina Agora Mall I </v>
      </c>
      <c r="H147" s="122" t="str">
        <f>VLOOKUP(E147,VIP!$A$2:$O17550,7,FALSE)</f>
        <v>Si</v>
      </c>
      <c r="I147" s="122" t="str">
        <f>VLOOKUP(E147,VIP!$A$2:$O9515,8,FALSE)</f>
        <v>Si</v>
      </c>
      <c r="J147" s="122" t="str">
        <f>VLOOKUP(E147,VIP!$A$2:$O9465,8,FALSE)</f>
        <v>Si</v>
      </c>
      <c r="K147" s="122" t="str">
        <f>VLOOKUP(E147,VIP!$A$2:$O13039,6,0)</f>
        <v>SI</v>
      </c>
      <c r="L147" s="124" t="s">
        <v>2488</v>
      </c>
      <c r="M147" s="118" t="s">
        <v>2465</v>
      </c>
      <c r="N147" s="118" t="s">
        <v>2472</v>
      </c>
      <c r="O147" s="152" t="s">
        <v>2474</v>
      </c>
      <c r="P147" s="138"/>
      <c r="Q147" s="118" t="s">
        <v>2488</v>
      </c>
    </row>
    <row r="148" spans="1:17" ht="17.399999999999999" x14ac:dyDescent="0.3">
      <c r="A148" s="122" t="str">
        <f>VLOOKUP(E148,'LISTADO ATM'!$A$2:$C$901,3,0)</f>
        <v>ESTE</v>
      </c>
      <c r="B148" s="142" t="s">
        <v>2669</v>
      </c>
      <c r="C148" s="120">
        <v>44303.732685185183</v>
      </c>
      <c r="D148" s="122" t="s">
        <v>2189</v>
      </c>
      <c r="E148" s="123">
        <v>117</v>
      </c>
      <c r="F148" s="152" t="str">
        <f>VLOOKUP(E148,VIP!$A$2:$O12628,2,0)</f>
        <v>DRBR117</v>
      </c>
      <c r="G148" s="122" t="str">
        <f>VLOOKUP(E148,'LISTADO ATM'!$A$2:$B$900,2,0)</f>
        <v xml:space="preserve">ATM Oficina El Seybo </v>
      </c>
      <c r="H148" s="122" t="str">
        <f>VLOOKUP(E148,VIP!$A$2:$O17549,7,FALSE)</f>
        <v>Si</v>
      </c>
      <c r="I148" s="122" t="str">
        <f>VLOOKUP(E148,VIP!$A$2:$O9514,8,FALSE)</f>
        <v>Si</v>
      </c>
      <c r="J148" s="122" t="str">
        <f>VLOOKUP(E148,VIP!$A$2:$O9464,8,FALSE)</f>
        <v>Si</v>
      </c>
      <c r="K148" s="122" t="str">
        <f>VLOOKUP(E148,VIP!$A$2:$O13038,6,0)</f>
        <v>SI</v>
      </c>
      <c r="L148" s="124" t="s">
        <v>2488</v>
      </c>
      <c r="M148" s="118" t="s">
        <v>2465</v>
      </c>
      <c r="N148" s="118" t="s">
        <v>2472</v>
      </c>
      <c r="O148" s="152" t="s">
        <v>2474</v>
      </c>
      <c r="P148" s="138"/>
      <c r="Q148" s="118" t="s">
        <v>2488</v>
      </c>
    </row>
    <row r="149" spans="1:17" ht="17.399999999999999" x14ac:dyDescent="0.3">
      <c r="A149" s="122" t="str">
        <f>VLOOKUP(E149,'LISTADO ATM'!$A$2:$C$901,3,0)</f>
        <v>NORTE</v>
      </c>
      <c r="B149" s="142" t="s">
        <v>2668</v>
      </c>
      <c r="C149" s="120">
        <v>44303.73333333333</v>
      </c>
      <c r="D149" s="122" t="s">
        <v>2190</v>
      </c>
      <c r="E149" s="123">
        <v>99</v>
      </c>
      <c r="F149" s="152" t="str">
        <f>VLOOKUP(E149,VIP!$A$2:$O12627,2,0)</f>
        <v>DRBR099</v>
      </c>
      <c r="G149" s="122" t="str">
        <f>VLOOKUP(E149,'LISTADO ATM'!$A$2:$B$900,2,0)</f>
        <v xml:space="preserve">ATM Multicentro La Sirena S.F.M. </v>
      </c>
      <c r="H149" s="122" t="str">
        <f>VLOOKUP(E149,VIP!$A$2:$O17548,7,FALSE)</f>
        <v>Si</v>
      </c>
      <c r="I149" s="122" t="str">
        <f>VLOOKUP(E149,VIP!$A$2:$O9513,8,FALSE)</f>
        <v>Si</v>
      </c>
      <c r="J149" s="122" t="str">
        <f>VLOOKUP(E149,VIP!$A$2:$O9463,8,FALSE)</f>
        <v>Si</v>
      </c>
      <c r="K149" s="122" t="str">
        <f>VLOOKUP(E149,VIP!$A$2:$O13037,6,0)</f>
        <v>NO</v>
      </c>
      <c r="L149" s="124" t="s">
        <v>2488</v>
      </c>
      <c r="M149" s="118" t="s">
        <v>2465</v>
      </c>
      <c r="N149" s="118" t="s">
        <v>2472</v>
      </c>
      <c r="O149" s="152" t="s">
        <v>2501</v>
      </c>
      <c r="P149" s="138"/>
      <c r="Q149" s="118" t="s">
        <v>2488</v>
      </c>
    </row>
    <row r="150" spans="1:17" ht="17.399999999999999" x14ac:dyDescent="0.3">
      <c r="A150" s="122" t="str">
        <f>VLOOKUP(E150,'LISTADO ATM'!$A$2:$C$901,3,0)</f>
        <v>NORTE</v>
      </c>
      <c r="B150" s="142" t="s">
        <v>2667</v>
      </c>
      <c r="C150" s="120">
        <v>44303.734444444446</v>
      </c>
      <c r="D150" s="122" t="s">
        <v>2190</v>
      </c>
      <c r="E150" s="123">
        <v>496</v>
      </c>
      <c r="F150" s="152" t="str">
        <f>VLOOKUP(E150,VIP!$A$2:$O12626,2,0)</f>
        <v>DRBR496</v>
      </c>
      <c r="G150" s="122" t="str">
        <f>VLOOKUP(E150,'LISTADO ATM'!$A$2:$B$900,2,0)</f>
        <v xml:space="preserve">ATM Multicentro La Sirena Bonao </v>
      </c>
      <c r="H150" s="122" t="str">
        <f>VLOOKUP(E150,VIP!$A$2:$O17547,7,FALSE)</f>
        <v>Si</v>
      </c>
      <c r="I150" s="122" t="str">
        <f>VLOOKUP(E150,VIP!$A$2:$O9512,8,FALSE)</f>
        <v>Si</v>
      </c>
      <c r="J150" s="122" t="str">
        <f>VLOOKUP(E150,VIP!$A$2:$O9462,8,FALSE)</f>
        <v>Si</v>
      </c>
      <c r="K150" s="122" t="str">
        <f>VLOOKUP(E150,VIP!$A$2:$O13036,6,0)</f>
        <v>NO</v>
      </c>
      <c r="L150" s="124" t="s">
        <v>2488</v>
      </c>
      <c r="M150" s="118" t="s">
        <v>2465</v>
      </c>
      <c r="N150" s="118" t="s">
        <v>2472</v>
      </c>
      <c r="O150" s="152" t="s">
        <v>2501</v>
      </c>
      <c r="P150" s="138"/>
      <c r="Q150" s="118" t="s">
        <v>2488</v>
      </c>
    </row>
    <row r="151" spans="1:17" ht="17.399999999999999" x14ac:dyDescent="0.3">
      <c r="A151" s="122" t="str">
        <f>VLOOKUP(E151,'LISTADO ATM'!$A$2:$C$901,3,0)</f>
        <v>NORTE</v>
      </c>
      <c r="B151" s="142" t="s">
        <v>2666</v>
      </c>
      <c r="C151" s="120">
        <v>44303.736527777779</v>
      </c>
      <c r="D151" s="122" t="s">
        <v>2492</v>
      </c>
      <c r="E151" s="123">
        <v>937</v>
      </c>
      <c r="F151" s="152" t="str">
        <f>VLOOKUP(E151,VIP!$A$2:$O12625,2,0)</f>
        <v>DRBR937</v>
      </c>
      <c r="G151" s="122" t="str">
        <f>VLOOKUP(E151,'LISTADO ATM'!$A$2:$B$900,2,0)</f>
        <v xml:space="preserve">ATM Autobanco Oficina La Vega II </v>
      </c>
      <c r="H151" s="122" t="str">
        <f>VLOOKUP(E151,VIP!$A$2:$O17546,7,FALSE)</f>
        <v>Si</v>
      </c>
      <c r="I151" s="122" t="str">
        <f>VLOOKUP(E151,VIP!$A$2:$O9511,8,FALSE)</f>
        <v>Si</v>
      </c>
      <c r="J151" s="122" t="str">
        <f>VLOOKUP(E151,VIP!$A$2:$O9461,8,FALSE)</f>
        <v>Si</v>
      </c>
      <c r="K151" s="122" t="str">
        <f>VLOOKUP(E151,VIP!$A$2:$O13035,6,0)</f>
        <v>NO</v>
      </c>
      <c r="L151" s="124" t="s">
        <v>2525</v>
      </c>
      <c r="M151" s="118" t="s">
        <v>2465</v>
      </c>
      <c r="N151" s="118" t="s">
        <v>2472</v>
      </c>
      <c r="O151" s="152" t="s">
        <v>2493</v>
      </c>
      <c r="P151" s="138"/>
      <c r="Q151" s="118" t="s">
        <v>2525</v>
      </c>
    </row>
    <row r="152" spans="1:17" ht="17.399999999999999" x14ac:dyDescent="0.3">
      <c r="A152" s="122" t="str">
        <f>VLOOKUP(E152,'LISTADO ATM'!$A$2:$C$901,3,0)</f>
        <v>NORTE</v>
      </c>
      <c r="B152" s="142" t="s">
        <v>2665</v>
      </c>
      <c r="C152" s="120">
        <v>44303.737407407411</v>
      </c>
      <c r="D152" s="122" t="s">
        <v>2492</v>
      </c>
      <c r="E152" s="123">
        <v>3</v>
      </c>
      <c r="F152" s="152" t="str">
        <f>VLOOKUP(E152,VIP!$A$2:$O12624,2,0)</f>
        <v>DRBR003</v>
      </c>
      <c r="G152" s="122" t="str">
        <f>VLOOKUP(E152,'LISTADO ATM'!$A$2:$B$900,2,0)</f>
        <v>ATM Autoservicio La Vega Real</v>
      </c>
      <c r="H152" s="122" t="str">
        <f>VLOOKUP(E152,VIP!$A$2:$O17545,7,FALSE)</f>
        <v>Si</v>
      </c>
      <c r="I152" s="122" t="str">
        <f>VLOOKUP(E152,VIP!$A$2:$O9510,8,FALSE)</f>
        <v>Si</v>
      </c>
      <c r="J152" s="122" t="str">
        <f>VLOOKUP(E152,VIP!$A$2:$O9460,8,FALSE)</f>
        <v>Si</v>
      </c>
      <c r="K152" s="122" t="str">
        <f>VLOOKUP(E152,VIP!$A$2:$O13034,6,0)</f>
        <v>NO</v>
      </c>
      <c r="L152" s="124" t="s">
        <v>2522</v>
      </c>
      <c r="M152" s="118" t="s">
        <v>2465</v>
      </c>
      <c r="N152" s="118" t="s">
        <v>2472</v>
      </c>
      <c r="O152" s="152" t="s">
        <v>2493</v>
      </c>
      <c r="P152" s="138"/>
      <c r="Q152" s="118" t="s">
        <v>2522</v>
      </c>
    </row>
    <row r="153" spans="1:17" ht="17.399999999999999" x14ac:dyDescent="0.3">
      <c r="A153" s="122" t="str">
        <f>VLOOKUP(E153,'LISTADO ATM'!$A$2:$C$901,3,0)</f>
        <v>DISTRITO NACIONAL</v>
      </c>
      <c r="B153" s="142" t="s">
        <v>2664</v>
      </c>
      <c r="C153" s="120">
        <v>44303.738541666666</v>
      </c>
      <c r="D153" s="122" t="s">
        <v>2189</v>
      </c>
      <c r="E153" s="123">
        <v>883</v>
      </c>
      <c r="F153" s="152" t="str">
        <f>VLOOKUP(E153,VIP!$A$2:$O12623,2,0)</f>
        <v>DRBR883</v>
      </c>
      <c r="G153" s="122" t="str">
        <f>VLOOKUP(E153,'LISTADO ATM'!$A$2:$B$900,2,0)</f>
        <v xml:space="preserve">ATM Oficina Filadelfia Plaza </v>
      </c>
      <c r="H153" s="122" t="str">
        <f>VLOOKUP(E153,VIP!$A$2:$O17544,7,FALSE)</f>
        <v>Si</v>
      </c>
      <c r="I153" s="122" t="str">
        <f>VLOOKUP(E153,VIP!$A$2:$O9509,8,FALSE)</f>
        <v>Si</v>
      </c>
      <c r="J153" s="122" t="str">
        <f>VLOOKUP(E153,VIP!$A$2:$O9459,8,FALSE)</f>
        <v>Si</v>
      </c>
      <c r="K153" s="122" t="str">
        <f>VLOOKUP(E153,VIP!$A$2:$O13033,6,0)</f>
        <v>NO</v>
      </c>
      <c r="L153" s="124" t="s">
        <v>2254</v>
      </c>
      <c r="M153" s="118" t="s">
        <v>2465</v>
      </c>
      <c r="N153" s="118" t="s">
        <v>2472</v>
      </c>
      <c r="O153" s="152" t="s">
        <v>2474</v>
      </c>
      <c r="P153" s="138"/>
      <c r="Q153" s="118" t="s">
        <v>2254</v>
      </c>
    </row>
    <row r="154" spans="1:17" ht="17.399999999999999" x14ac:dyDescent="0.3">
      <c r="A154" s="122" t="str">
        <f>VLOOKUP(E154,'LISTADO ATM'!$A$2:$C$901,3,0)</f>
        <v>NORTE</v>
      </c>
      <c r="B154" s="142" t="s">
        <v>2663</v>
      </c>
      <c r="C154" s="120">
        <v>44303.759259259263</v>
      </c>
      <c r="D154" s="122" t="s">
        <v>2492</v>
      </c>
      <c r="E154" s="123">
        <v>965</v>
      </c>
      <c r="F154" s="152" t="str">
        <f>VLOOKUP(E154,VIP!$A$2:$O12622,2,0)</f>
        <v>DRBR965</v>
      </c>
      <c r="G154" s="122" t="str">
        <f>VLOOKUP(E154,'LISTADO ATM'!$A$2:$B$900,2,0)</f>
        <v xml:space="preserve">ATM S/M La Fuente FUN (Santiago) </v>
      </c>
      <c r="H154" s="122" t="str">
        <f>VLOOKUP(E154,VIP!$A$2:$O17543,7,FALSE)</f>
        <v>Si</v>
      </c>
      <c r="I154" s="122" t="str">
        <f>VLOOKUP(E154,VIP!$A$2:$O9508,8,FALSE)</f>
        <v>Si</v>
      </c>
      <c r="J154" s="122" t="str">
        <f>VLOOKUP(E154,VIP!$A$2:$O9458,8,FALSE)</f>
        <v>Si</v>
      </c>
      <c r="K154" s="122" t="str">
        <f>VLOOKUP(E154,VIP!$A$2:$O13032,6,0)</f>
        <v>NO</v>
      </c>
      <c r="L154" s="124" t="s">
        <v>2525</v>
      </c>
      <c r="M154" s="118" t="s">
        <v>2465</v>
      </c>
      <c r="N154" s="118" t="s">
        <v>2472</v>
      </c>
      <c r="O154" s="152" t="s">
        <v>2493</v>
      </c>
      <c r="P154" s="138"/>
      <c r="Q154" s="118" t="s">
        <v>2525</v>
      </c>
    </row>
    <row r="155" spans="1:17" ht="17.399999999999999" x14ac:dyDescent="0.3">
      <c r="A155" s="122" t="str">
        <f>VLOOKUP(E155,'LISTADO ATM'!$A$2:$C$901,3,0)</f>
        <v>SUR</v>
      </c>
      <c r="B155" s="142" t="s">
        <v>2662</v>
      </c>
      <c r="C155" s="120">
        <v>44303.760034722225</v>
      </c>
      <c r="D155" s="122" t="s">
        <v>2189</v>
      </c>
      <c r="E155" s="123">
        <v>101</v>
      </c>
      <c r="F155" s="152" t="str">
        <f>VLOOKUP(E155,VIP!$A$2:$O12621,2,0)</f>
        <v>DRBR101</v>
      </c>
      <c r="G155" s="122" t="str">
        <f>VLOOKUP(E155,'LISTADO ATM'!$A$2:$B$900,2,0)</f>
        <v xml:space="preserve">ATM Oficina San Juan de la Maguana I </v>
      </c>
      <c r="H155" s="122" t="str">
        <f>VLOOKUP(E155,VIP!$A$2:$O17542,7,FALSE)</f>
        <v>Si</v>
      </c>
      <c r="I155" s="122" t="str">
        <f>VLOOKUP(E155,VIP!$A$2:$O9507,8,FALSE)</f>
        <v>Si</v>
      </c>
      <c r="J155" s="122" t="str">
        <f>VLOOKUP(E155,VIP!$A$2:$O9457,8,FALSE)</f>
        <v>Si</v>
      </c>
      <c r="K155" s="122" t="str">
        <f>VLOOKUP(E155,VIP!$A$2:$O13031,6,0)</f>
        <v>SI</v>
      </c>
      <c r="L155" s="124" t="s">
        <v>2488</v>
      </c>
      <c r="M155" s="118" t="s">
        <v>2465</v>
      </c>
      <c r="N155" s="118" t="s">
        <v>2472</v>
      </c>
      <c r="O155" s="152" t="s">
        <v>2474</v>
      </c>
      <c r="P155" s="138"/>
      <c r="Q155" s="118" t="s">
        <v>2488</v>
      </c>
    </row>
    <row r="156" spans="1:17" ht="17.399999999999999" x14ac:dyDescent="0.3">
      <c r="A156" s="122" t="str">
        <f>VLOOKUP(E156,'LISTADO ATM'!$A$2:$C$901,3,0)</f>
        <v>DISTRITO NACIONAL</v>
      </c>
      <c r="B156" s="142" t="s">
        <v>2661</v>
      </c>
      <c r="C156" s="120">
        <v>44303.779814814814</v>
      </c>
      <c r="D156" s="122" t="s">
        <v>2189</v>
      </c>
      <c r="E156" s="123">
        <v>18</v>
      </c>
      <c r="F156" s="152" t="str">
        <f>VLOOKUP(E156,VIP!$A$2:$O12620,2,0)</f>
        <v>DRBR018</v>
      </c>
      <c r="G156" s="122" t="str">
        <f>VLOOKUP(E156,'LISTADO ATM'!$A$2:$B$900,2,0)</f>
        <v xml:space="preserve">ATM Oficina Haina Occidental I </v>
      </c>
      <c r="H156" s="122" t="str">
        <f>VLOOKUP(E156,VIP!$A$2:$O17541,7,FALSE)</f>
        <v>Si</v>
      </c>
      <c r="I156" s="122" t="str">
        <f>VLOOKUP(E156,VIP!$A$2:$O9506,8,FALSE)</f>
        <v>Si</v>
      </c>
      <c r="J156" s="122" t="str">
        <f>VLOOKUP(E156,VIP!$A$2:$O9456,8,FALSE)</f>
        <v>Si</v>
      </c>
      <c r="K156" s="122" t="str">
        <f>VLOOKUP(E156,VIP!$A$2:$O13030,6,0)</f>
        <v>SI</v>
      </c>
      <c r="L156" s="124" t="s">
        <v>2228</v>
      </c>
      <c r="M156" s="118" t="s">
        <v>2465</v>
      </c>
      <c r="N156" s="118" t="s">
        <v>2472</v>
      </c>
      <c r="O156" s="152" t="s">
        <v>2474</v>
      </c>
      <c r="P156" s="138"/>
      <c r="Q156" s="118" t="s">
        <v>2228</v>
      </c>
    </row>
    <row r="157" spans="1:17" ht="17.399999999999999" x14ac:dyDescent="0.3">
      <c r="A157" s="122" t="str">
        <f>VLOOKUP(E157,'LISTADO ATM'!$A$2:$C$901,3,0)</f>
        <v>NORTE</v>
      </c>
      <c r="B157" s="142" t="s">
        <v>2660</v>
      </c>
      <c r="C157" s="120">
        <v>44303.780219907407</v>
      </c>
      <c r="D157" s="122" t="s">
        <v>2190</v>
      </c>
      <c r="E157" s="123">
        <v>172</v>
      </c>
      <c r="F157" s="152" t="str">
        <f>VLOOKUP(E157,VIP!$A$2:$O12619,2,0)</f>
        <v>DRBR172</v>
      </c>
      <c r="G157" s="122" t="str">
        <f>VLOOKUP(E157,'LISTADO ATM'!$A$2:$B$900,2,0)</f>
        <v xml:space="preserve">ATM UNP Guaucí </v>
      </c>
      <c r="H157" s="122" t="str">
        <f>VLOOKUP(E157,VIP!$A$2:$O17540,7,FALSE)</f>
        <v>Si</v>
      </c>
      <c r="I157" s="122" t="str">
        <f>VLOOKUP(E157,VIP!$A$2:$O9505,8,FALSE)</f>
        <v>Si</v>
      </c>
      <c r="J157" s="122" t="str">
        <f>VLOOKUP(E157,VIP!$A$2:$O9455,8,FALSE)</f>
        <v>Si</v>
      </c>
      <c r="K157" s="122" t="str">
        <f>VLOOKUP(E157,VIP!$A$2:$O13029,6,0)</f>
        <v>NO</v>
      </c>
      <c r="L157" s="124" t="s">
        <v>2228</v>
      </c>
      <c r="M157" s="118" t="s">
        <v>2465</v>
      </c>
      <c r="N157" s="118" t="s">
        <v>2472</v>
      </c>
      <c r="O157" s="152" t="s">
        <v>2501</v>
      </c>
      <c r="P157" s="138"/>
      <c r="Q157" s="118" t="s">
        <v>2228</v>
      </c>
    </row>
    <row r="158" spans="1:17" ht="17.399999999999999" x14ac:dyDescent="0.3">
      <c r="A158" s="122" t="str">
        <f>VLOOKUP(E158,'LISTADO ATM'!$A$2:$C$901,3,0)</f>
        <v>DISTRITO NACIONAL</v>
      </c>
      <c r="B158" s="142" t="s">
        <v>2659</v>
      </c>
      <c r="C158" s="120">
        <v>44303.780636574076</v>
      </c>
      <c r="D158" s="122" t="s">
        <v>2189</v>
      </c>
      <c r="E158" s="123">
        <v>225</v>
      </c>
      <c r="F158" s="152" t="str">
        <f>VLOOKUP(E158,VIP!$A$2:$O12618,2,0)</f>
        <v>DRBR225</v>
      </c>
      <c r="G158" s="122" t="str">
        <f>VLOOKUP(E158,'LISTADO ATM'!$A$2:$B$900,2,0)</f>
        <v xml:space="preserve">ATM S/M Nacional Arroyo Hondo </v>
      </c>
      <c r="H158" s="122" t="str">
        <f>VLOOKUP(E158,VIP!$A$2:$O17539,7,FALSE)</f>
        <v>Si</v>
      </c>
      <c r="I158" s="122" t="str">
        <f>VLOOKUP(E158,VIP!$A$2:$O9504,8,FALSE)</f>
        <v>Si</v>
      </c>
      <c r="J158" s="122" t="str">
        <f>VLOOKUP(E158,VIP!$A$2:$O9454,8,FALSE)</f>
        <v>Si</v>
      </c>
      <c r="K158" s="122" t="str">
        <f>VLOOKUP(E158,VIP!$A$2:$O13028,6,0)</f>
        <v>NO</v>
      </c>
      <c r="L158" s="124" t="s">
        <v>2228</v>
      </c>
      <c r="M158" s="118" t="s">
        <v>2465</v>
      </c>
      <c r="N158" s="118" t="s">
        <v>2472</v>
      </c>
      <c r="O158" s="152" t="s">
        <v>2474</v>
      </c>
      <c r="P158" s="138"/>
      <c r="Q158" s="118" t="s">
        <v>2228</v>
      </c>
    </row>
    <row r="159" spans="1:17" ht="17.399999999999999" x14ac:dyDescent="0.3">
      <c r="A159" s="122" t="str">
        <f>VLOOKUP(E159,'LISTADO ATM'!$A$2:$C$901,3,0)</f>
        <v>NORTE</v>
      </c>
      <c r="B159" s="142" t="s">
        <v>2658</v>
      </c>
      <c r="C159" s="120">
        <v>44303.781608796293</v>
      </c>
      <c r="D159" s="122" t="s">
        <v>2190</v>
      </c>
      <c r="E159" s="123">
        <v>518</v>
      </c>
      <c r="F159" s="152" t="str">
        <f>VLOOKUP(E159,VIP!$A$2:$O12617,2,0)</f>
        <v>DRBR518</v>
      </c>
      <c r="G159" s="122" t="str">
        <f>VLOOKUP(E159,'LISTADO ATM'!$A$2:$B$900,2,0)</f>
        <v xml:space="preserve">ATM Autobanco Los Alamos </v>
      </c>
      <c r="H159" s="122" t="str">
        <f>VLOOKUP(E159,VIP!$A$2:$O17538,7,FALSE)</f>
        <v>Si</v>
      </c>
      <c r="I159" s="122" t="str">
        <f>VLOOKUP(E159,VIP!$A$2:$O9503,8,FALSE)</f>
        <v>Si</v>
      </c>
      <c r="J159" s="122" t="str">
        <f>VLOOKUP(E159,VIP!$A$2:$O9453,8,FALSE)</f>
        <v>Si</v>
      </c>
      <c r="K159" s="122" t="str">
        <f>VLOOKUP(E159,VIP!$A$2:$O13027,6,0)</f>
        <v>NO</v>
      </c>
      <c r="L159" s="124" t="s">
        <v>2228</v>
      </c>
      <c r="M159" s="118" t="s">
        <v>2465</v>
      </c>
      <c r="N159" s="118" t="s">
        <v>2472</v>
      </c>
      <c r="O159" s="152" t="s">
        <v>2501</v>
      </c>
      <c r="P159" s="138"/>
      <c r="Q159" s="118" t="s">
        <v>2228</v>
      </c>
    </row>
    <row r="160" spans="1:17" ht="17.399999999999999" x14ac:dyDescent="0.3">
      <c r="A160" s="122" t="str">
        <f>VLOOKUP(E160,'LISTADO ATM'!$A$2:$C$901,3,0)</f>
        <v>ESTE</v>
      </c>
      <c r="B160" s="142" t="s">
        <v>2657</v>
      </c>
      <c r="C160" s="120">
        <v>44303.782013888886</v>
      </c>
      <c r="D160" s="122" t="s">
        <v>2189</v>
      </c>
      <c r="E160" s="123">
        <v>519</v>
      </c>
      <c r="F160" s="152" t="str">
        <f>VLOOKUP(E160,VIP!$A$2:$O12616,2,0)</f>
        <v>DRBR519</v>
      </c>
      <c r="G160" s="122" t="str">
        <f>VLOOKUP(E160,'LISTADO ATM'!$A$2:$B$900,2,0)</f>
        <v xml:space="preserve">ATM Plaza Estrella (Bávaro) </v>
      </c>
      <c r="H160" s="122" t="str">
        <f>VLOOKUP(E160,VIP!$A$2:$O17537,7,FALSE)</f>
        <v>Si</v>
      </c>
      <c r="I160" s="122" t="str">
        <f>VLOOKUP(E160,VIP!$A$2:$O9502,8,FALSE)</f>
        <v>Si</v>
      </c>
      <c r="J160" s="122" t="str">
        <f>VLOOKUP(E160,VIP!$A$2:$O9452,8,FALSE)</f>
        <v>Si</v>
      </c>
      <c r="K160" s="122" t="str">
        <f>VLOOKUP(E160,VIP!$A$2:$O13026,6,0)</f>
        <v>NO</v>
      </c>
      <c r="L160" s="124" t="s">
        <v>2228</v>
      </c>
      <c r="M160" s="118" t="s">
        <v>2465</v>
      </c>
      <c r="N160" s="118" t="s">
        <v>2472</v>
      </c>
      <c r="O160" s="155" t="s">
        <v>2474</v>
      </c>
      <c r="P160" s="138"/>
      <c r="Q160" s="118" t="s">
        <v>2228</v>
      </c>
    </row>
    <row r="161" spans="1:17" ht="17.399999999999999" x14ac:dyDescent="0.3">
      <c r="A161" s="122" t="str">
        <f>VLOOKUP(E161,'LISTADO ATM'!$A$2:$C$901,3,0)</f>
        <v>DISTRITO NACIONAL</v>
      </c>
      <c r="B161" s="142" t="s">
        <v>2693</v>
      </c>
      <c r="C161" s="120">
        <v>44303.790578703702</v>
      </c>
      <c r="D161" s="122" t="s">
        <v>2468</v>
      </c>
      <c r="E161" s="123">
        <v>486</v>
      </c>
      <c r="F161" s="155" t="str">
        <f>VLOOKUP(E161,VIP!$A$2:$O12629,2,0)</f>
        <v>DRBR486</v>
      </c>
      <c r="G161" s="122" t="str">
        <f>VLOOKUP(E161,'LISTADO ATM'!$A$2:$B$900,2,0)</f>
        <v xml:space="preserve">ATM Olé La Caleta </v>
      </c>
      <c r="H161" s="122" t="str">
        <f>VLOOKUP(E161,VIP!$A$2:$O17550,7,FALSE)</f>
        <v>Si</v>
      </c>
      <c r="I161" s="122" t="str">
        <f>VLOOKUP(E161,VIP!$A$2:$O9515,8,FALSE)</f>
        <v>Si</v>
      </c>
      <c r="J161" s="122" t="str">
        <f>VLOOKUP(E161,VIP!$A$2:$O9465,8,FALSE)</f>
        <v>Si</v>
      </c>
      <c r="K161" s="122" t="str">
        <f>VLOOKUP(E161,VIP!$A$2:$O13039,6,0)</f>
        <v>NO</v>
      </c>
      <c r="L161" s="124" t="s">
        <v>2428</v>
      </c>
      <c r="M161" s="118" t="s">
        <v>2465</v>
      </c>
      <c r="N161" s="118" t="s">
        <v>2472</v>
      </c>
      <c r="O161" s="155" t="s">
        <v>2473</v>
      </c>
      <c r="P161" s="138"/>
      <c r="Q161" s="118" t="s">
        <v>2428</v>
      </c>
    </row>
    <row r="162" spans="1:17" ht="17.399999999999999" x14ac:dyDescent="0.3">
      <c r="A162" s="122" t="str">
        <f>VLOOKUP(E162,'LISTADO ATM'!$A$2:$C$901,3,0)</f>
        <v>NORTE</v>
      </c>
      <c r="B162" s="142" t="s">
        <v>2692</v>
      </c>
      <c r="C162" s="120">
        <v>44303.815520833334</v>
      </c>
      <c r="D162" s="122" t="s">
        <v>2529</v>
      </c>
      <c r="E162" s="123">
        <v>877</v>
      </c>
      <c r="F162" s="155" t="str">
        <f>VLOOKUP(E162,VIP!$A$2:$O12628,2,0)</f>
        <v>DRBR877</v>
      </c>
      <c r="G162" s="122" t="str">
        <f>VLOOKUP(E162,'LISTADO ATM'!$A$2:$B$900,2,0)</f>
        <v xml:space="preserve">ATM Estación Los Samanes (Ranchito, La Vega) </v>
      </c>
      <c r="H162" s="122" t="str">
        <f>VLOOKUP(E162,VIP!$A$2:$O17549,7,FALSE)</f>
        <v>Si</v>
      </c>
      <c r="I162" s="122" t="str">
        <f>VLOOKUP(E162,VIP!$A$2:$O9514,8,FALSE)</f>
        <v>Si</v>
      </c>
      <c r="J162" s="122" t="str">
        <f>VLOOKUP(E162,VIP!$A$2:$O9464,8,FALSE)</f>
        <v>Si</v>
      </c>
      <c r="K162" s="122" t="str">
        <f>VLOOKUP(E162,VIP!$A$2:$O13038,6,0)</f>
        <v>NO</v>
      </c>
      <c r="L162" s="124" t="s">
        <v>2525</v>
      </c>
      <c r="M162" s="118" t="s">
        <v>2465</v>
      </c>
      <c r="N162" s="118" t="s">
        <v>2472</v>
      </c>
      <c r="O162" s="155" t="s">
        <v>2650</v>
      </c>
      <c r="P162" s="138"/>
      <c r="Q162" s="118" t="s">
        <v>2525</v>
      </c>
    </row>
    <row r="163" spans="1:17" ht="17.399999999999999" x14ac:dyDescent="0.3">
      <c r="A163" s="122" t="str">
        <f>VLOOKUP(E163,'LISTADO ATM'!$A$2:$C$901,3,0)</f>
        <v>ESTE</v>
      </c>
      <c r="B163" s="142" t="s">
        <v>2691</v>
      </c>
      <c r="C163" s="120">
        <v>44303.817210648151</v>
      </c>
      <c r="D163" s="122" t="s">
        <v>2492</v>
      </c>
      <c r="E163" s="123">
        <v>309</v>
      </c>
      <c r="F163" s="155" t="str">
        <f>VLOOKUP(E163,VIP!$A$2:$O12627,2,0)</f>
        <v>DRBR309</v>
      </c>
      <c r="G163" s="122" t="str">
        <f>VLOOKUP(E163,'LISTADO ATM'!$A$2:$B$900,2,0)</f>
        <v xml:space="preserve">ATM Secrets Cap Cana I </v>
      </c>
      <c r="H163" s="122" t="str">
        <f>VLOOKUP(E163,VIP!$A$2:$O17548,7,FALSE)</f>
        <v>Si</v>
      </c>
      <c r="I163" s="122" t="str">
        <f>VLOOKUP(E163,VIP!$A$2:$O9513,8,FALSE)</f>
        <v>Si</v>
      </c>
      <c r="J163" s="122" t="str">
        <f>VLOOKUP(E163,VIP!$A$2:$O9463,8,FALSE)</f>
        <v>Si</v>
      </c>
      <c r="K163" s="122" t="str">
        <f>VLOOKUP(E163,VIP!$A$2:$O13037,6,0)</f>
        <v>NO</v>
      </c>
      <c r="L163" s="124" t="s">
        <v>2525</v>
      </c>
      <c r="M163" s="118" t="s">
        <v>2465</v>
      </c>
      <c r="N163" s="118" t="s">
        <v>2472</v>
      </c>
      <c r="O163" s="155" t="s">
        <v>2493</v>
      </c>
      <c r="P163" s="138"/>
      <c r="Q163" s="118" t="s">
        <v>2525</v>
      </c>
    </row>
    <row r="164" spans="1:17" ht="17.399999999999999" x14ac:dyDescent="0.3">
      <c r="A164" s="122" t="str">
        <f>VLOOKUP(E164,'LISTADO ATM'!$A$2:$C$901,3,0)</f>
        <v>DISTRITO NACIONAL</v>
      </c>
      <c r="B164" s="142" t="s">
        <v>2690</v>
      </c>
      <c r="C164" s="120">
        <v>44303.818043981482</v>
      </c>
      <c r="D164" s="122" t="s">
        <v>2189</v>
      </c>
      <c r="E164" s="123">
        <v>957</v>
      </c>
      <c r="F164" s="155" t="str">
        <f>VLOOKUP(E164,VIP!$A$2:$O12626,2,0)</f>
        <v>DRBR23F</v>
      </c>
      <c r="G164" s="122" t="str">
        <f>VLOOKUP(E164,'LISTADO ATM'!$A$2:$B$900,2,0)</f>
        <v xml:space="preserve">ATM Oficina Venezuela </v>
      </c>
      <c r="H164" s="122" t="str">
        <f>VLOOKUP(E164,VIP!$A$2:$O17547,7,FALSE)</f>
        <v>Si</v>
      </c>
      <c r="I164" s="122" t="str">
        <f>VLOOKUP(E164,VIP!$A$2:$O9512,8,FALSE)</f>
        <v>Si</v>
      </c>
      <c r="J164" s="122" t="str">
        <f>VLOOKUP(E164,VIP!$A$2:$O9462,8,FALSE)</f>
        <v>Si</v>
      </c>
      <c r="K164" s="122" t="str">
        <f>VLOOKUP(E164,VIP!$A$2:$O13036,6,0)</f>
        <v>SI</v>
      </c>
      <c r="L164" s="124" t="s">
        <v>2488</v>
      </c>
      <c r="M164" s="118" t="s">
        <v>2465</v>
      </c>
      <c r="N164" s="118" t="s">
        <v>2472</v>
      </c>
      <c r="O164" s="155" t="s">
        <v>2474</v>
      </c>
      <c r="P164" s="138"/>
      <c r="Q164" s="118" t="s">
        <v>2488</v>
      </c>
    </row>
    <row r="165" spans="1:17" ht="17.399999999999999" x14ac:dyDescent="0.3">
      <c r="A165" s="122" t="str">
        <f>VLOOKUP(E165,'LISTADO ATM'!$A$2:$C$901,3,0)</f>
        <v>DISTRITO NACIONAL</v>
      </c>
      <c r="B165" s="142" t="s">
        <v>2689</v>
      </c>
      <c r="C165" s="120">
        <v>44303.818368055552</v>
      </c>
      <c r="D165" s="122" t="s">
        <v>2189</v>
      </c>
      <c r="E165" s="123">
        <v>407</v>
      </c>
      <c r="F165" s="155" t="str">
        <f>VLOOKUP(E165,VIP!$A$2:$O12625,2,0)</f>
        <v>DRBR407</v>
      </c>
      <c r="G165" s="122" t="str">
        <f>VLOOKUP(E165,'LISTADO ATM'!$A$2:$B$900,2,0)</f>
        <v xml:space="preserve">ATM Multicentro La Sirena Villa Mella </v>
      </c>
      <c r="H165" s="122" t="str">
        <f>VLOOKUP(E165,VIP!$A$2:$O17546,7,FALSE)</f>
        <v>Si</v>
      </c>
      <c r="I165" s="122" t="str">
        <f>VLOOKUP(E165,VIP!$A$2:$O9511,8,FALSE)</f>
        <v>Si</v>
      </c>
      <c r="J165" s="122" t="str">
        <f>VLOOKUP(E165,VIP!$A$2:$O9461,8,FALSE)</f>
        <v>Si</v>
      </c>
      <c r="K165" s="122" t="str">
        <f>VLOOKUP(E165,VIP!$A$2:$O13035,6,0)</f>
        <v>NO</v>
      </c>
      <c r="L165" s="124" t="s">
        <v>2488</v>
      </c>
      <c r="M165" s="118" t="s">
        <v>2465</v>
      </c>
      <c r="N165" s="118" t="s">
        <v>2472</v>
      </c>
      <c r="O165" s="155" t="s">
        <v>2474</v>
      </c>
      <c r="P165" s="138"/>
      <c r="Q165" s="118" t="s">
        <v>2488</v>
      </c>
    </row>
    <row r="166" spans="1:17" ht="17.399999999999999" x14ac:dyDescent="0.3">
      <c r="A166" s="122" t="str">
        <f>VLOOKUP(E166,'LISTADO ATM'!$A$2:$C$901,3,0)</f>
        <v>NORTE</v>
      </c>
      <c r="B166" s="142" t="s">
        <v>2688</v>
      </c>
      <c r="C166" s="120">
        <v>44303.818842592591</v>
      </c>
      <c r="D166" s="122" t="s">
        <v>2190</v>
      </c>
      <c r="E166" s="123">
        <v>432</v>
      </c>
      <c r="F166" s="155" t="str">
        <f>VLOOKUP(E166,VIP!$A$2:$O12624,2,0)</f>
        <v>DRBR432</v>
      </c>
      <c r="G166" s="122" t="str">
        <f>VLOOKUP(E166,'LISTADO ATM'!$A$2:$B$900,2,0)</f>
        <v xml:space="preserve">ATM Oficina Puerto Plata II </v>
      </c>
      <c r="H166" s="122" t="str">
        <f>VLOOKUP(E166,VIP!$A$2:$O17545,7,FALSE)</f>
        <v>Si</v>
      </c>
      <c r="I166" s="122" t="str">
        <f>VLOOKUP(E166,VIP!$A$2:$O9510,8,FALSE)</f>
        <v>Si</v>
      </c>
      <c r="J166" s="122" t="str">
        <f>VLOOKUP(E166,VIP!$A$2:$O9460,8,FALSE)</f>
        <v>Si</v>
      </c>
      <c r="K166" s="122" t="str">
        <f>VLOOKUP(E166,VIP!$A$2:$O13034,6,0)</f>
        <v>SI</v>
      </c>
      <c r="L166" s="124" t="s">
        <v>2488</v>
      </c>
      <c r="M166" s="118" t="s">
        <v>2465</v>
      </c>
      <c r="N166" s="118" t="s">
        <v>2472</v>
      </c>
      <c r="O166" s="155" t="s">
        <v>2501</v>
      </c>
      <c r="P166" s="138"/>
      <c r="Q166" s="118" t="s">
        <v>2488</v>
      </c>
    </row>
    <row r="167" spans="1:17" ht="17.399999999999999" x14ac:dyDescent="0.3">
      <c r="A167" s="122" t="str">
        <f>VLOOKUP(E167,'LISTADO ATM'!$A$2:$C$901,3,0)</f>
        <v>NORTE</v>
      </c>
      <c r="B167" s="142" t="s">
        <v>2687</v>
      </c>
      <c r="C167" s="120">
        <v>44303.834120370368</v>
      </c>
      <c r="D167" s="122" t="s">
        <v>2190</v>
      </c>
      <c r="E167" s="123">
        <v>854</v>
      </c>
      <c r="F167" s="155" t="str">
        <f>VLOOKUP(E167,VIP!$A$2:$O12623,2,0)</f>
        <v>DRBR854</v>
      </c>
      <c r="G167" s="122" t="str">
        <f>VLOOKUP(E167,'LISTADO ATM'!$A$2:$B$900,2,0)</f>
        <v xml:space="preserve">ATM Centro Comercial Blanco Batista </v>
      </c>
      <c r="H167" s="122" t="str">
        <f>VLOOKUP(E167,VIP!$A$2:$O17544,7,FALSE)</f>
        <v>Si</v>
      </c>
      <c r="I167" s="122" t="str">
        <f>VLOOKUP(E167,VIP!$A$2:$O9509,8,FALSE)</f>
        <v>Si</v>
      </c>
      <c r="J167" s="122" t="str">
        <f>VLOOKUP(E167,VIP!$A$2:$O9459,8,FALSE)</f>
        <v>Si</v>
      </c>
      <c r="K167" s="122" t="str">
        <f>VLOOKUP(E167,VIP!$A$2:$O13033,6,0)</f>
        <v>NO</v>
      </c>
      <c r="L167" s="124" t="s">
        <v>2228</v>
      </c>
      <c r="M167" s="118" t="s">
        <v>2465</v>
      </c>
      <c r="N167" s="118" t="s">
        <v>2472</v>
      </c>
      <c r="O167" s="155" t="s">
        <v>2501</v>
      </c>
      <c r="P167" s="138"/>
      <c r="Q167" s="118" t="s">
        <v>2228</v>
      </c>
    </row>
    <row r="168" spans="1:17" ht="17.399999999999999" x14ac:dyDescent="0.3">
      <c r="A168" s="122" t="str">
        <f>VLOOKUP(E168,'LISTADO ATM'!$A$2:$C$901,3,0)</f>
        <v>SUR</v>
      </c>
      <c r="B168" s="142" t="s">
        <v>2686</v>
      </c>
      <c r="C168" s="120">
        <v>44303.834178240744</v>
      </c>
      <c r="D168" s="122" t="s">
        <v>2492</v>
      </c>
      <c r="E168" s="123">
        <v>45</v>
      </c>
      <c r="F168" s="155" t="str">
        <f>VLOOKUP(E168,VIP!$A$2:$O12622,2,0)</f>
        <v>DRBR045</v>
      </c>
      <c r="G168" s="122" t="str">
        <f>VLOOKUP(E168,'LISTADO ATM'!$A$2:$B$900,2,0)</f>
        <v xml:space="preserve">ATM Oficina Tamayo </v>
      </c>
      <c r="H168" s="122" t="str">
        <f>VLOOKUP(E168,VIP!$A$2:$O17543,7,FALSE)</f>
        <v>Si</v>
      </c>
      <c r="I168" s="122" t="str">
        <f>VLOOKUP(E168,VIP!$A$2:$O9508,8,FALSE)</f>
        <v>Si</v>
      </c>
      <c r="J168" s="122" t="str">
        <f>VLOOKUP(E168,VIP!$A$2:$O9458,8,FALSE)</f>
        <v>Si</v>
      </c>
      <c r="K168" s="122" t="str">
        <f>VLOOKUP(E168,VIP!$A$2:$O13032,6,0)</f>
        <v>SI</v>
      </c>
      <c r="L168" s="124" t="s">
        <v>2428</v>
      </c>
      <c r="M168" s="118" t="s">
        <v>2465</v>
      </c>
      <c r="N168" s="118" t="s">
        <v>2472</v>
      </c>
      <c r="O168" s="155" t="s">
        <v>2493</v>
      </c>
      <c r="P168" s="138"/>
      <c r="Q168" s="118" t="s">
        <v>2428</v>
      </c>
    </row>
    <row r="169" spans="1:17" ht="17.399999999999999" x14ac:dyDescent="0.3">
      <c r="A169" s="122" t="str">
        <f>VLOOKUP(E169,'LISTADO ATM'!$A$2:$C$901,3,0)</f>
        <v>SUR</v>
      </c>
      <c r="B169" s="142" t="s">
        <v>2685</v>
      </c>
      <c r="C169" s="120">
        <v>44303.834618055553</v>
      </c>
      <c r="D169" s="122" t="s">
        <v>2189</v>
      </c>
      <c r="E169" s="123">
        <v>751</v>
      </c>
      <c r="F169" s="155" t="str">
        <f>VLOOKUP(E169,VIP!$A$2:$O12621,2,0)</f>
        <v>DRBR751</v>
      </c>
      <c r="G169" s="122" t="str">
        <f>VLOOKUP(E169,'LISTADO ATM'!$A$2:$B$900,2,0)</f>
        <v>ATM Eco Petroleo Camilo</v>
      </c>
      <c r="H169" s="122" t="str">
        <f>VLOOKUP(E169,VIP!$A$2:$O17542,7,FALSE)</f>
        <v>N/A</v>
      </c>
      <c r="I169" s="122" t="str">
        <f>VLOOKUP(E169,VIP!$A$2:$O9507,8,FALSE)</f>
        <v>N/A</v>
      </c>
      <c r="J169" s="122" t="str">
        <f>VLOOKUP(E169,VIP!$A$2:$O9457,8,FALSE)</f>
        <v>N/A</v>
      </c>
      <c r="K169" s="122" t="str">
        <f>VLOOKUP(E169,VIP!$A$2:$O13031,6,0)</f>
        <v>N/A</v>
      </c>
      <c r="L169" s="124" t="s">
        <v>2488</v>
      </c>
      <c r="M169" s="118" t="s">
        <v>2465</v>
      </c>
      <c r="N169" s="118" t="s">
        <v>2472</v>
      </c>
      <c r="O169" s="155" t="s">
        <v>2474</v>
      </c>
      <c r="P169" s="138"/>
      <c r="Q169" s="118" t="s">
        <v>2488</v>
      </c>
    </row>
    <row r="170" spans="1:17" ht="17.399999999999999" x14ac:dyDescent="0.3">
      <c r="A170" s="122" t="str">
        <f>VLOOKUP(E170,'LISTADO ATM'!$A$2:$C$901,3,0)</f>
        <v>ESTE</v>
      </c>
      <c r="B170" s="142" t="s">
        <v>2684</v>
      </c>
      <c r="C170" s="120">
        <v>44303.835844907408</v>
      </c>
      <c r="D170" s="122" t="s">
        <v>2492</v>
      </c>
      <c r="E170" s="123">
        <v>660</v>
      </c>
      <c r="F170" s="155" t="str">
        <f>VLOOKUP(E170,VIP!$A$2:$O12620,2,0)</f>
        <v>DRBR660</v>
      </c>
      <c r="G170" s="122" t="str">
        <f>VLOOKUP(E170,'LISTADO ATM'!$A$2:$B$900,2,0)</f>
        <v>ATM Oficina Romana Norte II</v>
      </c>
      <c r="H170" s="122" t="str">
        <f>VLOOKUP(E170,VIP!$A$2:$O17541,7,FALSE)</f>
        <v>N/A</v>
      </c>
      <c r="I170" s="122" t="str">
        <f>VLOOKUP(E170,VIP!$A$2:$O9506,8,FALSE)</f>
        <v>N/A</v>
      </c>
      <c r="J170" s="122" t="str">
        <f>VLOOKUP(E170,VIP!$A$2:$O9456,8,FALSE)</f>
        <v>N/A</v>
      </c>
      <c r="K170" s="122" t="str">
        <f>VLOOKUP(E170,VIP!$A$2:$O13030,6,0)</f>
        <v>N/A</v>
      </c>
      <c r="L170" s="124" t="s">
        <v>2694</v>
      </c>
      <c r="M170" s="118" t="s">
        <v>2465</v>
      </c>
      <c r="N170" s="118" t="s">
        <v>2472</v>
      </c>
      <c r="O170" s="155" t="s">
        <v>2493</v>
      </c>
      <c r="P170" s="138"/>
      <c r="Q170" s="118" t="s">
        <v>2694</v>
      </c>
    </row>
    <row r="171" spans="1:17" ht="17.399999999999999" x14ac:dyDescent="0.3">
      <c r="A171" s="122" t="str">
        <f>VLOOKUP(E171,'LISTADO ATM'!$A$2:$C$901,3,0)</f>
        <v>DISTRITO NACIONAL</v>
      </c>
      <c r="B171" s="142" t="s">
        <v>2683</v>
      </c>
      <c r="C171" s="120">
        <v>44303.8671412037</v>
      </c>
      <c r="D171" s="122" t="s">
        <v>2189</v>
      </c>
      <c r="E171" s="123">
        <v>797</v>
      </c>
      <c r="F171" s="155" t="e">
        <f>VLOOKUP(E171,VIP!$A$2:$O12619,2,0)</f>
        <v>#N/A</v>
      </c>
      <c r="G171" s="122" t="str">
        <f>VLOOKUP(E171,'LISTADO ATM'!$A$2:$B$900,2,0)</f>
        <v>ATM Dirección de Pensiones y Jubilaciones</v>
      </c>
      <c r="H171" s="122" t="e">
        <f>VLOOKUP(E171,VIP!$A$2:$O17540,7,FALSE)</f>
        <v>#N/A</v>
      </c>
      <c r="I171" s="122" t="e">
        <f>VLOOKUP(E171,VIP!$A$2:$O9505,8,FALSE)</f>
        <v>#N/A</v>
      </c>
      <c r="J171" s="122" t="e">
        <f>VLOOKUP(E171,VIP!$A$2:$O9455,8,FALSE)</f>
        <v>#N/A</v>
      </c>
      <c r="K171" s="122" t="e">
        <f>VLOOKUP(E171,VIP!$A$2:$O13029,6,0)</f>
        <v>#N/A</v>
      </c>
      <c r="L171" s="124" t="s">
        <v>2228</v>
      </c>
      <c r="M171" s="118" t="s">
        <v>2465</v>
      </c>
      <c r="N171" s="118" t="s">
        <v>2472</v>
      </c>
      <c r="O171" s="155" t="s">
        <v>2474</v>
      </c>
      <c r="P171" s="138"/>
      <c r="Q171" s="118" t="s">
        <v>2228</v>
      </c>
    </row>
    <row r="172" spans="1:17" ht="17.399999999999999" x14ac:dyDescent="0.3">
      <c r="A172" s="122" t="str">
        <f>VLOOKUP(E172,'LISTADO ATM'!$A$2:$C$901,3,0)</f>
        <v>DISTRITO NACIONAL</v>
      </c>
      <c r="B172" s="142" t="s">
        <v>2682</v>
      </c>
      <c r="C172" s="120">
        <v>44303.937268518515</v>
      </c>
      <c r="D172" s="122" t="s">
        <v>2189</v>
      </c>
      <c r="E172" s="123">
        <v>622</v>
      </c>
      <c r="F172" s="155" t="str">
        <f>VLOOKUP(E172,VIP!$A$2:$O12618,2,0)</f>
        <v>DRBR622</v>
      </c>
      <c r="G172" s="122" t="str">
        <f>VLOOKUP(E172,'LISTADO ATM'!$A$2:$B$900,2,0)</f>
        <v xml:space="preserve">ATM Ayuntamiento D.N. </v>
      </c>
      <c r="H172" s="122" t="str">
        <f>VLOOKUP(E172,VIP!$A$2:$O17539,7,FALSE)</f>
        <v>Si</v>
      </c>
      <c r="I172" s="122" t="str">
        <f>VLOOKUP(E172,VIP!$A$2:$O9504,8,FALSE)</f>
        <v>Si</v>
      </c>
      <c r="J172" s="122" t="str">
        <f>VLOOKUP(E172,VIP!$A$2:$O9454,8,FALSE)</f>
        <v>Si</v>
      </c>
      <c r="K172" s="122" t="str">
        <f>VLOOKUP(E172,VIP!$A$2:$O13028,6,0)</f>
        <v>NO</v>
      </c>
      <c r="L172" s="124" t="s">
        <v>2228</v>
      </c>
      <c r="M172" s="118" t="s">
        <v>2465</v>
      </c>
      <c r="N172" s="118" t="s">
        <v>2472</v>
      </c>
      <c r="O172" s="155" t="s">
        <v>2474</v>
      </c>
      <c r="P172" s="138"/>
      <c r="Q172" s="118" t="s">
        <v>2228</v>
      </c>
    </row>
    <row r="173" spans="1:17" ht="17.399999999999999" x14ac:dyDescent="0.3">
      <c r="A173" s="122" t="str">
        <f>VLOOKUP(E173,'LISTADO ATM'!$A$2:$C$901,3,0)</f>
        <v>NORTE</v>
      </c>
      <c r="B173" s="142" t="s">
        <v>2681</v>
      </c>
      <c r="C173" s="120">
        <v>44303.984050925923</v>
      </c>
      <c r="D173" s="122" t="s">
        <v>2190</v>
      </c>
      <c r="E173" s="123">
        <v>257</v>
      </c>
      <c r="F173" s="155" t="str">
        <f>VLOOKUP(E173,VIP!$A$2:$O12617,2,0)</f>
        <v>DRBR257</v>
      </c>
      <c r="G173" s="122" t="str">
        <f>VLOOKUP(E173,'LISTADO ATM'!$A$2:$B$900,2,0)</f>
        <v xml:space="preserve">ATM S/M Pola (Santiago) </v>
      </c>
      <c r="H173" s="122" t="str">
        <f>VLOOKUP(E173,VIP!$A$2:$O17538,7,FALSE)</f>
        <v>Si</v>
      </c>
      <c r="I173" s="122" t="str">
        <f>VLOOKUP(E173,VIP!$A$2:$O9503,8,FALSE)</f>
        <v>Si</v>
      </c>
      <c r="J173" s="122" t="str">
        <f>VLOOKUP(E173,VIP!$A$2:$O9453,8,FALSE)</f>
        <v>Si</v>
      </c>
      <c r="K173" s="122" t="str">
        <f>VLOOKUP(E173,VIP!$A$2:$O13027,6,0)</f>
        <v>NO</v>
      </c>
      <c r="L173" s="124" t="s">
        <v>2228</v>
      </c>
      <c r="M173" s="118" t="s">
        <v>2465</v>
      </c>
      <c r="N173" s="118" t="s">
        <v>2472</v>
      </c>
      <c r="O173" s="155" t="s">
        <v>2501</v>
      </c>
      <c r="P173" s="138"/>
      <c r="Q173" s="118" t="s">
        <v>2228</v>
      </c>
    </row>
  </sheetData>
  <autoFilter ref="A4:Q4">
    <sortState ref="A5:Q173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61:B1048576 B97:B110 B1:B4">
    <cfRule type="duplicateValues" dxfId="150" priority="272"/>
  </conditionalFormatting>
  <conditionalFormatting sqref="E97:E110 E1:E4 E137:E1048576">
    <cfRule type="duplicateValues" dxfId="149" priority="271"/>
  </conditionalFormatting>
  <conditionalFormatting sqref="E97:E110 E137:E1048576">
    <cfRule type="duplicateValues" dxfId="148" priority="268"/>
  </conditionalFormatting>
  <conditionalFormatting sqref="B161:B1048576 B97:B110">
    <cfRule type="duplicateValues" dxfId="147" priority="267"/>
  </conditionalFormatting>
  <conditionalFormatting sqref="E137:E1048576">
    <cfRule type="duplicateValues" dxfId="146" priority="262"/>
  </conditionalFormatting>
  <conditionalFormatting sqref="B161:B1048576">
    <cfRule type="duplicateValues" dxfId="145" priority="261"/>
  </conditionalFormatting>
  <conditionalFormatting sqref="E137:E1048576">
    <cfRule type="duplicateValues" dxfId="144" priority="254"/>
  </conditionalFormatting>
  <conditionalFormatting sqref="B161:B1048576 B97:B110 B1:B4">
    <cfRule type="duplicateValues" dxfId="143" priority="252"/>
    <cfRule type="duplicateValues" dxfId="142" priority="253"/>
  </conditionalFormatting>
  <conditionalFormatting sqref="E137:E1048576">
    <cfRule type="duplicateValues" dxfId="141" priority="242"/>
  </conditionalFormatting>
  <conditionalFormatting sqref="B161:B1048576">
    <cfRule type="duplicateValues" dxfId="140" priority="241"/>
  </conditionalFormatting>
  <conditionalFormatting sqref="E137:E1048576">
    <cfRule type="duplicateValues" dxfId="139" priority="229"/>
  </conditionalFormatting>
  <conditionalFormatting sqref="B161:B1048576">
    <cfRule type="duplicateValues" dxfId="138" priority="228"/>
  </conditionalFormatting>
  <conditionalFormatting sqref="E97:E110 E1:E10 E137:E1048576">
    <cfRule type="duplicateValues" dxfId="137" priority="97"/>
  </conditionalFormatting>
  <conditionalFormatting sqref="B36:B48">
    <cfRule type="duplicateValues" dxfId="136" priority="119770"/>
  </conditionalFormatting>
  <conditionalFormatting sqref="E36:E48">
    <cfRule type="duplicateValues" dxfId="135" priority="119771"/>
  </conditionalFormatting>
  <conditionalFormatting sqref="B36:B48">
    <cfRule type="duplicateValues" dxfId="134" priority="119772"/>
    <cfRule type="duplicateValues" dxfId="133" priority="119773"/>
  </conditionalFormatting>
  <conditionalFormatting sqref="B49:B52">
    <cfRule type="duplicateValues" dxfId="132" priority="65"/>
  </conditionalFormatting>
  <conditionalFormatting sqref="E49:E52">
    <cfRule type="duplicateValues" dxfId="131" priority="64"/>
  </conditionalFormatting>
  <conditionalFormatting sqref="B49:B52">
    <cfRule type="duplicateValues" dxfId="130" priority="62"/>
    <cfRule type="duplicateValues" dxfId="129" priority="63"/>
  </conditionalFormatting>
  <conditionalFormatting sqref="B11:B35">
    <cfRule type="duplicateValues" dxfId="128" priority="119928"/>
  </conditionalFormatting>
  <conditionalFormatting sqref="E11:E35">
    <cfRule type="duplicateValues" dxfId="127" priority="119930"/>
  </conditionalFormatting>
  <conditionalFormatting sqref="B11:B35">
    <cfRule type="duplicateValues" dxfId="126" priority="119932"/>
    <cfRule type="duplicateValues" dxfId="125" priority="119933"/>
  </conditionalFormatting>
  <conditionalFormatting sqref="B53:B55">
    <cfRule type="duplicateValues" dxfId="124" priority="61"/>
  </conditionalFormatting>
  <conditionalFormatting sqref="E53:E55">
    <cfRule type="duplicateValues" dxfId="123" priority="60"/>
  </conditionalFormatting>
  <conditionalFormatting sqref="B53:B55">
    <cfRule type="duplicateValues" dxfId="122" priority="58"/>
    <cfRule type="duplicateValues" dxfId="121" priority="59"/>
  </conditionalFormatting>
  <conditionalFormatting sqref="E1:E55 E97:E110 E137:E1048576">
    <cfRule type="duplicateValues" dxfId="120" priority="57"/>
  </conditionalFormatting>
  <conditionalFormatting sqref="E1:E110 E137:E1048576">
    <cfRule type="duplicateValues" dxfId="119" priority="51"/>
  </conditionalFormatting>
  <conditionalFormatting sqref="B111">
    <cfRule type="duplicateValues" dxfId="118" priority="50"/>
  </conditionalFormatting>
  <conditionalFormatting sqref="E111">
    <cfRule type="duplicateValues" dxfId="117" priority="49"/>
  </conditionalFormatting>
  <conditionalFormatting sqref="E111">
    <cfRule type="duplicateValues" dxfId="116" priority="48"/>
  </conditionalFormatting>
  <conditionalFormatting sqref="B111">
    <cfRule type="duplicateValues" dxfId="115" priority="47"/>
  </conditionalFormatting>
  <conditionalFormatting sqref="E111">
    <cfRule type="duplicateValues" dxfId="114" priority="46"/>
  </conditionalFormatting>
  <conditionalFormatting sqref="B111">
    <cfRule type="duplicateValues" dxfId="113" priority="45"/>
  </conditionalFormatting>
  <conditionalFormatting sqref="E111">
    <cfRule type="duplicateValues" dxfId="112" priority="44"/>
  </conditionalFormatting>
  <conditionalFormatting sqref="B111">
    <cfRule type="duplicateValues" dxfId="111" priority="42"/>
    <cfRule type="duplicateValues" dxfId="110" priority="43"/>
  </conditionalFormatting>
  <conditionalFormatting sqref="E111">
    <cfRule type="duplicateValues" dxfId="109" priority="41"/>
  </conditionalFormatting>
  <conditionalFormatting sqref="B111">
    <cfRule type="duplicateValues" dxfId="108" priority="40"/>
  </conditionalFormatting>
  <conditionalFormatting sqref="E111">
    <cfRule type="duplicateValues" dxfId="107" priority="39"/>
  </conditionalFormatting>
  <conditionalFormatting sqref="B111">
    <cfRule type="duplicateValues" dxfId="106" priority="38"/>
  </conditionalFormatting>
  <conditionalFormatting sqref="E111">
    <cfRule type="duplicateValues" dxfId="105" priority="37"/>
  </conditionalFormatting>
  <conditionalFormatting sqref="E111">
    <cfRule type="duplicateValues" dxfId="104" priority="36"/>
  </conditionalFormatting>
  <conditionalFormatting sqref="B111">
    <cfRule type="duplicateValues" dxfId="103" priority="35"/>
  </conditionalFormatting>
  <conditionalFormatting sqref="E111">
    <cfRule type="duplicateValues" dxfId="102" priority="34"/>
  </conditionalFormatting>
  <conditionalFormatting sqref="B111">
    <cfRule type="duplicateValues" dxfId="101" priority="32"/>
    <cfRule type="duplicateValues" dxfId="100" priority="33"/>
  </conditionalFormatting>
  <conditionalFormatting sqref="E111">
    <cfRule type="duplicateValues" dxfId="99" priority="31"/>
  </conditionalFormatting>
  <conditionalFormatting sqref="E111">
    <cfRule type="duplicateValues" dxfId="98" priority="30"/>
  </conditionalFormatting>
  <conditionalFormatting sqref="B112:B129">
    <cfRule type="duplicateValues" dxfId="97" priority="119966"/>
  </conditionalFormatting>
  <conditionalFormatting sqref="E112:E129">
    <cfRule type="duplicateValues" dxfId="96" priority="119967"/>
  </conditionalFormatting>
  <conditionalFormatting sqref="B112:B129">
    <cfRule type="duplicateValues" dxfId="95" priority="119973"/>
    <cfRule type="duplicateValues" dxfId="94" priority="119974"/>
  </conditionalFormatting>
  <conditionalFormatting sqref="B56:B110">
    <cfRule type="duplicateValues" dxfId="93" priority="119997"/>
  </conditionalFormatting>
  <conditionalFormatting sqref="E56:E110">
    <cfRule type="duplicateValues" dxfId="92" priority="119999"/>
  </conditionalFormatting>
  <conditionalFormatting sqref="B56:B110">
    <cfRule type="duplicateValues" dxfId="91" priority="120001"/>
    <cfRule type="duplicateValues" dxfId="90" priority="120002"/>
  </conditionalFormatting>
  <conditionalFormatting sqref="B130:B136">
    <cfRule type="duplicateValues" dxfId="89" priority="8"/>
  </conditionalFormatting>
  <conditionalFormatting sqref="E130:E173">
    <cfRule type="duplicateValues" dxfId="88" priority="7"/>
  </conditionalFormatting>
  <conditionalFormatting sqref="B130:B136">
    <cfRule type="duplicateValues" dxfId="87" priority="5"/>
    <cfRule type="duplicateValues" dxfId="86" priority="6"/>
  </conditionalFormatting>
  <conditionalFormatting sqref="E1:E1048576">
    <cfRule type="duplicateValues" dxfId="85" priority="4"/>
  </conditionalFormatting>
  <conditionalFormatting sqref="B5:B10">
    <cfRule type="duplicateValues" dxfId="84" priority="120016"/>
  </conditionalFormatting>
  <conditionalFormatting sqref="E5:E10">
    <cfRule type="duplicateValues" dxfId="83" priority="120017"/>
  </conditionalFormatting>
  <conditionalFormatting sqref="B5:B10">
    <cfRule type="duplicateValues" dxfId="82" priority="120018"/>
    <cfRule type="duplicateValues" dxfId="81" priority="120019"/>
  </conditionalFormatting>
  <conditionalFormatting sqref="B137:B173">
    <cfRule type="duplicateValues" dxfId="80" priority="3"/>
  </conditionalFormatting>
  <conditionalFormatting sqref="B137:B173">
    <cfRule type="duplicateValues" dxfId="79" priority="1"/>
    <cfRule type="duplicateValues" dxfId="78" priority="2"/>
  </conditionalFormatting>
  <hyperlinks>
    <hyperlink ref="B73" r:id="rId7" display="http://s460-helpdesk/CAisd/pdmweb.exe?OP=SEARCH+FACTORY=in+SKIPLIST=1+QBE.EQ.id=3564633"/>
    <hyperlink ref="B72" r:id="rId8" display="http://s460-helpdesk/CAisd/pdmweb.exe?OP=SEARCH+FACTORY=in+SKIPLIST=1+QBE.EQ.id=3564629"/>
  </hyperlinks>
  <pageMargins left="0.7" right="0.7" top="0.75" bottom="0.75" header="0.3" footer="0.3"/>
  <pageSetup scale="60" orientation="landscape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0" t="s">
        <v>0</v>
      </c>
      <c r="B1" s="191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2" t="s">
        <v>8</v>
      </c>
      <c r="B9" s="193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4" t="s">
        <v>9</v>
      </c>
      <c r="B14" s="195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opLeftCell="A5" zoomScaleNormal="100" workbookViewId="0">
      <selection activeCell="F11" sqref="F11"/>
    </sheetView>
  </sheetViews>
  <sheetFormatPr baseColWidth="10" defaultColWidth="23.44140625" defaultRowHeight="14.4" x14ac:dyDescent="0.3"/>
  <cols>
    <col min="1" max="1" width="23.44140625" style="99"/>
    <col min="2" max="2" width="26.6640625" style="99" customWidth="1"/>
    <col min="3" max="3" width="49.6640625" style="99" customWidth="1"/>
    <col min="4" max="4" width="31.5546875" style="99" customWidth="1"/>
    <col min="5" max="5" width="54.88671875" style="99" customWidth="1"/>
    <col min="6" max="16384" width="23.44140625" style="99"/>
  </cols>
  <sheetData>
    <row r="1" spans="1:5" ht="23.4" x14ac:dyDescent="0.3">
      <c r="A1" s="159" t="s">
        <v>2158</v>
      </c>
      <c r="B1" s="160"/>
      <c r="C1" s="160"/>
      <c r="D1" s="160"/>
      <c r="E1" s="161"/>
    </row>
    <row r="2" spans="1:5" ht="26.4" x14ac:dyDescent="0.3">
      <c r="A2" s="162" t="s">
        <v>2470</v>
      </c>
      <c r="B2" s="163"/>
      <c r="C2" s="163"/>
      <c r="D2" s="163"/>
      <c r="E2" s="164"/>
    </row>
    <row r="3" spans="1:5" ht="17.399999999999999" x14ac:dyDescent="0.3">
      <c r="B3" s="101"/>
      <c r="C3" s="101"/>
      <c r="D3" s="101"/>
      <c r="E3" s="109"/>
    </row>
    <row r="4" spans="1:5" ht="18" thickBot="1" x14ac:dyDescent="0.35">
      <c r="A4" s="107" t="s">
        <v>2423</v>
      </c>
      <c r="B4" s="125">
        <v>44302.25</v>
      </c>
      <c r="C4" s="101"/>
      <c r="D4" s="101"/>
      <c r="E4" s="110"/>
    </row>
    <row r="5" spans="1:5" ht="18" thickBot="1" x14ac:dyDescent="0.35">
      <c r="A5" s="107" t="s">
        <v>2424</v>
      </c>
      <c r="B5" s="125">
        <v>44302.708333333336</v>
      </c>
      <c r="C5" s="108"/>
      <c r="D5" s="101"/>
      <c r="E5" s="110"/>
    </row>
    <row r="6" spans="1:5" ht="17.399999999999999" x14ac:dyDescent="0.3">
      <c r="B6" s="101"/>
      <c r="C6" s="101"/>
      <c r="D6" s="101"/>
      <c r="E6" s="112"/>
    </row>
    <row r="7" spans="1:5" ht="17.399999999999999" x14ac:dyDescent="0.3">
      <c r="A7" s="165" t="s">
        <v>2425</v>
      </c>
      <c r="B7" s="166"/>
      <c r="C7" s="166"/>
      <c r="D7" s="166"/>
      <c r="E7" s="167"/>
    </row>
    <row r="8" spans="1:5" ht="17.399999999999999" x14ac:dyDescent="0.3">
      <c r="A8" s="102" t="s">
        <v>15</v>
      </c>
      <c r="B8" s="102" t="s">
        <v>2426</v>
      </c>
      <c r="C8" s="102" t="s">
        <v>46</v>
      </c>
      <c r="D8" s="111" t="s">
        <v>2429</v>
      </c>
      <c r="E8" s="102" t="s">
        <v>2427</v>
      </c>
    </row>
    <row r="9" spans="1:5" ht="17.399999999999999" x14ac:dyDescent="0.3">
      <c r="A9" s="100" t="e">
        <f>VLOOKUP(B9,'[1]LISTADO ATM'!$A$2:$C$821,3,0)</f>
        <v>#N/A</v>
      </c>
      <c r="B9" s="126"/>
      <c r="C9" s="126" t="e">
        <f>VLOOKUP(B9,'[1]LISTADO ATM'!$A$2:$B$821,2,0)</f>
        <v>#N/A</v>
      </c>
      <c r="D9" s="127"/>
      <c r="E9" s="132"/>
    </row>
    <row r="10" spans="1:5" ht="17.399999999999999" x14ac:dyDescent="0.3">
      <c r="A10" s="100" t="e">
        <f>VLOOKUP(B10,'[1]LISTADO ATM'!$A$2:$C$821,3,0)</f>
        <v>#N/A</v>
      </c>
      <c r="B10" s="126"/>
      <c r="C10" s="126" t="e">
        <f>VLOOKUP(B10,'[1]LISTADO ATM'!$A$2:$B$821,2,0)</f>
        <v>#N/A</v>
      </c>
      <c r="D10" s="127"/>
      <c r="E10" s="126"/>
    </row>
    <row r="11" spans="1:5" ht="18" thickBot="1" x14ac:dyDescent="0.35">
      <c r="A11" s="103" t="s">
        <v>2495</v>
      </c>
      <c r="B11" s="137">
        <f>COUNT(#REF!)</f>
        <v>0</v>
      </c>
      <c r="C11" s="168"/>
      <c r="D11" s="169"/>
      <c r="E11" s="170"/>
    </row>
    <row r="12" spans="1:5" x14ac:dyDescent="0.3">
      <c r="B12" s="105"/>
      <c r="E12" s="105"/>
    </row>
    <row r="13" spans="1:5" ht="17.399999999999999" x14ac:dyDescent="0.3">
      <c r="A13" s="165" t="s">
        <v>2496</v>
      </c>
      <c r="B13" s="166"/>
      <c r="C13" s="166"/>
      <c r="D13" s="166"/>
      <c r="E13" s="167"/>
    </row>
    <row r="14" spans="1:5" ht="17.399999999999999" x14ac:dyDescent="0.3">
      <c r="A14" s="102" t="s">
        <v>15</v>
      </c>
      <c r="B14" s="102" t="s">
        <v>2426</v>
      </c>
      <c r="C14" s="102" t="s">
        <v>46</v>
      </c>
      <c r="D14" s="102" t="s">
        <v>2429</v>
      </c>
      <c r="E14" s="102" t="s">
        <v>2427</v>
      </c>
    </row>
    <row r="15" spans="1:5" ht="17.399999999999999" x14ac:dyDescent="0.3">
      <c r="A15" s="100" t="e">
        <f>VLOOKUP(B15,'[1]LISTADO ATM'!$A$2:$C$821,3,0)</f>
        <v>#N/A</v>
      </c>
      <c r="B15" s="126"/>
      <c r="C15" s="126" t="e">
        <f>VLOOKUP(B15,'[1]LISTADO ATM'!$A$2:$B$821,2,0)</f>
        <v>#N/A</v>
      </c>
      <c r="D15" s="127" t="s">
        <v>2524</v>
      </c>
      <c r="E15" s="132"/>
    </row>
    <row r="16" spans="1:5" ht="18" thickBot="1" x14ac:dyDescent="0.35">
      <c r="A16" s="103" t="s">
        <v>2495</v>
      </c>
      <c r="B16" s="137">
        <f>COUNT(B15:B15)</f>
        <v>0</v>
      </c>
      <c r="C16" s="173"/>
      <c r="D16" s="174"/>
      <c r="E16" s="175"/>
    </row>
    <row r="17" spans="1:5" ht="15" thickBot="1" x14ac:dyDescent="0.35">
      <c r="B17" s="105"/>
      <c r="E17" s="105"/>
    </row>
    <row r="18" spans="1:5" ht="18" thickBot="1" x14ac:dyDescent="0.35">
      <c r="A18" s="176" t="s">
        <v>2497</v>
      </c>
      <c r="B18" s="177"/>
      <c r="C18" s="177"/>
      <c r="D18" s="177"/>
      <c r="E18" s="178"/>
    </row>
    <row r="19" spans="1:5" ht="17.399999999999999" x14ac:dyDescent="0.3">
      <c r="A19" s="102" t="s">
        <v>15</v>
      </c>
      <c r="B19" s="102" t="s">
        <v>2426</v>
      </c>
      <c r="C19" s="102" t="s">
        <v>46</v>
      </c>
      <c r="D19" s="102" t="s">
        <v>2429</v>
      </c>
      <c r="E19" s="102" t="s">
        <v>2427</v>
      </c>
    </row>
    <row r="20" spans="1:5" ht="17.399999999999999" x14ac:dyDescent="0.3">
      <c r="A20" s="126" t="str">
        <f>VLOOKUP(B20,'[1]LISTADO ATM'!$A$2:$C$821,3,0)</f>
        <v>SUR</v>
      </c>
      <c r="B20" s="126">
        <v>984</v>
      </c>
      <c r="C20" s="115" t="str">
        <f>VLOOKUP(B20,'[1]LISTADO ATM'!$A$2:$B$821,2,0)</f>
        <v xml:space="preserve">ATM Oficina Neiba II </v>
      </c>
      <c r="D20" s="128" t="s">
        <v>2451</v>
      </c>
      <c r="E20" s="132">
        <v>335855278</v>
      </c>
    </row>
    <row r="21" spans="1:5" ht="34.799999999999997" x14ac:dyDescent="0.3">
      <c r="A21" s="126" t="str">
        <f>VLOOKUP(B21,'[1]LISTADO ATM'!$A$2:$C$821,3,0)</f>
        <v>DISTRITO NACIONAL</v>
      </c>
      <c r="B21" s="126">
        <v>589</v>
      </c>
      <c r="C21" s="115" t="str">
        <f>VLOOKUP(B21,'[1]LISTADO ATM'!$A$2:$B$821,2,0)</f>
        <v xml:space="preserve">ATM S/M Bravo San Vicente de Paul </v>
      </c>
      <c r="D21" s="128" t="s">
        <v>2451</v>
      </c>
      <c r="E21" s="132" t="s">
        <v>2536</v>
      </c>
    </row>
    <row r="22" spans="1:5" ht="34.799999999999997" x14ac:dyDescent="0.3">
      <c r="A22" s="126" t="str">
        <f>VLOOKUP(B22,'[1]LISTADO ATM'!$A$2:$C$821,3,0)</f>
        <v>DISTRITO NACIONAL</v>
      </c>
      <c r="B22" s="126">
        <v>724</v>
      </c>
      <c r="C22" s="115" t="str">
        <f>VLOOKUP(B22,'[1]LISTADO ATM'!$A$2:$B$821,2,0)</f>
        <v xml:space="preserve">ATM El Huacal I </v>
      </c>
      <c r="D22" s="128" t="s">
        <v>2451</v>
      </c>
      <c r="E22" s="132" t="s">
        <v>2552</v>
      </c>
    </row>
    <row r="23" spans="1:5" ht="17.399999999999999" x14ac:dyDescent="0.3">
      <c r="A23" s="126" t="str">
        <f>VLOOKUP(B23,'[1]LISTADO ATM'!$A$2:$C$821,3,0)</f>
        <v>NORTE</v>
      </c>
      <c r="B23" s="126">
        <v>965</v>
      </c>
      <c r="C23" s="115" t="str">
        <f>VLOOKUP(B23,'[1]LISTADO ATM'!$A$2:$B$821,2,0)</f>
        <v xml:space="preserve">ATM S/M La Fuente FUN (Santiago) </v>
      </c>
      <c r="D23" s="128" t="s">
        <v>2451</v>
      </c>
      <c r="E23" s="132" t="s">
        <v>2548</v>
      </c>
    </row>
    <row r="24" spans="1:5" ht="17.399999999999999" x14ac:dyDescent="0.3">
      <c r="A24" s="126" t="str">
        <f>VLOOKUP(B24,'[1]LISTADO ATM'!$A$2:$C$821,3,0)</f>
        <v>NORTE</v>
      </c>
      <c r="B24" s="126">
        <v>119</v>
      </c>
      <c r="C24" s="115" t="str">
        <f>VLOOKUP(B24,'[1]LISTADO ATM'!$A$2:$B$821,2,0)</f>
        <v>ATM Oficina La Barranquita</v>
      </c>
      <c r="D24" s="128" t="s">
        <v>2451</v>
      </c>
      <c r="E24" s="132" t="s">
        <v>2541</v>
      </c>
    </row>
    <row r="25" spans="1:5" ht="34.799999999999997" x14ac:dyDescent="0.3">
      <c r="A25" s="126" t="str">
        <f>VLOOKUP(B25,'[1]LISTADO ATM'!$A$2:$C$821,3,0)</f>
        <v>DISTRITO NACIONAL</v>
      </c>
      <c r="B25" s="126">
        <v>701</v>
      </c>
      <c r="C25" s="115" t="str">
        <f>VLOOKUP(B25,'[1]LISTADO ATM'!$A$2:$B$821,2,0)</f>
        <v>ATM Autoservicio Los Alcarrizos</v>
      </c>
      <c r="D25" s="128" t="s">
        <v>2451</v>
      </c>
      <c r="E25" s="132" t="s">
        <v>2538</v>
      </c>
    </row>
    <row r="26" spans="1:5" ht="34.799999999999997" x14ac:dyDescent="0.3">
      <c r="A26" s="126" t="str">
        <f>VLOOKUP(B26,'[1]LISTADO ATM'!$A$2:$C$821,3,0)</f>
        <v>DISTRITO NACIONAL</v>
      </c>
      <c r="B26" s="126">
        <v>563</v>
      </c>
      <c r="C26" s="115" t="str">
        <f>VLOOKUP(B26,'[1]LISTADO ATM'!$A$2:$B$821,2,0)</f>
        <v xml:space="preserve">ATM Base Aérea San Isidro </v>
      </c>
      <c r="D26" s="128" t="s">
        <v>2451</v>
      </c>
      <c r="E26" s="132" t="s">
        <v>2572</v>
      </c>
    </row>
    <row r="27" spans="1:5" ht="34.799999999999997" x14ac:dyDescent="0.3">
      <c r="A27" s="126" t="str">
        <f>VLOOKUP(B27,'[1]LISTADO ATM'!$A$2:$C$821,3,0)</f>
        <v>DISTRITO NACIONAL</v>
      </c>
      <c r="B27" s="126">
        <v>434</v>
      </c>
      <c r="C27" s="115" t="str">
        <f>VLOOKUP(B27,'[1]LISTADO ATM'!$A$2:$B$821,2,0)</f>
        <v xml:space="preserve">ATM Generadora Hidroeléctrica Dom. (EGEHID) </v>
      </c>
      <c r="D27" s="128" t="s">
        <v>2451</v>
      </c>
      <c r="E27" s="132" t="s">
        <v>2571</v>
      </c>
    </row>
    <row r="28" spans="1:5" ht="17.399999999999999" x14ac:dyDescent="0.3">
      <c r="A28" s="126" t="str">
        <f>VLOOKUP(B28,'[1]LISTADO ATM'!$A$2:$C$821,3,0)</f>
        <v>SUR</v>
      </c>
      <c r="B28" s="126">
        <v>592</v>
      </c>
      <c r="C28" s="115" t="str">
        <f>VLOOKUP(B28,'[1]LISTADO ATM'!$A$2:$B$821,2,0)</f>
        <v xml:space="preserve">ATM Centro de Caja San Cristóbal I </v>
      </c>
      <c r="D28" s="128" t="s">
        <v>2451</v>
      </c>
      <c r="E28" s="132" t="s">
        <v>2566</v>
      </c>
    </row>
    <row r="29" spans="1:5" ht="34.799999999999997" x14ac:dyDescent="0.3">
      <c r="A29" s="126" t="str">
        <f>VLOOKUP(B29,'[1]LISTADO ATM'!$A$2:$C$821,3,0)</f>
        <v>DISTRITO NACIONAL</v>
      </c>
      <c r="B29" s="126">
        <v>785</v>
      </c>
      <c r="C29" s="115" t="str">
        <f>VLOOKUP(B29,'[1]LISTADO ATM'!$A$2:$B$821,2,0)</f>
        <v xml:space="preserve">ATM S/M Nacional Máximo Gómez </v>
      </c>
      <c r="D29" s="128" t="s">
        <v>2451</v>
      </c>
      <c r="E29" s="132" t="s">
        <v>2565</v>
      </c>
    </row>
    <row r="30" spans="1:5" ht="17.399999999999999" x14ac:dyDescent="0.3">
      <c r="A30" s="126" t="str">
        <f>VLOOKUP(B30,'[1]LISTADO ATM'!$A$2:$C$821,3,0)</f>
        <v>ESTE</v>
      </c>
      <c r="B30" s="126">
        <v>843</v>
      </c>
      <c r="C30" s="115" t="str">
        <f>VLOOKUP(B30,'[1]LISTADO ATM'!$A$2:$B$821,2,0)</f>
        <v xml:space="preserve">ATM Oficina Romana Centro </v>
      </c>
      <c r="D30" s="128" t="s">
        <v>2451</v>
      </c>
      <c r="E30" s="132" t="s">
        <v>2564</v>
      </c>
    </row>
    <row r="31" spans="1:5" ht="34.799999999999997" x14ac:dyDescent="0.3">
      <c r="A31" s="126" t="str">
        <f>VLOOKUP(B31,'[1]LISTADO ATM'!$A$2:$C$821,3,0)</f>
        <v>DISTRITO NACIONAL</v>
      </c>
      <c r="B31" s="126">
        <v>562</v>
      </c>
      <c r="C31" s="115" t="str">
        <f>VLOOKUP(B31,'[1]LISTADO ATM'!$A$2:$B$821,2,0)</f>
        <v xml:space="preserve">ATM S/M Jumbo Carretera Mella </v>
      </c>
      <c r="D31" s="128" t="s">
        <v>2451</v>
      </c>
      <c r="E31" s="132" t="s">
        <v>2555</v>
      </c>
    </row>
    <row r="32" spans="1:5" ht="34.799999999999997" x14ac:dyDescent="0.3">
      <c r="A32" s="126" t="str">
        <f>VLOOKUP(B32,'[1]LISTADO ATM'!$A$2:$C$821,3,0)</f>
        <v>DISTRITO NACIONAL</v>
      </c>
      <c r="B32" s="126">
        <v>698</v>
      </c>
      <c r="C32" s="115" t="str">
        <f>VLOOKUP(B32,'[1]LISTADO ATM'!$A$2:$B$821,2,0)</f>
        <v>ATM Parador Bellamar</v>
      </c>
      <c r="D32" s="128" t="s">
        <v>2451</v>
      </c>
      <c r="E32" s="132" t="s">
        <v>2585</v>
      </c>
    </row>
    <row r="33" spans="1:5" ht="34.799999999999997" x14ac:dyDescent="0.3">
      <c r="A33" s="126" t="str">
        <f>VLOOKUP(B33,'[1]LISTADO ATM'!$A$2:$C$821,3,0)</f>
        <v>DISTRITO NACIONAL</v>
      </c>
      <c r="B33" s="126">
        <v>887</v>
      </c>
      <c r="C33" s="115" t="str">
        <f>VLOOKUP(B33,'[1]LISTADO ATM'!$A$2:$B$821,2,0)</f>
        <v>ATM S/M Bravo Los Proceres</v>
      </c>
      <c r="D33" s="128" t="s">
        <v>2451</v>
      </c>
      <c r="E33" s="132" t="s">
        <v>2583</v>
      </c>
    </row>
    <row r="34" spans="1:5" ht="17.399999999999999" x14ac:dyDescent="0.3">
      <c r="A34" s="126" t="str">
        <f>VLOOKUP(B34,'[1]LISTADO ATM'!$A$2:$C$821,3,0)</f>
        <v>NORTE</v>
      </c>
      <c r="B34" s="126">
        <v>732</v>
      </c>
      <c r="C34" s="115" t="str">
        <f>VLOOKUP(B34,'[1]LISTADO ATM'!$A$2:$B$821,2,0)</f>
        <v xml:space="preserve">ATM Molino del Valle (Santiago) </v>
      </c>
      <c r="D34" s="128" t="s">
        <v>2451</v>
      </c>
      <c r="E34" s="132" t="s">
        <v>2582</v>
      </c>
    </row>
    <row r="35" spans="1:5" ht="17.399999999999999" x14ac:dyDescent="0.3">
      <c r="A35" s="126" t="str">
        <f>VLOOKUP(B35,'[1]LISTADO ATM'!$A$2:$C$821,3,0)</f>
        <v>SUR</v>
      </c>
      <c r="B35" s="126">
        <v>101</v>
      </c>
      <c r="C35" s="115" t="str">
        <f>VLOOKUP(B35,'[1]LISTADO ATM'!$A$2:$B$821,2,0)</f>
        <v xml:space="preserve">ATM Oficina San Juan de la Maguana I </v>
      </c>
      <c r="D35" s="128" t="s">
        <v>2451</v>
      </c>
      <c r="E35" s="132" t="s">
        <v>2581</v>
      </c>
    </row>
    <row r="36" spans="1:5" ht="34.799999999999997" x14ac:dyDescent="0.3">
      <c r="A36" s="126" t="str">
        <f>VLOOKUP(B36,'[1]LISTADO ATM'!$A$2:$C$821,3,0)</f>
        <v>DISTRITO NACIONAL</v>
      </c>
      <c r="B36" s="126">
        <v>438</v>
      </c>
      <c r="C36" s="115" t="str">
        <f>VLOOKUP(B36,'[1]LISTADO ATM'!$A$2:$B$821,2,0)</f>
        <v xml:space="preserve">ATM Autobanco Torre IV </v>
      </c>
      <c r="D36" s="128" t="s">
        <v>2451</v>
      </c>
      <c r="E36" s="132" t="s">
        <v>2578</v>
      </c>
    </row>
    <row r="37" spans="1:5" ht="34.799999999999997" x14ac:dyDescent="0.3">
      <c r="A37" s="126" t="str">
        <f>VLOOKUP(B37,'[1]LISTADO ATM'!$A$2:$C$821,3,0)</f>
        <v>DISTRITO NACIONAL</v>
      </c>
      <c r="B37" s="126">
        <v>461</v>
      </c>
      <c r="C37" s="115" t="str">
        <f>VLOOKUP(B37,'[1]LISTADO ATM'!$A$2:$B$821,2,0)</f>
        <v xml:space="preserve">ATM Autobanco Sarasota I </v>
      </c>
      <c r="D37" s="128" t="s">
        <v>2451</v>
      </c>
      <c r="E37" s="132" t="s">
        <v>2576</v>
      </c>
    </row>
    <row r="38" spans="1:5" ht="17.399999999999999" x14ac:dyDescent="0.3">
      <c r="A38" s="126" t="str">
        <f>VLOOKUP(B38,'[1]LISTADO ATM'!$A$2:$C$821,3,0)</f>
        <v>ESTE</v>
      </c>
      <c r="B38" s="147">
        <v>386</v>
      </c>
      <c r="C38" s="115" t="str">
        <f>VLOOKUP(B38,'[1]LISTADO ATM'!$A$2:$B$821,2,0)</f>
        <v xml:space="preserve">ATM Plaza Verón II </v>
      </c>
      <c r="D38" s="148"/>
      <c r="E38" s="149" t="s">
        <v>2580</v>
      </c>
    </row>
    <row r="39" spans="1:5" ht="18" thickBot="1" x14ac:dyDescent="0.35">
      <c r="A39" s="129" t="s">
        <v>2495</v>
      </c>
      <c r="B39" s="137">
        <f>COUNT(B20:B37)</f>
        <v>18</v>
      </c>
      <c r="C39" s="113"/>
      <c r="D39" s="113"/>
      <c r="E39" s="113"/>
    </row>
    <row r="40" spans="1:5" ht="15" thickBot="1" x14ac:dyDescent="0.35">
      <c r="B40" s="105"/>
      <c r="E40" s="105"/>
    </row>
    <row r="41" spans="1:5" ht="18" thickBot="1" x14ac:dyDescent="0.35">
      <c r="A41" s="176" t="s">
        <v>2451</v>
      </c>
      <c r="B41" s="177"/>
      <c r="C41" s="177"/>
      <c r="D41" s="177"/>
      <c r="E41" s="178"/>
    </row>
    <row r="42" spans="1:5" ht="17.399999999999999" x14ac:dyDescent="0.3">
      <c r="A42" s="102" t="s">
        <v>15</v>
      </c>
      <c r="B42" s="102" t="s">
        <v>2426</v>
      </c>
      <c r="C42" s="102" t="s">
        <v>46</v>
      </c>
      <c r="D42" s="102" t="s">
        <v>2429</v>
      </c>
      <c r="E42" s="102" t="s">
        <v>2427</v>
      </c>
    </row>
    <row r="43" spans="1:5" ht="34.799999999999997" x14ac:dyDescent="0.3">
      <c r="A43" s="100" t="str">
        <f>VLOOKUP(B43,'[1]LISTADO ATM'!$A$2:$C$821,3,0)</f>
        <v>SUR</v>
      </c>
      <c r="B43" s="126">
        <v>873</v>
      </c>
      <c r="C43" s="126" t="str">
        <f>VLOOKUP(B43,'[1]LISTADO ATM'!$A$2:$B$821,2,0)</f>
        <v xml:space="preserve">ATM Centro de Caja San Cristóbal II </v>
      </c>
      <c r="D43" s="126" t="s">
        <v>2523</v>
      </c>
      <c r="E43" s="114">
        <v>335855274</v>
      </c>
    </row>
    <row r="44" spans="1:5" ht="34.799999999999997" x14ac:dyDescent="0.3">
      <c r="A44" s="100" t="str">
        <f>VLOOKUP(B44,'[1]LISTADO ATM'!$A$2:$C$821,3,0)</f>
        <v>DISTRITO NACIONAL</v>
      </c>
      <c r="B44" s="150">
        <v>567</v>
      </c>
      <c r="C44" s="126" t="str">
        <f>VLOOKUP(B44,'[1]LISTADO ATM'!$A$2:$B$821,2,0)</f>
        <v xml:space="preserve">ATM Oficina Máximo Gómez </v>
      </c>
      <c r="D44" s="115" t="s">
        <v>2523</v>
      </c>
      <c r="E44" s="126">
        <v>335850318</v>
      </c>
    </row>
    <row r="45" spans="1:5" ht="34.799999999999997" x14ac:dyDescent="0.3">
      <c r="A45" s="100" t="str">
        <f>VLOOKUP(B45,'[1]LISTADO ATM'!$A$2:$C$821,3,0)</f>
        <v>DISTRITO NACIONAL</v>
      </c>
      <c r="B45" s="126">
        <v>577</v>
      </c>
      <c r="C45" s="126" t="str">
        <f>VLOOKUP(B45,'[1]LISTADO ATM'!$A$2:$B$821,2,0)</f>
        <v xml:space="preserve">ATM Olé Ave. Duarte </v>
      </c>
      <c r="D45" s="115" t="s">
        <v>2523</v>
      </c>
      <c r="E45" s="126">
        <v>335854495</v>
      </c>
    </row>
    <row r="46" spans="1:5" ht="34.799999999999997" x14ac:dyDescent="0.3">
      <c r="A46" s="100" t="str">
        <f>VLOOKUP(B46,'[1]LISTADO ATM'!$A$2:$C$821,3,0)</f>
        <v>DISTRITO NACIONAL</v>
      </c>
      <c r="B46" s="126">
        <v>487</v>
      </c>
      <c r="C46" s="126" t="str">
        <f>VLOOKUP(B46,'[1]LISTADO ATM'!$A$2:$B$821,2,0)</f>
        <v xml:space="preserve">ATM Olé Hainamosa </v>
      </c>
      <c r="D46" s="115" t="s">
        <v>2523</v>
      </c>
      <c r="E46" s="126" t="s">
        <v>2551</v>
      </c>
    </row>
    <row r="47" spans="1:5" ht="34.799999999999997" x14ac:dyDescent="0.3">
      <c r="A47" s="100" t="str">
        <f>VLOOKUP(B47,'[1]LISTADO ATM'!$A$2:$C$821,3,0)</f>
        <v>DISTRITO NACIONAL</v>
      </c>
      <c r="B47" s="126">
        <v>490</v>
      </c>
      <c r="C47" s="126" t="str">
        <f>VLOOKUP(B47,'[1]LISTADO ATM'!$A$2:$B$821,2,0)</f>
        <v xml:space="preserve">ATM Hospital Ney Arias Lora </v>
      </c>
      <c r="D47" s="115" t="s">
        <v>2523</v>
      </c>
      <c r="E47" s="126" t="s">
        <v>2549</v>
      </c>
    </row>
    <row r="48" spans="1:5" ht="34.799999999999997" x14ac:dyDescent="0.3">
      <c r="A48" s="100" t="str">
        <f>VLOOKUP(B48,'[1]LISTADO ATM'!$A$2:$C$821,3,0)</f>
        <v>DISTRITO NACIONAL</v>
      </c>
      <c r="B48" s="126">
        <v>580</v>
      </c>
      <c r="C48" s="126" t="str">
        <f>VLOOKUP(B48,'[1]LISTADO ATM'!$A$2:$B$821,2,0)</f>
        <v xml:space="preserve">ATM Edificio Propagas </v>
      </c>
      <c r="D48" s="115" t="s">
        <v>2523</v>
      </c>
      <c r="E48" s="126" t="s">
        <v>2537</v>
      </c>
    </row>
    <row r="49" spans="1:5" ht="34.799999999999997" x14ac:dyDescent="0.3">
      <c r="A49" s="100" t="str">
        <f>VLOOKUP(B49,'[1]LISTADO ATM'!$A$2:$C$821,3,0)</f>
        <v>SUR</v>
      </c>
      <c r="B49" s="126">
        <v>871</v>
      </c>
      <c r="C49" s="126" t="str">
        <f>VLOOKUP(B49,'[1]LISTADO ATM'!$A$2:$B$821,2,0)</f>
        <v>ATM Plaza Cultural San Juan</v>
      </c>
      <c r="D49" s="115" t="s">
        <v>2523</v>
      </c>
      <c r="E49" s="126" t="s">
        <v>2570</v>
      </c>
    </row>
    <row r="50" spans="1:5" ht="34.799999999999997" x14ac:dyDescent="0.3">
      <c r="A50" s="100" t="e">
        <f>VLOOKUP(B50,'[1]LISTADO ATM'!$A$2:$C$821,3,0)</f>
        <v>#N/A</v>
      </c>
      <c r="B50" s="126"/>
      <c r="C50" s="126" t="e">
        <f>VLOOKUP(B50,'[1]LISTADO ATM'!$A$2:$B$821,2,0)</f>
        <v>#N/A</v>
      </c>
      <c r="D50" s="115" t="s">
        <v>2523</v>
      </c>
      <c r="E50" s="126"/>
    </row>
    <row r="51" spans="1:5" ht="17.399999999999999" x14ac:dyDescent="0.3">
      <c r="A51" s="100" t="e">
        <f>VLOOKUP(B51,'[1]LISTADO ATM'!$A$2:$C$821,3,0)</f>
        <v>#N/A</v>
      </c>
      <c r="B51" s="147"/>
      <c r="C51" s="126" t="e">
        <f>VLOOKUP(B51,'[1]LISTADO ATM'!$A$2:$B$821,2,0)</f>
        <v>#N/A</v>
      </c>
      <c r="D51" s="126"/>
      <c r="E51" s="126"/>
    </row>
    <row r="52" spans="1:5" ht="18" thickBot="1" x14ac:dyDescent="0.35">
      <c r="A52" s="103" t="s">
        <v>2495</v>
      </c>
      <c r="B52" s="137">
        <f>COUNT(B43:B50)</f>
        <v>7</v>
      </c>
      <c r="C52" s="113"/>
      <c r="D52" s="144"/>
      <c r="E52" s="145"/>
    </row>
    <row r="53" spans="1:5" ht="15" thickBot="1" x14ac:dyDescent="0.35">
      <c r="B53" s="105"/>
      <c r="E53" s="105"/>
    </row>
    <row r="54" spans="1:5" ht="17.399999999999999" x14ac:dyDescent="0.3">
      <c r="A54" s="179" t="s">
        <v>2498</v>
      </c>
      <c r="B54" s="180"/>
      <c r="C54" s="180"/>
      <c r="D54" s="180"/>
      <c r="E54" s="181"/>
    </row>
    <row r="55" spans="1:5" ht="17.399999999999999" x14ac:dyDescent="0.3">
      <c r="A55" s="102" t="s">
        <v>15</v>
      </c>
      <c r="B55" s="102" t="s">
        <v>2426</v>
      </c>
      <c r="C55" s="104" t="s">
        <v>46</v>
      </c>
      <c r="D55" s="130" t="s">
        <v>2429</v>
      </c>
      <c r="E55" s="102" t="s">
        <v>2427</v>
      </c>
    </row>
    <row r="56" spans="1:5" ht="34.799999999999997" x14ac:dyDescent="0.3">
      <c r="A56" s="100" t="str">
        <f>VLOOKUP(B56,'[1]LISTADO ATM'!$A$2:$C$821,3,0)</f>
        <v>DISTRITO NACIONAL</v>
      </c>
      <c r="B56" s="126">
        <v>87</v>
      </c>
      <c r="C56" s="126" t="str">
        <f>VLOOKUP(B56,'[1]LISTADO ATM'!$A$2:$B$821,2,0)</f>
        <v xml:space="preserve">ATM Autoservicio Sarasota </v>
      </c>
      <c r="D56" s="126" t="s">
        <v>2528</v>
      </c>
      <c r="E56" s="132">
        <v>335855324</v>
      </c>
    </row>
    <row r="57" spans="1:5" ht="34.799999999999997" x14ac:dyDescent="0.3">
      <c r="A57" s="100" t="str">
        <f>VLOOKUP(B57,'[1]LISTADO ATM'!$A$2:$C$821,3,0)</f>
        <v>DISTRITO NACIONAL</v>
      </c>
      <c r="B57" s="126">
        <v>540</v>
      </c>
      <c r="C57" s="126" t="str">
        <f>VLOOKUP(B57,'[1]LISTADO ATM'!$A$2:$B$821,2,0)</f>
        <v xml:space="preserve">ATM Autoservicio Sambil I </v>
      </c>
      <c r="D57" s="126" t="s">
        <v>2522</v>
      </c>
      <c r="E57" s="132">
        <v>335856282</v>
      </c>
    </row>
    <row r="58" spans="1:5" ht="18" thickBot="1" x14ac:dyDescent="0.35">
      <c r="A58" s="103" t="s">
        <v>2495</v>
      </c>
      <c r="B58" s="137">
        <f>COUNT(B56:B57)</f>
        <v>2</v>
      </c>
      <c r="C58" s="113"/>
      <c r="D58" s="131"/>
      <c r="E58" s="131"/>
    </row>
    <row r="59" spans="1:5" ht="15" thickBot="1" x14ac:dyDescent="0.35">
      <c r="B59" s="105"/>
      <c r="E59" s="105"/>
    </row>
    <row r="60" spans="1:5" ht="18" thickBot="1" x14ac:dyDescent="0.35">
      <c r="A60" s="182" t="s">
        <v>2499</v>
      </c>
      <c r="B60" s="183"/>
      <c r="D60" s="105"/>
      <c r="E60" s="105"/>
    </row>
    <row r="61" spans="1:5" ht="18" thickBot="1" x14ac:dyDescent="0.35">
      <c r="A61" s="133">
        <f>+B39+B52+B58</f>
        <v>27</v>
      </c>
      <c r="B61" s="134"/>
    </row>
    <row r="62" spans="1:5" ht="15" thickBot="1" x14ac:dyDescent="0.35">
      <c r="B62" s="105"/>
      <c r="E62" s="105"/>
    </row>
    <row r="63" spans="1:5" ht="18" thickBot="1" x14ac:dyDescent="0.35">
      <c r="A63" s="176" t="s">
        <v>2500</v>
      </c>
      <c r="B63" s="177"/>
      <c r="C63" s="177"/>
      <c r="D63" s="177"/>
      <c r="E63" s="178"/>
    </row>
    <row r="64" spans="1:5" ht="17.399999999999999" x14ac:dyDescent="0.3">
      <c r="A64" s="106" t="s">
        <v>15</v>
      </c>
      <c r="B64" s="111" t="s">
        <v>2426</v>
      </c>
      <c r="C64" s="104" t="s">
        <v>46</v>
      </c>
      <c r="D64" s="184" t="s">
        <v>2429</v>
      </c>
      <c r="E64" s="185"/>
    </row>
    <row r="65" spans="1:5" ht="34.799999999999997" x14ac:dyDescent="0.3">
      <c r="A65" s="126" t="str">
        <f>VLOOKUP(B65,'[1]LISTADO ATM'!$A$2:$C$821,3,0)</f>
        <v>DISTRITO NACIONAL</v>
      </c>
      <c r="B65" s="126">
        <v>810</v>
      </c>
      <c r="C65" s="126" t="str">
        <f>VLOOKUP(B65,'[1]LISTADO ATM'!$A$2:$B$821,2,0)</f>
        <v xml:space="preserve">ATM UNP Multicentro La Sirena José Contreras </v>
      </c>
      <c r="D65" s="171" t="s">
        <v>2502</v>
      </c>
      <c r="E65" s="172"/>
    </row>
    <row r="66" spans="1:5" ht="34.799999999999997" x14ac:dyDescent="0.3">
      <c r="A66" s="126" t="str">
        <f>VLOOKUP(B66,'[1]LISTADO ATM'!$A$2:$C$821,3,0)</f>
        <v>DISTRITO NACIONAL</v>
      </c>
      <c r="B66" s="126">
        <v>725</v>
      </c>
      <c r="C66" s="126" t="str">
        <f>VLOOKUP(B66,'[1]LISTADO ATM'!$A$2:$B$821,2,0)</f>
        <v xml:space="preserve">ATM El Huacal II  </v>
      </c>
      <c r="D66" s="171" t="s">
        <v>2526</v>
      </c>
      <c r="E66" s="172"/>
    </row>
    <row r="67" spans="1:5" ht="34.799999999999997" x14ac:dyDescent="0.3">
      <c r="A67" s="126" t="str">
        <f>VLOOKUP(B67,'[1]LISTADO ATM'!$A$2:$C$821,3,0)</f>
        <v>DISTRITO NACIONAL</v>
      </c>
      <c r="B67" s="126">
        <v>717</v>
      </c>
      <c r="C67" s="126" t="str">
        <f>VLOOKUP(B67,'[1]LISTADO ATM'!$A$2:$B$821,2,0)</f>
        <v xml:space="preserve">ATM Oficina Los Alcarrizos </v>
      </c>
      <c r="D67" s="171" t="s">
        <v>2526</v>
      </c>
      <c r="E67" s="172"/>
    </row>
    <row r="68" spans="1:5" ht="34.799999999999997" x14ac:dyDescent="0.3">
      <c r="A68" s="126" t="str">
        <f>VLOOKUP(B68,'[1]LISTADO ATM'!$A$2:$C$821,3,0)</f>
        <v>DISTRITO NACIONAL</v>
      </c>
      <c r="B68" s="126">
        <v>578</v>
      </c>
      <c r="C68" s="126" t="str">
        <f>VLOOKUP(B68,'[1]LISTADO ATM'!$A$2:$B$821,2,0)</f>
        <v xml:space="preserve">ATM Procuraduría General de la República </v>
      </c>
      <c r="D68" s="171" t="s">
        <v>2502</v>
      </c>
      <c r="E68" s="172"/>
    </row>
    <row r="69" spans="1:5" ht="34.799999999999997" x14ac:dyDescent="0.3">
      <c r="A69" s="126" t="str">
        <f>VLOOKUP(B69,'[1]LISTADO ATM'!$A$2:$C$821,3,0)</f>
        <v>DISTRITO NACIONAL</v>
      </c>
      <c r="B69" s="126">
        <v>655</v>
      </c>
      <c r="C69" s="126" t="str">
        <f>VLOOKUP(B69,'[1]LISTADO ATM'!$A$2:$B$821,2,0)</f>
        <v>ATM Farmacia Sandra</v>
      </c>
      <c r="D69" s="171" t="s">
        <v>2526</v>
      </c>
      <c r="E69" s="172"/>
    </row>
    <row r="70" spans="1:5" ht="17.399999999999999" x14ac:dyDescent="0.3">
      <c r="A70" s="126" t="str">
        <f>VLOOKUP(B70,'[1]LISTADO ATM'!$A$2:$C$821,3,0)</f>
        <v>NORTE</v>
      </c>
      <c r="B70" s="126">
        <v>874</v>
      </c>
      <c r="C70" s="126" t="str">
        <f>VLOOKUP(B70,'[1]LISTADO ATM'!$A$2:$B$821,2,0)</f>
        <v xml:space="preserve">ATM Zona Franca Esperanza II (Mao) </v>
      </c>
      <c r="D70" s="171" t="s">
        <v>2502</v>
      </c>
      <c r="E70" s="172"/>
    </row>
    <row r="71" spans="1:5" ht="17.399999999999999" x14ac:dyDescent="0.3">
      <c r="A71" s="126" t="str">
        <f>VLOOKUP(B71,'[1]LISTADO ATM'!$A$2:$C$821,3,0)</f>
        <v>NORTE</v>
      </c>
      <c r="B71" s="126">
        <v>903</v>
      </c>
      <c r="C71" s="126" t="str">
        <f>VLOOKUP(B71,'[1]LISTADO ATM'!$A$2:$B$821,2,0)</f>
        <v xml:space="preserve">ATM Oficina La Vega Real I </v>
      </c>
      <c r="D71" s="171" t="s">
        <v>2502</v>
      </c>
      <c r="E71" s="172"/>
    </row>
    <row r="72" spans="1:5" ht="17.399999999999999" x14ac:dyDescent="0.3">
      <c r="A72" s="126" t="str">
        <f>VLOOKUP(B72,'[1]LISTADO ATM'!$A$2:$C$821,3,0)</f>
        <v>SUR</v>
      </c>
      <c r="B72" s="126">
        <v>50</v>
      </c>
      <c r="C72" s="126" t="str">
        <f>VLOOKUP(B72,'[1]LISTADO ATM'!$A$2:$B$821,2,0)</f>
        <v xml:space="preserve">ATM Oficina Padre Las Casas (Azua) </v>
      </c>
      <c r="D72" s="171" t="s">
        <v>2502</v>
      </c>
      <c r="E72" s="172"/>
    </row>
    <row r="73" spans="1:5" ht="34.799999999999997" x14ac:dyDescent="0.3">
      <c r="A73" s="126" t="str">
        <f>VLOOKUP(B73,'[1]LISTADO ATM'!$A$2:$C$821,3,0)</f>
        <v>DISTRITO NACIONAL</v>
      </c>
      <c r="B73" s="126">
        <v>234</v>
      </c>
      <c r="C73" s="126" t="str">
        <f>VLOOKUP(B73,'[1]LISTADO ATM'!$A$2:$B$821,2,0)</f>
        <v xml:space="preserve">ATM Oficina Boca Chica I </v>
      </c>
      <c r="D73" s="171" t="s">
        <v>2502</v>
      </c>
      <c r="E73" s="172"/>
    </row>
    <row r="74" spans="1:5" ht="17.399999999999999" x14ac:dyDescent="0.3">
      <c r="A74" s="126" t="str">
        <f>VLOOKUP(B74,'[1]LISTADO ATM'!$A$2:$C$821,3,0)</f>
        <v>ESTE</v>
      </c>
      <c r="B74" s="126">
        <v>268</v>
      </c>
      <c r="C74" s="126" t="str">
        <f>VLOOKUP(B74,'[1]LISTADO ATM'!$A$2:$B$821,2,0)</f>
        <v xml:space="preserve">ATM Autobanco La Altagracia (Higuey) </v>
      </c>
      <c r="D74" s="171" t="s">
        <v>2502</v>
      </c>
      <c r="E74" s="172"/>
    </row>
    <row r="75" spans="1:5" ht="34.799999999999997" x14ac:dyDescent="0.3">
      <c r="A75" s="126" t="str">
        <f>VLOOKUP(B75,'[1]LISTADO ATM'!$A$2:$C$821,3,0)</f>
        <v>DISTRITO NACIONAL</v>
      </c>
      <c r="B75" s="126">
        <v>382</v>
      </c>
      <c r="C75" s="126" t="str">
        <f>VLOOKUP(B75,'[1]LISTADO ATM'!$A$2:$B$821,2,0)</f>
        <v>ATM Estación del Metro María Montés</v>
      </c>
      <c r="D75" s="171" t="s">
        <v>2502</v>
      </c>
      <c r="E75" s="172"/>
    </row>
    <row r="76" spans="1:5" ht="34.799999999999997" x14ac:dyDescent="0.3">
      <c r="A76" s="126" t="str">
        <f>VLOOKUP(B76,'[1]LISTADO ATM'!$A$2:$C$821,3,0)</f>
        <v>DISTRITO NACIONAL</v>
      </c>
      <c r="B76" s="126">
        <v>722</v>
      </c>
      <c r="C76" s="126" t="str">
        <f>VLOOKUP(B76,'[1]LISTADO ATM'!$A$2:$B$821,2,0)</f>
        <v xml:space="preserve">ATM Oficina Charles de Gaulle III </v>
      </c>
      <c r="D76" s="171" t="s">
        <v>2502</v>
      </c>
      <c r="E76" s="172"/>
    </row>
    <row r="77" spans="1:5" ht="34.799999999999997" x14ac:dyDescent="0.3">
      <c r="A77" s="126" t="str">
        <f>VLOOKUP(B77,'[1]LISTADO ATM'!$A$2:$C$821,3,0)</f>
        <v>DISTRITO NACIONAL</v>
      </c>
      <c r="B77" s="126">
        <v>908</v>
      </c>
      <c r="C77" s="126" t="str">
        <f>VLOOKUP(B77,'[1]LISTADO ATM'!$A$2:$B$821,2,0)</f>
        <v xml:space="preserve">ATM Oficina Plaza Botánika </v>
      </c>
      <c r="D77" s="171" t="s">
        <v>2502</v>
      </c>
      <c r="E77" s="172"/>
    </row>
    <row r="78" spans="1:5" ht="18" thickBot="1" x14ac:dyDescent="0.35">
      <c r="A78" s="103" t="s">
        <v>2495</v>
      </c>
      <c r="B78" s="137">
        <f>COUNT(B65:B77)</f>
        <v>13</v>
      </c>
      <c r="C78" s="135"/>
      <c r="D78" s="135"/>
      <c r="E78" s="136"/>
    </row>
  </sheetData>
  <mergeCells count="25">
    <mergeCell ref="D76:E76"/>
    <mergeCell ref="D77:E77"/>
    <mergeCell ref="D73:E73"/>
    <mergeCell ref="D74:E74"/>
    <mergeCell ref="D75:E75"/>
    <mergeCell ref="D70:E70"/>
    <mergeCell ref="D71:E71"/>
    <mergeCell ref="D72:E72"/>
    <mergeCell ref="A60:B60"/>
    <mergeCell ref="A63:E63"/>
    <mergeCell ref="D64:E64"/>
    <mergeCell ref="D65:E65"/>
    <mergeCell ref="D66:E66"/>
    <mergeCell ref="D67:E67"/>
    <mergeCell ref="D68:E68"/>
    <mergeCell ref="A1:E1"/>
    <mergeCell ref="A2:E2"/>
    <mergeCell ref="A7:E7"/>
    <mergeCell ref="C11:E11"/>
    <mergeCell ref="D69:E69"/>
    <mergeCell ref="A13:E13"/>
    <mergeCell ref="C16:E16"/>
    <mergeCell ref="A18:E18"/>
    <mergeCell ref="A41:E41"/>
    <mergeCell ref="A54:E54"/>
  </mergeCells>
  <phoneticPr fontId="46" type="noConversion"/>
  <conditionalFormatting sqref="B1:B7 B9:B13 B15:B18 B20:B41 B50:B54 B56:B77">
    <cfRule type="duplicateValues" dxfId="77" priority="16"/>
    <cfRule type="duplicateValues" dxfId="76" priority="17"/>
  </conditionalFormatting>
  <conditionalFormatting sqref="E78 E52:E55 E39:E41 E58:E66 E1:E7 E11:E13 E15:E18 E43">
    <cfRule type="duplicateValues" dxfId="75" priority="18"/>
  </conditionalFormatting>
  <conditionalFormatting sqref="E67">
    <cfRule type="duplicateValues" dxfId="74" priority="15"/>
  </conditionalFormatting>
  <conditionalFormatting sqref="E67">
    <cfRule type="duplicateValues" dxfId="73" priority="14"/>
  </conditionalFormatting>
  <conditionalFormatting sqref="E68">
    <cfRule type="duplicateValues" dxfId="72" priority="13"/>
  </conditionalFormatting>
  <conditionalFormatting sqref="E68">
    <cfRule type="duplicateValues" dxfId="71" priority="12"/>
  </conditionalFormatting>
  <conditionalFormatting sqref="E69">
    <cfRule type="duplicateValues" dxfId="70" priority="11"/>
  </conditionalFormatting>
  <conditionalFormatting sqref="E69">
    <cfRule type="duplicateValues" dxfId="69" priority="10"/>
  </conditionalFormatting>
  <conditionalFormatting sqref="E70">
    <cfRule type="duplicateValues" dxfId="68" priority="9"/>
  </conditionalFormatting>
  <conditionalFormatting sqref="E70">
    <cfRule type="duplicateValues" dxfId="67" priority="8"/>
  </conditionalFormatting>
  <conditionalFormatting sqref="E15">
    <cfRule type="duplicateValues" dxfId="66" priority="7"/>
  </conditionalFormatting>
  <conditionalFormatting sqref="E20">
    <cfRule type="duplicateValues" dxfId="65" priority="19"/>
  </conditionalFormatting>
  <conditionalFormatting sqref="E21:E27">
    <cfRule type="duplicateValues" dxfId="64" priority="20"/>
  </conditionalFormatting>
  <conditionalFormatting sqref="E71">
    <cfRule type="duplicateValues" dxfId="63" priority="6"/>
  </conditionalFormatting>
  <conditionalFormatting sqref="E78 E1:E7 E39:E41 E15:E18 E20:E27 E43:E66 E10:E13">
    <cfRule type="duplicateValues" dxfId="62" priority="21"/>
  </conditionalFormatting>
  <conditionalFormatting sqref="E30">
    <cfRule type="duplicateValues" dxfId="61" priority="4"/>
  </conditionalFormatting>
  <conditionalFormatting sqref="E30">
    <cfRule type="duplicateValues" dxfId="60" priority="5"/>
  </conditionalFormatting>
  <conditionalFormatting sqref="E56:E57">
    <cfRule type="duplicateValues" dxfId="59" priority="22"/>
  </conditionalFormatting>
  <conditionalFormatting sqref="E44:E51 E10">
    <cfRule type="duplicateValues" dxfId="58" priority="23"/>
  </conditionalFormatting>
  <conditionalFormatting sqref="E28:E29 E9">
    <cfRule type="duplicateValues" dxfId="57" priority="24"/>
  </conditionalFormatting>
  <conditionalFormatting sqref="E31:E37">
    <cfRule type="duplicateValues" dxfId="56" priority="2"/>
  </conditionalFormatting>
  <conditionalFormatting sqref="E31:E37">
    <cfRule type="duplicateValues" dxfId="55" priority="3"/>
  </conditionalFormatting>
  <conditionalFormatting sqref="B43:B49">
    <cfRule type="duplicateValues" dxfId="54" priority="1"/>
  </conditionalFormatting>
  <conditionalFormatting sqref="E72:E77">
    <cfRule type="duplicateValues" dxfId="53" priority="25"/>
  </conditionalFormatting>
  <conditionalFormatting sqref="E71">
    <cfRule type="duplicateValues" dxfId="52" priority="2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23" zoomScale="110" zoomScaleNormal="110" workbookViewId="0">
      <selection activeCell="A128" sqref="A128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8" t="s">
        <v>18</v>
      </c>
      <c r="B1" s="38" t="s">
        <v>46</v>
      </c>
      <c r="C1" s="38" t="s">
        <v>15</v>
      </c>
    </row>
    <row r="2" spans="1:3" x14ac:dyDescent="0.3">
      <c r="A2" s="39">
        <v>1</v>
      </c>
      <c r="B2" s="39" t="s">
        <v>2373</v>
      </c>
      <c r="C2" s="39" t="s">
        <v>1276</v>
      </c>
    </row>
    <row r="3" spans="1:3" x14ac:dyDescent="0.3">
      <c r="A3" s="39">
        <v>2</v>
      </c>
      <c r="B3" s="39" t="s">
        <v>2141</v>
      </c>
      <c r="C3" s="39" t="s">
        <v>1275</v>
      </c>
    </row>
    <row r="4" spans="1:3" x14ac:dyDescent="0.3">
      <c r="A4" s="39">
        <v>3</v>
      </c>
      <c r="B4" s="39" t="s">
        <v>2145</v>
      </c>
      <c r="C4" s="39" t="s">
        <v>1278</v>
      </c>
    </row>
    <row r="5" spans="1:3" x14ac:dyDescent="0.3">
      <c r="A5" s="39">
        <v>4</v>
      </c>
      <c r="B5" s="39" t="s">
        <v>2169</v>
      </c>
      <c r="C5" s="39" t="s">
        <v>1278</v>
      </c>
    </row>
    <row r="6" spans="1:3" x14ac:dyDescent="0.3">
      <c r="A6" s="39">
        <v>5</v>
      </c>
      <c r="B6" s="39" t="s">
        <v>2009</v>
      </c>
      <c r="C6" s="39" t="s">
        <v>1277</v>
      </c>
    </row>
    <row r="7" spans="1:3" x14ac:dyDescent="0.3">
      <c r="A7" s="39">
        <v>6</v>
      </c>
      <c r="B7" s="39" t="s">
        <v>2010</v>
      </c>
      <c r="C7" s="39" t="s">
        <v>1277</v>
      </c>
    </row>
    <row r="8" spans="1:3" x14ac:dyDescent="0.3">
      <c r="A8" s="39">
        <v>7</v>
      </c>
      <c r="B8" s="39" t="s">
        <v>2012</v>
      </c>
      <c r="C8" s="39" t="s">
        <v>1277</v>
      </c>
    </row>
    <row r="9" spans="1:3" x14ac:dyDescent="0.3">
      <c r="A9" s="39">
        <v>8</v>
      </c>
      <c r="B9" s="39" t="s">
        <v>2016</v>
      </c>
      <c r="C9" s="39" t="s">
        <v>1278</v>
      </c>
    </row>
    <row r="10" spans="1:3" x14ac:dyDescent="0.3">
      <c r="A10" s="39">
        <v>9</v>
      </c>
      <c r="B10" s="39" t="s">
        <v>2008</v>
      </c>
      <c r="C10" s="39" t="s">
        <v>1278</v>
      </c>
    </row>
    <row r="11" spans="1:3" x14ac:dyDescent="0.3">
      <c r="A11" s="39">
        <v>10</v>
      </c>
      <c r="B11" s="39" t="s">
        <v>1304</v>
      </c>
      <c r="C11" s="39" t="s">
        <v>1275</v>
      </c>
    </row>
    <row r="12" spans="1:3" x14ac:dyDescent="0.3">
      <c r="A12" s="39">
        <v>11</v>
      </c>
      <c r="B12" s="39" t="s">
        <v>2143</v>
      </c>
      <c r="C12" s="39" t="s">
        <v>1278</v>
      </c>
    </row>
    <row r="13" spans="1:3" x14ac:dyDescent="0.3">
      <c r="A13" s="39">
        <v>12</v>
      </c>
      <c r="B13" s="39" t="s">
        <v>1305</v>
      </c>
      <c r="C13" s="39" t="s">
        <v>1275</v>
      </c>
    </row>
    <row r="14" spans="1:3" x14ac:dyDescent="0.3">
      <c r="A14" s="39">
        <v>13</v>
      </c>
      <c r="B14" s="39" t="s">
        <v>1306</v>
      </c>
      <c r="C14" s="39" t="s">
        <v>1275</v>
      </c>
    </row>
    <row r="15" spans="1:3" x14ac:dyDescent="0.3">
      <c r="A15" s="39">
        <v>14</v>
      </c>
      <c r="B15" s="39" t="s">
        <v>1307</v>
      </c>
      <c r="C15" s="39" t="s">
        <v>1275</v>
      </c>
    </row>
    <row r="16" spans="1:3" x14ac:dyDescent="0.3">
      <c r="A16" s="39">
        <v>15</v>
      </c>
      <c r="B16" s="39" t="s">
        <v>2142</v>
      </c>
      <c r="C16" s="39" t="s">
        <v>1275</v>
      </c>
    </row>
    <row r="17" spans="1:3" x14ac:dyDescent="0.3">
      <c r="A17" s="39">
        <v>16</v>
      </c>
      <c r="B17" s="39" t="s">
        <v>2146</v>
      </c>
      <c r="C17" s="39" t="s">
        <v>1276</v>
      </c>
    </row>
    <row r="18" spans="1:3" x14ac:dyDescent="0.3">
      <c r="A18" s="39">
        <v>17</v>
      </c>
      <c r="B18" s="39" t="s">
        <v>1308</v>
      </c>
      <c r="C18" s="39" t="s">
        <v>1276</v>
      </c>
    </row>
    <row r="19" spans="1:3" x14ac:dyDescent="0.3">
      <c r="A19" s="39">
        <v>18</v>
      </c>
      <c r="B19" s="39" t="s">
        <v>1309</v>
      </c>
      <c r="C19" s="39" t="s">
        <v>1275</v>
      </c>
    </row>
    <row r="20" spans="1:3" x14ac:dyDescent="0.3">
      <c r="A20" s="39">
        <v>19</v>
      </c>
      <c r="B20" s="39" t="s">
        <v>1310</v>
      </c>
      <c r="C20" s="39" t="s">
        <v>1275</v>
      </c>
    </row>
    <row r="21" spans="1:3" x14ac:dyDescent="0.3">
      <c r="A21" s="39">
        <v>20</v>
      </c>
      <c r="B21" s="39" t="s">
        <v>2345</v>
      </c>
      <c r="C21" s="39" t="s">
        <v>1275</v>
      </c>
    </row>
    <row r="22" spans="1:3" x14ac:dyDescent="0.3">
      <c r="A22" s="39">
        <v>21</v>
      </c>
      <c r="B22" s="39" t="s">
        <v>1311</v>
      </c>
      <c r="C22" s="39" t="s">
        <v>1275</v>
      </c>
    </row>
    <row r="23" spans="1:3" x14ac:dyDescent="0.3">
      <c r="A23" s="39">
        <v>22</v>
      </c>
      <c r="B23" s="39" t="s">
        <v>2392</v>
      </c>
      <c r="C23" s="39" t="s">
        <v>1278</v>
      </c>
    </row>
    <row r="24" spans="1:3" x14ac:dyDescent="0.3">
      <c r="A24" s="39">
        <v>23</v>
      </c>
      <c r="B24" s="39" t="s">
        <v>2374</v>
      </c>
      <c r="C24" s="39" t="s">
        <v>1275</v>
      </c>
    </row>
    <row r="25" spans="1:3" x14ac:dyDescent="0.3">
      <c r="A25" s="39">
        <v>24</v>
      </c>
      <c r="B25" s="39" t="s">
        <v>1312</v>
      </c>
      <c r="C25" s="39" t="s">
        <v>1275</v>
      </c>
    </row>
    <row r="26" spans="1:3" x14ac:dyDescent="0.3">
      <c r="A26" s="39">
        <v>26</v>
      </c>
      <c r="B26" s="39" t="s">
        <v>2149</v>
      </c>
      <c r="C26" s="39" t="s">
        <v>1275</v>
      </c>
    </row>
    <row r="27" spans="1:3" x14ac:dyDescent="0.3">
      <c r="A27" s="39">
        <v>27</v>
      </c>
      <c r="B27" s="39" t="s">
        <v>2154</v>
      </c>
      <c r="C27" s="39" t="s">
        <v>1276</v>
      </c>
    </row>
    <row r="28" spans="1:3" x14ac:dyDescent="0.3">
      <c r="A28" s="39">
        <v>27</v>
      </c>
      <c r="B28" s="39" t="s">
        <v>2154</v>
      </c>
      <c r="C28" s="39" t="s">
        <v>1276</v>
      </c>
    </row>
    <row r="29" spans="1:3" x14ac:dyDescent="0.3">
      <c r="A29" s="39">
        <v>28</v>
      </c>
      <c r="B29" s="39" t="s">
        <v>2191</v>
      </c>
      <c r="C29" s="39" t="s">
        <v>1276</v>
      </c>
    </row>
    <row r="30" spans="1:3" x14ac:dyDescent="0.3">
      <c r="A30" s="39">
        <v>29</v>
      </c>
      <c r="B30" s="39" t="s">
        <v>1313</v>
      </c>
      <c r="C30" s="39" t="s">
        <v>1275</v>
      </c>
    </row>
    <row r="31" spans="1:3" x14ac:dyDescent="0.3">
      <c r="A31" s="39">
        <v>30</v>
      </c>
      <c r="B31" s="39" t="s">
        <v>1314</v>
      </c>
      <c r="C31" s="39" t="s">
        <v>1278</v>
      </c>
    </row>
    <row r="32" spans="1:3" x14ac:dyDescent="0.3">
      <c r="A32" s="39">
        <v>31</v>
      </c>
      <c r="B32" s="39" t="s">
        <v>1315</v>
      </c>
      <c r="C32" s="39" t="s">
        <v>1275</v>
      </c>
    </row>
    <row r="33" spans="1:3" x14ac:dyDescent="0.3">
      <c r="A33" s="39">
        <v>32</v>
      </c>
      <c r="B33" s="39" t="s">
        <v>1316</v>
      </c>
      <c r="C33" s="39" t="s">
        <v>1275</v>
      </c>
    </row>
    <row r="34" spans="1:3" x14ac:dyDescent="0.3">
      <c r="A34" s="39">
        <v>33</v>
      </c>
      <c r="B34" s="39" t="s">
        <v>1317</v>
      </c>
      <c r="C34" s="39" t="s">
        <v>1277</v>
      </c>
    </row>
    <row r="35" spans="1:3" x14ac:dyDescent="0.3">
      <c r="A35" s="39">
        <v>34</v>
      </c>
      <c r="B35" s="39" t="s">
        <v>1318</v>
      </c>
      <c r="C35" s="39" t="s">
        <v>1275</v>
      </c>
    </row>
    <row r="36" spans="1:3" x14ac:dyDescent="0.3">
      <c r="A36" s="39">
        <v>35</v>
      </c>
      <c r="B36" s="39" t="s">
        <v>1319</v>
      </c>
      <c r="C36" s="39" t="s">
        <v>1275</v>
      </c>
    </row>
    <row r="37" spans="1:3" x14ac:dyDescent="0.3">
      <c r="A37" s="39">
        <v>36</v>
      </c>
      <c r="B37" s="39" t="s">
        <v>1320</v>
      </c>
      <c r="C37" s="39" t="s">
        <v>1275</v>
      </c>
    </row>
    <row r="38" spans="1:3" x14ac:dyDescent="0.3">
      <c r="A38" s="39">
        <v>37</v>
      </c>
      <c r="B38" s="39" t="s">
        <v>1321</v>
      </c>
      <c r="C38" s="39" t="s">
        <v>1275</v>
      </c>
    </row>
    <row r="39" spans="1:3" x14ac:dyDescent="0.3">
      <c r="A39" s="39">
        <v>39</v>
      </c>
      <c r="B39" s="39" t="s">
        <v>1322</v>
      </c>
      <c r="C39" s="39" t="s">
        <v>1275</v>
      </c>
    </row>
    <row r="40" spans="1:3" x14ac:dyDescent="0.3">
      <c r="A40" s="39">
        <v>40</v>
      </c>
      <c r="B40" s="39" t="s">
        <v>1323</v>
      </c>
      <c r="C40" s="39" t="s">
        <v>1278</v>
      </c>
    </row>
    <row r="41" spans="1:3" x14ac:dyDescent="0.3">
      <c r="A41" s="39">
        <v>42</v>
      </c>
      <c r="B41" s="39" t="s">
        <v>1324</v>
      </c>
      <c r="C41" s="39" t="s">
        <v>1278</v>
      </c>
    </row>
    <row r="42" spans="1:3" x14ac:dyDescent="0.3">
      <c r="A42" s="39">
        <v>43</v>
      </c>
      <c r="B42" s="39" t="s">
        <v>1325</v>
      </c>
      <c r="C42" s="39" t="s">
        <v>1275</v>
      </c>
    </row>
    <row r="43" spans="1:3" x14ac:dyDescent="0.3">
      <c r="A43" s="39">
        <v>44</v>
      </c>
      <c r="B43" s="39" t="s">
        <v>1326</v>
      </c>
      <c r="C43" s="39" t="s">
        <v>1277</v>
      </c>
    </row>
    <row r="44" spans="1:3" x14ac:dyDescent="0.3">
      <c r="A44" s="39">
        <v>45</v>
      </c>
      <c r="B44" s="39" t="s">
        <v>1327</v>
      </c>
      <c r="C44" s="39" t="s">
        <v>1277</v>
      </c>
    </row>
    <row r="45" spans="1:3" x14ac:dyDescent="0.3">
      <c r="A45" s="39">
        <v>47</v>
      </c>
      <c r="B45" s="39" t="s">
        <v>1328</v>
      </c>
      <c r="C45" s="39" t="s">
        <v>1277</v>
      </c>
    </row>
    <row r="46" spans="1:3" x14ac:dyDescent="0.3">
      <c r="A46" s="39">
        <v>48</v>
      </c>
      <c r="B46" s="39" t="s">
        <v>2407</v>
      </c>
      <c r="C46" s="39" t="s">
        <v>1277</v>
      </c>
    </row>
    <row r="47" spans="1:3" x14ac:dyDescent="0.3">
      <c r="A47" s="39">
        <v>50</v>
      </c>
      <c r="B47" s="39" t="s">
        <v>1329</v>
      </c>
      <c r="C47" s="39" t="s">
        <v>1277</v>
      </c>
    </row>
    <row r="48" spans="1:3" x14ac:dyDescent="0.3">
      <c r="A48" s="39">
        <v>52</v>
      </c>
      <c r="B48" s="39" t="s">
        <v>1330</v>
      </c>
      <c r="C48" s="39" t="s">
        <v>1278</v>
      </c>
    </row>
    <row r="49" spans="1:3" x14ac:dyDescent="0.3">
      <c r="A49" s="39">
        <v>53</v>
      </c>
      <c r="B49" s="39" t="s">
        <v>1331</v>
      </c>
      <c r="C49" s="39" t="s">
        <v>1278</v>
      </c>
    </row>
    <row r="50" spans="1:3" x14ac:dyDescent="0.3">
      <c r="A50" s="39">
        <v>54</v>
      </c>
      <c r="B50" s="39" t="s">
        <v>2328</v>
      </c>
      <c r="C50" s="39" t="s">
        <v>1275</v>
      </c>
    </row>
    <row r="51" spans="1:3" x14ac:dyDescent="0.3">
      <c r="A51" s="39">
        <v>56</v>
      </c>
      <c r="B51" s="39" t="s">
        <v>1332</v>
      </c>
      <c r="C51" s="39" t="s">
        <v>1275</v>
      </c>
    </row>
    <row r="52" spans="1:3" x14ac:dyDescent="0.3">
      <c r="A52" s="39">
        <v>57</v>
      </c>
      <c r="B52" s="39" t="s">
        <v>1333</v>
      </c>
      <c r="C52" s="39" t="s">
        <v>1275</v>
      </c>
    </row>
    <row r="53" spans="1:3" x14ac:dyDescent="0.3">
      <c r="A53" s="39">
        <v>60</v>
      </c>
      <c r="B53" s="39" t="s">
        <v>1334</v>
      </c>
      <c r="C53" s="39" t="s">
        <v>1275</v>
      </c>
    </row>
    <row r="54" spans="1:3" x14ac:dyDescent="0.3">
      <c r="A54" s="39">
        <v>62</v>
      </c>
      <c r="B54" s="39" t="s">
        <v>1335</v>
      </c>
      <c r="C54" s="39" t="s">
        <v>1278</v>
      </c>
    </row>
    <row r="55" spans="1:3" x14ac:dyDescent="0.3">
      <c r="A55" s="39">
        <v>63</v>
      </c>
      <c r="B55" s="39" t="s">
        <v>1336</v>
      </c>
      <c r="C55" s="39" t="s">
        <v>1278</v>
      </c>
    </row>
    <row r="56" spans="1:3" x14ac:dyDescent="0.3">
      <c r="A56" s="39">
        <v>64</v>
      </c>
      <c r="B56" s="39" t="s">
        <v>1337</v>
      </c>
      <c r="C56" s="39" t="s">
        <v>1278</v>
      </c>
    </row>
    <row r="57" spans="1:3" x14ac:dyDescent="0.3">
      <c r="A57" s="39">
        <v>67</v>
      </c>
      <c r="B57" s="39" t="s">
        <v>1338</v>
      </c>
      <c r="C57" s="39" t="s">
        <v>1276</v>
      </c>
    </row>
    <row r="58" spans="1:3" x14ac:dyDescent="0.3">
      <c r="A58" s="39">
        <v>68</v>
      </c>
      <c r="B58" s="39" t="s">
        <v>1339</v>
      </c>
      <c r="C58" s="39" t="s">
        <v>1276</v>
      </c>
    </row>
    <row r="59" spans="1:3" x14ac:dyDescent="0.3">
      <c r="A59" s="39">
        <v>70</v>
      </c>
      <c r="B59" s="39" t="s">
        <v>2331</v>
      </c>
      <c r="C59" s="39" t="s">
        <v>1275</v>
      </c>
    </row>
    <row r="60" spans="1:3" x14ac:dyDescent="0.3">
      <c r="A60" s="39">
        <v>72</v>
      </c>
      <c r="B60" s="39" t="s">
        <v>1340</v>
      </c>
      <c r="C60" s="39" t="s">
        <v>1278</v>
      </c>
    </row>
    <row r="61" spans="1:3" x14ac:dyDescent="0.3">
      <c r="A61" s="39">
        <v>73</v>
      </c>
      <c r="B61" s="39" t="s">
        <v>1341</v>
      </c>
      <c r="C61" s="39" t="s">
        <v>1278</v>
      </c>
    </row>
    <row r="62" spans="1:3" x14ac:dyDescent="0.3">
      <c r="A62" s="39">
        <v>74</v>
      </c>
      <c r="B62" s="39" t="s">
        <v>1342</v>
      </c>
      <c r="C62" s="39" t="s">
        <v>1278</v>
      </c>
    </row>
    <row r="63" spans="1:3" x14ac:dyDescent="0.3">
      <c r="A63" s="39">
        <v>75</v>
      </c>
      <c r="B63" s="39" t="s">
        <v>1343</v>
      </c>
      <c r="C63" s="39" t="s">
        <v>1278</v>
      </c>
    </row>
    <row r="64" spans="1:3" x14ac:dyDescent="0.3">
      <c r="A64" s="39">
        <v>76</v>
      </c>
      <c r="B64" s="39" t="s">
        <v>2337</v>
      </c>
      <c r="C64" s="39" t="s">
        <v>1278</v>
      </c>
    </row>
    <row r="65" spans="1:3" x14ac:dyDescent="0.3">
      <c r="A65" s="39">
        <v>77</v>
      </c>
      <c r="B65" s="39" t="s">
        <v>1344</v>
      </c>
      <c r="C65" s="39" t="s">
        <v>1278</v>
      </c>
    </row>
    <row r="66" spans="1:3" x14ac:dyDescent="0.3">
      <c r="A66" s="39">
        <v>78</v>
      </c>
      <c r="B66" s="39" t="s">
        <v>1345</v>
      </c>
      <c r="C66" s="39" t="s">
        <v>1276</v>
      </c>
    </row>
    <row r="67" spans="1:3" x14ac:dyDescent="0.3">
      <c r="A67" s="39">
        <v>79</v>
      </c>
      <c r="B67" s="39" t="s">
        <v>1346</v>
      </c>
      <c r="C67" s="39" t="s">
        <v>1278</v>
      </c>
    </row>
    <row r="68" spans="1:3" x14ac:dyDescent="0.3">
      <c r="A68" s="39">
        <v>84</v>
      </c>
      <c r="B68" s="39" t="s">
        <v>1347</v>
      </c>
      <c r="C68" s="39" t="s">
        <v>1277</v>
      </c>
    </row>
    <row r="69" spans="1:3" x14ac:dyDescent="0.3">
      <c r="A69" s="39">
        <v>85</v>
      </c>
      <c r="B69" s="39" t="s">
        <v>1348</v>
      </c>
      <c r="C69" s="39" t="s">
        <v>1275</v>
      </c>
    </row>
    <row r="70" spans="1:3" x14ac:dyDescent="0.3">
      <c r="A70" s="39">
        <v>87</v>
      </c>
      <c r="B70" s="39" t="s">
        <v>1349</v>
      </c>
      <c r="C70" s="39" t="s">
        <v>1275</v>
      </c>
    </row>
    <row r="71" spans="1:3" x14ac:dyDescent="0.3">
      <c r="A71" s="39">
        <v>88</v>
      </c>
      <c r="B71" s="39" t="s">
        <v>1350</v>
      </c>
      <c r="C71" s="39" t="s">
        <v>1278</v>
      </c>
    </row>
    <row r="72" spans="1:3" x14ac:dyDescent="0.3">
      <c r="A72" s="39">
        <v>89</v>
      </c>
      <c r="B72" s="39" t="s">
        <v>1351</v>
      </c>
      <c r="C72" s="39" t="s">
        <v>1277</v>
      </c>
    </row>
    <row r="73" spans="1:3" x14ac:dyDescent="0.3">
      <c r="A73" s="39">
        <v>90</v>
      </c>
      <c r="B73" s="39" t="s">
        <v>1352</v>
      </c>
      <c r="C73" s="39" t="s">
        <v>1276</v>
      </c>
    </row>
    <row r="74" spans="1:3" x14ac:dyDescent="0.3">
      <c r="A74" s="39">
        <v>91</v>
      </c>
      <c r="B74" s="39" t="s">
        <v>1353</v>
      </c>
      <c r="C74" s="39" t="s">
        <v>1278</v>
      </c>
    </row>
    <row r="75" spans="1:3" x14ac:dyDescent="0.3">
      <c r="A75" s="39">
        <v>92</v>
      </c>
      <c r="B75" s="39" t="s">
        <v>1354</v>
      </c>
      <c r="C75" s="39" t="s">
        <v>1278</v>
      </c>
    </row>
    <row r="76" spans="1:3" x14ac:dyDescent="0.3">
      <c r="A76" s="39">
        <v>93</v>
      </c>
      <c r="B76" s="39" t="s">
        <v>1355</v>
      </c>
      <c r="C76" s="39" t="s">
        <v>1278</v>
      </c>
    </row>
    <row r="77" spans="1:3" x14ac:dyDescent="0.3">
      <c r="A77" s="39">
        <v>94</v>
      </c>
      <c r="B77" s="39" t="s">
        <v>1356</v>
      </c>
      <c r="C77" s="39" t="s">
        <v>1278</v>
      </c>
    </row>
    <row r="78" spans="1:3" x14ac:dyDescent="0.3">
      <c r="A78" s="39">
        <v>95</v>
      </c>
      <c r="B78" s="39" t="s">
        <v>1357</v>
      </c>
      <c r="C78" s="39" t="s">
        <v>1278</v>
      </c>
    </row>
    <row r="79" spans="1:3" x14ac:dyDescent="0.3">
      <c r="A79" s="39">
        <v>96</v>
      </c>
      <c r="B79" s="39" t="s">
        <v>1896</v>
      </c>
      <c r="C79" s="39" t="s">
        <v>1275</v>
      </c>
    </row>
    <row r="80" spans="1:3" x14ac:dyDescent="0.3">
      <c r="A80" s="39">
        <v>97</v>
      </c>
      <c r="B80" s="39" t="s">
        <v>1358</v>
      </c>
      <c r="C80" s="39" t="s">
        <v>1278</v>
      </c>
    </row>
    <row r="81" spans="1:3" x14ac:dyDescent="0.3">
      <c r="A81" s="39">
        <v>98</v>
      </c>
      <c r="B81" s="39" t="s">
        <v>1359</v>
      </c>
      <c r="C81" s="39" t="s">
        <v>1278</v>
      </c>
    </row>
    <row r="82" spans="1:3" x14ac:dyDescent="0.3">
      <c r="A82" s="39">
        <v>99</v>
      </c>
      <c r="B82" s="39" t="s">
        <v>1360</v>
      </c>
      <c r="C82" s="39" t="s">
        <v>1278</v>
      </c>
    </row>
    <row r="83" spans="1:3" x14ac:dyDescent="0.3">
      <c r="A83" s="39">
        <v>101</v>
      </c>
      <c r="B83" s="39" t="s">
        <v>1361</v>
      </c>
      <c r="C83" s="39" t="s">
        <v>1277</v>
      </c>
    </row>
    <row r="84" spans="1:3" x14ac:dyDescent="0.3">
      <c r="A84" s="39">
        <v>102</v>
      </c>
      <c r="B84" s="39" t="s">
        <v>1362</v>
      </c>
      <c r="C84" s="39" t="s">
        <v>1275</v>
      </c>
    </row>
    <row r="85" spans="1:3" x14ac:dyDescent="0.3">
      <c r="A85" s="39">
        <v>103</v>
      </c>
      <c r="B85" s="39" t="s">
        <v>1363</v>
      </c>
      <c r="C85" s="39" t="s">
        <v>1277</v>
      </c>
    </row>
    <row r="86" spans="1:3" x14ac:dyDescent="0.3">
      <c r="A86" s="39">
        <v>104</v>
      </c>
      <c r="B86" s="39" t="s">
        <v>1364</v>
      </c>
      <c r="C86" s="39" t="s">
        <v>1276</v>
      </c>
    </row>
    <row r="87" spans="1:3" x14ac:dyDescent="0.3">
      <c r="A87" s="39">
        <v>105</v>
      </c>
      <c r="B87" s="39" t="s">
        <v>1365</v>
      </c>
      <c r="C87" s="39" t="s">
        <v>1278</v>
      </c>
    </row>
    <row r="88" spans="1:3" x14ac:dyDescent="0.3">
      <c r="A88" s="39">
        <v>107</v>
      </c>
      <c r="B88" s="39" t="s">
        <v>2382</v>
      </c>
      <c r="C88" s="39" t="s">
        <v>1278</v>
      </c>
    </row>
    <row r="89" spans="1:3" x14ac:dyDescent="0.3">
      <c r="A89" s="39">
        <v>111</v>
      </c>
      <c r="B89" s="39" t="s">
        <v>1366</v>
      </c>
      <c r="C89" s="39" t="s">
        <v>1276</v>
      </c>
    </row>
    <row r="90" spans="1:3" x14ac:dyDescent="0.3">
      <c r="A90" s="39">
        <v>113</v>
      </c>
      <c r="B90" s="39" t="s">
        <v>1367</v>
      </c>
      <c r="C90" s="39" t="s">
        <v>1275</v>
      </c>
    </row>
    <row r="91" spans="1:3" x14ac:dyDescent="0.3">
      <c r="A91" s="39">
        <v>114</v>
      </c>
      <c r="B91" s="39" t="s">
        <v>1368</v>
      </c>
      <c r="C91" s="39" t="s">
        <v>1276</v>
      </c>
    </row>
    <row r="92" spans="1:3" x14ac:dyDescent="0.3">
      <c r="A92" s="39">
        <v>115</v>
      </c>
      <c r="B92" s="39" t="s">
        <v>1369</v>
      </c>
      <c r="C92" s="39" t="s">
        <v>1275</v>
      </c>
    </row>
    <row r="93" spans="1:3" x14ac:dyDescent="0.3">
      <c r="A93" s="39">
        <v>116</v>
      </c>
      <c r="B93" s="39"/>
      <c r="C93" s="39"/>
    </row>
    <row r="94" spans="1:3" x14ac:dyDescent="0.3">
      <c r="A94" s="39">
        <v>117</v>
      </c>
      <c r="B94" s="39" t="s">
        <v>1371</v>
      </c>
      <c r="C94" s="39" t="s">
        <v>1276</v>
      </c>
    </row>
    <row r="95" spans="1:3" x14ac:dyDescent="0.3">
      <c r="A95" s="39">
        <v>118</v>
      </c>
      <c r="B95" s="39" t="s">
        <v>2256</v>
      </c>
      <c r="C95" s="39" t="s">
        <v>1275</v>
      </c>
    </row>
    <row r="96" spans="1:3" x14ac:dyDescent="0.3">
      <c r="A96" s="39">
        <v>119</v>
      </c>
      <c r="B96" s="39" t="s">
        <v>2232</v>
      </c>
      <c r="C96" s="39" t="s">
        <v>1278</v>
      </c>
    </row>
    <row r="97" spans="1:3" x14ac:dyDescent="0.3">
      <c r="A97" s="39">
        <v>121</v>
      </c>
      <c r="B97" s="39" t="s">
        <v>1372</v>
      </c>
      <c r="C97" s="39" t="s">
        <v>1276</v>
      </c>
    </row>
    <row r="98" spans="1:3" x14ac:dyDescent="0.3">
      <c r="A98" s="39">
        <v>125</v>
      </c>
      <c r="B98" s="39" t="s">
        <v>1373</v>
      </c>
      <c r="C98" s="39" t="s">
        <v>1275</v>
      </c>
    </row>
    <row r="99" spans="1:3" x14ac:dyDescent="0.3">
      <c r="A99" s="39">
        <v>129</v>
      </c>
      <c r="B99" s="39" t="s">
        <v>1374</v>
      </c>
      <c r="C99" s="39" t="s">
        <v>1278</v>
      </c>
    </row>
    <row r="100" spans="1:3" x14ac:dyDescent="0.3">
      <c r="A100" s="39">
        <v>131</v>
      </c>
      <c r="B100" s="39" t="s">
        <v>1375</v>
      </c>
      <c r="C100" s="39" t="s">
        <v>1277</v>
      </c>
    </row>
    <row r="101" spans="1:3" x14ac:dyDescent="0.3">
      <c r="A101" s="39">
        <v>134</v>
      </c>
      <c r="B101" s="39" t="s">
        <v>1376</v>
      </c>
      <c r="C101" s="39" t="s">
        <v>1277</v>
      </c>
    </row>
    <row r="102" spans="1:3" x14ac:dyDescent="0.3">
      <c r="A102" s="39">
        <v>135</v>
      </c>
      <c r="B102" s="39" t="s">
        <v>1377</v>
      </c>
      <c r="C102" s="39" t="s">
        <v>1277</v>
      </c>
    </row>
    <row r="103" spans="1:3" x14ac:dyDescent="0.3">
      <c r="A103" s="39">
        <v>136</v>
      </c>
      <c r="B103" s="39" t="s">
        <v>2394</v>
      </c>
      <c r="C103" s="39" t="s">
        <v>1278</v>
      </c>
    </row>
    <row r="104" spans="1:3" x14ac:dyDescent="0.3">
      <c r="A104" s="39">
        <v>137</v>
      </c>
      <c r="B104" s="39" t="s">
        <v>1378</v>
      </c>
      <c r="C104" s="39" t="s">
        <v>1277</v>
      </c>
    </row>
    <row r="105" spans="1:3" x14ac:dyDescent="0.3">
      <c r="A105" s="39">
        <v>138</v>
      </c>
      <c r="B105" s="39" t="s">
        <v>1379</v>
      </c>
      <c r="C105" s="39" t="s">
        <v>1278</v>
      </c>
    </row>
    <row r="106" spans="1:3" x14ac:dyDescent="0.3">
      <c r="A106" s="39">
        <v>139</v>
      </c>
      <c r="B106" s="39" t="s">
        <v>1380</v>
      </c>
      <c r="C106" s="39" t="s">
        <v>1275</v>
      </c>
    </row>
    <row r="107" spans="1:3" x14ac:dyDescent="0.3">
      <c r="A107" s="39">
        <v>140</v>
      </c>
      <c r="B107" s="39" t="s">
        <v>2192</v>
      </c>
      <c r="C107" s="39" t="s">
        <v>1278</v>
      </c>
    </row>
    <row r="108" spans="1:3" x14ac:dyDescent="0.3">
      <c r="A108" s="39">
        <v>142</v>
      </c>
      <c r="B108" s="39" t="s">
        <v>1381</v>
      </c>
      <c r="C108" s="39" t="s">
        <v>1278</v>
      </c>
    </row>
    <row r="109" spans="1:3" x14ac:dyDescent="0.3">
      <c r="A109" s="39">
        <v>143</v>
      </c>
      <c r="B109" s="39" t="s">
        <v>1382</v>
      </c>
      <c r="C109" s="39" t="s">
        <v>1278</v>
      </c>
    </row>
    <row r="110" spans="1:3" x14ac:dyDescent="0.3">
      <c r="A110" s="39">
        <v>144</v>
      </c>
      <c r="B110" s="39" t="s">
        <v>1383</v>
      </c>
      <c r="C110" s="39" t="s">
        <v>1278</v>
      </c>
    </row>
    <row r="111" spans="1:3" x14ac:dyDescent="0.3">
      <c r="A111" s="39">
        <v>146</v>
      </c>
      <c r="B111" s="39" t="s">
        <v>1384</v>
      </c>
      <c r="C111" s="39" t="s">
        <v>1275</v>
      </c>
    </row>
    <row r="112" spans="1:3" x14ac:dyDescent="0.3">
      <c r="A112" s="39">
        <v>147</v>
      </c>
      <c r="B112" s="39" t="s">
        <v>1385</v>
      </c>
      <c r="C112" s="39" t="s">
        <v>1275</v>
      </c>
    </row>
    <row r="113" spans="1:3" x14ac:dyDescent="0.3">
      <c r="A113" s="39">
        <v>149</v>
      </c>
      <c r="B113" s="39" t="s">
        <v>2272</v>
      </c>
      <c r="C113" s="39" t="s">
        <v>1275</v>
      </c>
    </row>
    <row r="114" spans="1:3" x14ac:dyDescent="0.3">
      <c r="A114" s="39">
        <v>151</v>
      </c>
      <c r="B114" s="39" t="s">
        <v>1386</v>
      </c>
      <c r="C114" s="39" t="s">
        <v>1278</v>
      </c>
    </row>
    <row r="115" spans="1:3" x14ac:dyDescent="0.3">
      <c r="A115" s="39">
        <v>152</v>
      </c>
      <c r="B115" s="39" t="s">
        <v>1387</v>
      </c>
      <c r="C115" s="39" t="s">
        <v>1275</v>
      </c>
    </row>
    <row r="116" spans="1:3" x14ac:dyDescent="0.3">
      <c r="A116" s="39">
        <v>153</v>
      </c>
      <c r="B116" s="39" t="s">
        <v>1388</v>
      </c>
      <c r="C116" s="39" t="s">
        <v>1275</v>
      </c>
    </row>
    <row r="117" spans="1:3" x14ac:dyDescent="0.3">
      <c r="A117" s="39">
        <v>154</v>
      </c>
      <c r="B117" s="39" t="s">
        <v>1389</v>
      </c>
      <c r="C117" s="39" t="s">
        <v>1278</v>
      </c>
    </row>
    <row r="118" spans="1:3" x14ac:dyDescent="0.3">
      <c r="A118" s="39">
        <v>157</v>
      </c>
      <c r="B118" s="39" t="s">
        <v>1390</v>
      </c>
      <c r="C118" s="39" t="s">
        <v>1278</v>
      </c>
    </row>
    <row r="119" spans="1:3" x14ac:dyDescent="0.3">
      <c r="A119" s="39">
        <v>158</v>
      </c>
      <c r="B119" s="39" t="s">
        <v>1391</v>
      </c>
      <c r="C119" s="39" t="s">
        <v>1276</v>
      </c>
    </row>
    <row r="120" spans="1:3" x14ac:dyDescent="0.3">
      <c r="A120" s="39">
        <v>159</v>
      </c>
      <c r="B120" s="39" t="s">
        <v>1392</v>
      </c>
      <c r="C120" s="39" t="s">
        <v>1276</v>
      </c>
    </row>
    <row r="121" spans="1:3" x14ac:dyDescent="0.3">
      <c r="A121" s="39">
        <v>160</v>
      </c>
      <c r="B121" s="39" t="s">
        <v>1393</v>
      </c>
      <c r="C121" s="39" t="s">
        <v>1275</v>
      </c>
    </row>
    <row r="122" spans="1:3" x14ac:dyDescent="0.3">
      <c r="A122" s="39">
        <v>161</v>
      </c>
      <c r="B122" s="39" t="s">
        <v>1394</v>
      </c>
      <c r="C122" s="39" t="s">
        <v>1276</v>
      </c>
    </row>
    <row r="123" spans="1:3" x14ac:dyDescent="0.3">
      <c r="A123" s="39">
        <v>162</v>
      </c>
      <c r="B123" s="39" t="s">
        <v>1912</v>
      </c>
      <c r="C123" s="39" t="s">
        <v>1275</v>
      </c>
    </row>
    <row r="124" spans="1:3" x14ac:dyDescent="0.3">
      <c r="A124" s="39">
        <v>165</v>
      </c>
      <c r="B124" s="39" t="s">
        <v>2323</v>
      </c>
      <c r="C124" s="39" t="s">
        <v>1275</v>
      </c>
    </row>
    <row r="125" spans="1:3" x14ac:dyDescent="0.3">
      <c r="A125" s="39">
        <v>167</v>
      </c>
      <c r="B125" s="39" t="s">
        <v>1395</v>
      </c>
      <c r="C125" s="39" t="s">
        <v>1275</v>
      </c>
    </row>
    <row r="126" spans="1:3" x14ac:dyDescent="0.3">
      <c r="A126" s="39">
        <v>169</v>
      </c>
      <c r="B126" s="39" t="s">
        <v>1396</v>
      </c>
      <c r="C126" s="39" t="s">
        <v>1275</v>
      </c>
    </row>
    <row r="127" spans="1:3" x14ac:dyDescent="0.3">
      <c r="A127" s="39">
        <v>171</v>
      </c>
      <c r="B127" s="39" t="s">
        <v>1397</v>
      </c>
      <c r="C127" s="39" t="s">
        <v>1278</v>
      </c>
    </row>
    <row r="128" spans="1:3" x14ac:dyDescent="0.3">
      <c r="A128" s="39">
        <v>172</v>
      </c>
      <c r="B128" s="39" t="s">
        <v>1398</v>
      </c>
      <c r="C128" s="39" t="s">
        <v>1278</v>
      </c>
    </row>
    <row r="129" spans="1:3" x14ac:dyDescent="0.3">
      <c r="A129" s="39">
        <v>175</v>
      </c>
      <c r="B129" s="39" t="s">
        <v>1399</v>
      </c>
      <c r="C129" s="39" t="s">
        <v>1275</v>
      </c>
    </row>
    <row r="130" spans="1:3" x14ac:dyDescent="0.3">
      <c r="A130" s="39">
        <v>180</v>
      </c>
      <c r="B130" s="39" t="s">
        <v>1400</v>
      </c>
      <c r="C130" s="39" t="s">
        <v>1275</v>
      </c>
    </row>
    <row r="131" spans="1:3" x14ac:dyDescent="0.3">
      <c r="A131" s="39">
        <v>181</v>
      </c>
      <c r="B131" s="39" t="s">
        <v>1401</v>
      </c>
      <c r="C131" s="39" t="s">
        <v>1278</v>
      </c>
    </row>
    <row r="132" spans="1:3" x14ac:dyDescent="0.3">
      <c r="A132" s="39">
        <v>182</v>
      </c>
      <c r="B132" s="39" t="s">
        <v>1402</v>
      </c>
      <c r="C132" s="39" t="s">
        <v>1277</v>
      </c>
    </row>
    <row r="133" spans="1:3" x14ac:dyDescent="0.3">
      <c r="A133" s="39">
        <v>183</v>
      </c>
      <c r="B133" s="39" t="s">
        <v>2270</v>
      </c>
      <c r="C133" s="39" t="s">
        <v>1275</v>
      </c>
    </row>
    <row r="134" spans="1:3" x14ac:dyDescent="0.3">
      <c r="A134" s="39">
        <v>184</v>
      </c>
      <c r="B134" s="39" t="s">
        <v>1403</v>
      </c>
      <c r="C134" s="39" t="s">
        <v>1275</v>
      </c>
    </row>
    <row r="135" spans="1:3" x14ac:dyDescent="0.3">
      <c r="A135" s="39">
        <v>185</v>
      </c>
      <c r="B135" s="39" t="s">
        <v>1404</v>
      </c>
      <c r="C135" s="39" t="s">
        <v>1275</v>
      </c>
    </row>
    <row r="136" spans="1:3" x14ac:dyDescent="0.3">
      <c r="A136" s="39">
        <v>188</v>
      </c>
      <c r="B136" s="39" t="s">
        <v>1405</v>
      </c>
      <c r="C136" s="39" t="s">
        <v>1276</v>
      </c>
    </row>
    <row r="137" spans="1:3" x14ac:dyDescent="0.3">
      <c r="A137" s="39">
        <v>189</v>
      </c>
      <c r="B137" s="39" t="s">
        <v>1406</v>
      </c>
      <c r="C137" s="39" t="s">
        <v>1278</v>
      </c>
    </row>
    <row r="138" spans="1:3" x14ac:dyDescent="0.3">
      <c r="A138" s="39">
        <v>192</v>
      </c>
      <c r="B138" s="39" t="s">
        <v>1407</v>
      </c>
      <c r="C138" s="39" t="s">
        <v>1275</v>
      </c>
    </row>
    <row r="139" spans="1:3" x14ac:dyDescent="0.3">
      <c r="A139" s="39">
        <v>193</v>
      </c>
      <c r="B139" s="39" t="s">
        <v>1408</v>
      </c>
      <c r="C139" s="39" t="s">
        <v>1278</v>
      </c>
    </row>
    <row r="140" spans="1:3" x14ac:dyDescent="0.3">
      <c r="A140" s="39">
        <v>194</v>
      </c>
      <c r="B140" s="39" t="s">
        <v>1409</v>
      </c>
      <c r="C140" s="39" t="s">
        <v>1275</v>
      </c>
    </row>
    <row r="141" spans="1:3" x14ac:dyDescent="0.3">
      <c r="A141" s="39">
        <v>196</v>
      </c>
      <c r="B141" s="39" t="s">
        <v>1410</v>
      </c>
      <c r="C141" s="39" t="s">
        <v>1278</v>
      </c>
    </row>
    <row r="142" spans="1:3" x14ac:dyDescent="0.3">
      <c r="A142" s="39">
        <v>198</v>
      </c>
      <c r="B142" s="39" t="s">
        <v>1411</v>
      </c>
      <c r="C142" s="39" t="s">
        <v>1278</v>
      </c>
    </row>
    <row r="143" spans="1:3" x14ac:dyDescent="0.3">
      <c r="A143" s="39">
        <v>199</v>
      </c>
      <c r="B143" s="39" t="s">
        <v>2350</v>
      </c>
      <c r="C143" s="39" t="s">
        <v>1275</v>
      </c>
    </row>
    <row r="144" spans="1:3" x14ac:dyDescent="0.3">
      <c r="A144" s="39">
        <v>201</v>
      </c>
      <c r="B144" s="39" t="s">
        <v>1412</v>
      </c>
      <c r="C144" s="39" t="s">
        <v>1278</v>
      </c>
    </row>
    <row r="145" spans="1:3" x14ac:dyDescent="0.3">
      <c r="A145" s="39">
        <v>204</v>
      </c>
      <c r="B145" s="39" t="s">
        <v>1899</v>
      </c>
      <c r="C145" s="39" t="s">
        <v>1276</v>
      </c>
    </row>
    <row r="146" spans="1:3" x14ac:dyDescent="0.3">
      <c r="A146" s="39">
        <v>208</v>
      </c>
      <c r="B146" s="39" t="s">
        <v>1413</v>
      </c>
      <c r="C146" s="39" t="s">
        <v>1278</v>
      </c>
    </row>
    <row r="147" spans="1:3" x14ac:dyDescent="0.3">
      <c r="A147" s="39">
        <v>209</v>
      </c>
      <c r="B147" s="39" t="s">
        <v>1414</v>
      </c>
      <c r="C147" s="39" t="s">
        <v>1276</v>
      </c>
    </row>
    <row r="148" spans="1:3" x14ac:dyDescent="0.3">
      <c r="A148" s="39">
        <v>211</v>
      </c>
      <c r="B148" s="39" t="s">
        <v>1415</v>
      </c>
      <c r="C148" s="39" t="s">
        <v>1276</v>
      </c>
    </row>
    <row r="149" spans="1:3" x14ac:dyDescent="0.3">
      <c r="A149" s="39">
        <v>212</v>
      </c>
      <c r="B149" s="39" t="s">
        <v>1416</v>
      </c>
      <c r="C149" s="39" t="s">
        <v>1275</v>
      </c>
    </row>
    <row r="150" spans="1:3" x14ac:dyDescent="0.3">
      <c r="A150" s="39">
        <v>213</v>
      </c>
      <c r="B150" s="39" t="s">
        <v>1417</v>
      </c>
      <c r="C150" s="39" t="s">
        <v>1276</v>
      </c>
    </row>
    <row r="151" spans="1:3" x14ac:dyDescent="0.3">
      <c r="A151" s="39">
        <v>216</v>
      </c>
      <c r="B151" s="39" t="s">
        <v>1418</v>
      </c>
      <c r="C151" s="39" t="s">
        <v>1276</v>
      </c>
    </row>
    <row r="152" spans="1:3" x14ac:dyDescent="0.3">
      <c r="A152" s="39">
        <v>217</v>
      </c>
      <c r="B152" s="39" t="s">
        <v>1419</v>
      </c>
      <c r="C152" s="39" t="s">
        <v>1276</v>
      </c>
    </row>
    <row r="153" spans="1:3" x14ac:dyDescent="0.3">
      <c r="A153" s="39">
        <v>218</v>
      </c>
      <c r="B153" s="39" t="s">
        <v>1420</v>
      </c>
      <c r="C153" s="39" t="s">
        <v>1276</v>
      </c>
    </row>
    <row r="154" spans="1:3" x14ac:dyDescent="0.3">
      <c r="A154" s="39">
        <v>219</v>
      </c>
      <c r="B154" s="39" t="s">
        <v>1421</v>
      </c>
      <c r="C154" s="39" t="s">
        <v>1276</v>
      </c>
    </row>
    <row r="155" spans="1:3" x14ac:dyDescent="0.3">
      <c r="A155" s="39">
        <v>222</v>
      </c>
      <c r="B155" s="39" t="s">
        <v>1422</v>
      </c>
      <c r="C155" s="39" t="s">
        <v>1276</v>
      </c>
    </row>
    <row r="156" spans="1:3" x14ac:dyDescent="0.3">
      <c r="A156" s="39">
        <v>223</v>
      </c>
      <c r="B156" s="39" t="s">
        <v>1423</v>
      </c>
      <c r="C156" s="39" t="s">
        <v>1275</v>
      </c>
    </row>
    <row r="157" spans="1:3" x14ac:dyDescent="0.3">
      <c r="A157" s="39">
        <v>224</v>
      </c>
      <c r="B157" s="39" t="s">
        <v>2370</v>
      </c>
      <c r="C157" s="39" t="s">
        <v>1275</v>
      </c>
    </row>
    <row r="158" spans="1:3" x14ac:dyDescent="0.3">
      <c r="A158" s="39">
        <v>225</v>
      </c>
      <c r="B158" s="39" t="s">
        <v>2369</v>
      </c>
      <c r="C158" s="39" t="s">
        <v>1275</v>
      </c>
    </row>
    <row r="159" spans="1:3" x14ac:dyDescent="0.3">
      <c r="A159" s="39">
        <v>227</v>
      </c>
      <c r="B159" s="39" t="s">
        <v>2353</v>
      </c>
      <c r="C159" s="39" t="s">
        <v>1275</v>
      </c>
    </row>
    <row r="160" spans="1:3" x14ac:dyDescent="0.3">
      <c r="A160" s="39">
        <v>228</v>
      </c>
      <c r="B160" s="39" t="s">
        <v>1424</v>
      </c>
      <c r="C160" s="39" t="s">
        <v>1278</v>
      </c>
    </row>
    <row r="161" spans="1:3" x14ac:dyDescent="0.3">
      <c r="A161" s="39">
        <v>231</v>
      </c>
      <c r="B161" s="39" t="s">
        <v>1425</v>
      </c>
      <c r="C161" s="39" t="s">
        <v>1275</v>
      </c>
    </row>
    <row r="162" spans="1:3" x14ac:dyDescent="0.3">
      <c r="A162" s="39">
        <v>232</v>
      </c>
      <c r="B162" s="39" t="s">
        <v>1426</v>
      </c>
      <c r="C162" s="39" t="s">
        <v>1275</v>
      </c>
    </row>
    <row r="163" spans="1:3" x14ac:dyDescent="0.3">
      <c r="A163" s="39">
        <v>234</v>
      </c>
      <c r="B163" s="39" t="s">
        <v>1427</v>
      </c>
      <c r="C163" s="39" t="s">
        <v>1275</v>
      </c>
    </row>
    <row r="164" spans="1:3" x14ac:dyDescent="0.3">
      <c r="A164" s="39">
        <v>235</v>
      </c>
      <c r="B164" s="39" t="s">
        <v>1428</v>
      </c>
      <c r="C164" s="39" t="s">
        <v>1275</v>
      </c>
    </row>
    <row r="165" spans="1:3" x14ac:dyDescent="0.3">
      <c r="A165" s="39">
        <v>237</v>
      </c>
      <c r="B165" s="39" t="s">
        <v>1429</v>
      </c>
      <c r="C165" s="39" t="s">
        <v>1275</v>
      </c>
    </row>
    <row r="166" spans="1:3" x14ac:dyDescent="0.3">
      <c r="A166" s="39">
        <v>238</v>
      </c>
      <c r="B166" s="39" t="s">
        <v>1430</v>
      </c>
      <c r="C166" s="39" t="s">
        <v>1275</v>
      </c>
    </row>
    <row r="167" spans="1:3" x14ac:dyDescent="0.3">
      <c r="A167" s="39">
        <v>239</v>
      </c>
      <c r="B167" s="39" t="s">
        <v>1431</v>
      </c>
      <c r="C167" s="39" t="s">
        <v>1275</v>
      </c>
    </row>
    <row r="168" spans="1:3" x14ac:dyDescent="0.3">
      <c r="A168" s="39">
        <v>240</v>
      </c>
      <c r="B168" s="39" t="s">
        <v>1432</v>
      </c>
      <c r="C168" s="39" t="s">
        <v>1275</v>
      </c>
    </row>
    <row r="169" spans="1:3" x14ac:dyDescent="0.3">
      <c r="A169" s="39">
        <v>241</v>
      </c>
      <c r="B169" s="39" t="s">
        <v>1433</v>
      </c>
      <c r="C169" s="39" t="s">
        <v>1275</v>
      </c>
    </row>
    <row r="170" spans="1:3" x14ac:dyDescent="0.3">
      <c r="A170" s="39">
        <v>243</v>
      </c>
      <c r="B170" s="39" t="s">
        <v>2330</v>
      </c>
      <c r="C170" s="39" t="s">
        <v>1275</v>
      </c>
    </row>
    <row r="171" spans="1:3" x14ac:dyDescent="0.3">
      <c r="A171" s="39">
        <v>244</v>
      </c>
      <c r="B171" s="39" t="s">
        <v>1434</v>
      </c>
      <c r="C171" s="39" t="s">
        <v>1275</v>
      </c>
    </row>
    <row r="172" spans="1:3" x14ac:dyDescent="0.3">
      <c r="A172" s="39">
        <v>245</v>
      </c>
      <c r="B172" s="39" t="s">
        <v>2150</v>
      </c>
      <c r="C172" s="39" t="s">
        <v>1278</v>
      </c>
    </row>
    <row r="173" spans="1:3" x14ac:dyDescent="0.3">
      <c r="A173" s="39">
        <v>246</v>
      </c>
      <c r="B173" s="39" t="s">
        <v>1435</v>
      </c>
      <c r="C173" s="39" t="s">
        <v>1275</v>
      </c>
    </row>
    <row r="174" spans="1:3" x14ac:dyDescent="0.3">
      <c r="A174" s="39">
        <v>248</v>
      </c>
      <c r="B174" s="39" t="s">
        <v>1436</v>
      </c>
      <c r="C174" s="39" t="s">
        <v>1275</v>
      </c>
    </row>
    <row r="175" spans="1:3" x14ac:dyDescent="0.3">
      <c r="A175" s="39">
        <v>249</v>
      </c>
      <c r="B175" s="39" t="s">
        <v>1437</v>
      </c>
      <c r="C175" s="39" t="s">
        <v>1277</v>
      </c>
    </row>
    <row r="176" spans="1:3" x14ac:dyDescent="0.3">
      <c r="A176" s="39">
        <v>250</v>
      </c>
      <c r="B176" s="39" t="s">
        <v>2339</v>
      </c>
      <c r="C176" s="39" t="s">
        <v>1277</v>
      </c>
    </row>
    <row r="177" spans="1:3" x14ac:dyDescent="0.3">
      <c r="A177" s="39">
        <v>252</v>
      </c>
      <c r="B177" s="39" t="s">
        <v>1438</v>
      </c>
      <c r="C177" s="39" t="s">
        <v>1277</v>
      </c>
    </row>
    <row r="178" spans="1:3" x14ac:dyDescent="0.3">
      <c r="A178" s="39">
        <v>253</v>
      </c>
      <c r="B178" s="39" t="s">
        <v>1439</v>
      </c>
      <c r="C178" s="39" t="s">
        <v>1278</v>
      </c>
    </row>
    <row r="179" spans="1:3" x14ac:dyDescent="0.3">
      <c r="A179" s="39">
        <v>256</v>
      </c>
      <c r="B179" s="39" t="s">
        <v>1440</v>
      </c>
      <c r="C179" s="39" t="s">
        <v>1278</v>
      </c>
    </row>
    <row r="180" spans="1:3" x14ac:dyDescent="0.3">
      <c r="A180" s="39">
        <v>257</v>
      </c>
      <c r="B180" s="39" t="s">
        <v>2393</v>
      </c>
      <c r="C180" s="39" t="s">
        <v>1278</v>
      </c>
    </row>
    <row r="181" spans="1:3" x14ac:dyDescent="0.3">
      <c r="A181" s="39">
        <v>259</v>
      </c>
      <c r="B181" s="39" t="s">
        <v>2348</v>
      </c>
      <c r="C181" s="39" t="s">
        <v>1275</v>
      </c>
    </row>
    <row r="182" spans="1:3" x14ac:dyDescent="0.3">
      <c r="A182" s="39">
        <v>261</v>
      </c>
      <c r="B182" s="39" t="s">
        <v>2397</v>
      </c>
      <c r="C182" s="39" t="s">
        <v>1278</v>
      </c>
    </row>
    <row r="183" spans="1:3" x14ac:dyDescent="0.3">
      <c r="A183" s="39">
        <v>262</v>
      </c>
      <c r="B183" s="39" t="s">
        <v>1441</v>
      </c>
      <c r="C183" s="39" t="s">
        <v>1278</v>
      </c>
    </row>
    <row r="184" spans="1:3" x14ac:dyDescent="0.3">
      <c r="A184" s="39">
        <v>264</v>
      </c>
      <c r="B184" s="39" t="s">
        <v>1442</v>
      </c>
      <c r="C184" s="39" t="s">
        <v>1275</v>
      </c>
    </row>
    <row r="185" spans="1:3" x14ac:dyDescent="0.3">
      <c r="A185" s="39">
        <v>265</v>
      </c>
      <c r="B185" s="39" t="s">
        <v>2003</v>
      </c>
      <c r="C185" s="39" t="s">
        <v>1276</v>
      </c>
    </row>
    <row r="186" spans="1:3" x14ac:dyDescent="0.3">
      <c r="A186" s="39">
        <v>266</v>
      </c>
      <c r="B186" s="39" t="s">
        <v>1443</v>
      </c>
      <c r="C186" s="39" t="s">
        <v>1278</v>
      </c>
    </row>
    <row r="187" spans="1:3" x14ac:dyDescent="0.3">
      <c r="A187" s="39">
        <v>267</v>
      </c>
      <c r="B187" s="39" t="s">
        <v>1444</v>
      </c>
      <c r="C187" s="39" t="s">
        <v>1275</v>
      </c>
    </row>
    <row r="188" spans="1:3" x14ac:dyDescent="0.3">
      <c r="A188" s="39">
        <v>268</v>
      </c>
      <c r="B188" s="39" t="s">
        <v>1445</v>
      </c>
      <c r="C188" s="39" t="s">
        <v>1276</v>
      </c>
    </row>
    <row r="189" spans="1:3" x14ac:dyDescent="0.3">
      <c r="A189" s="39">
        <v>272</v>
      </c>
      <c r="B189" s="39" t="s">
        <v>1446</v>
      </c>
      <c r="C189" s="39" t="s">
        <v>1275</v>
      </c>
    </row>
    <row r="190" spans="1:3" x14ac:dyDescent="0.3">
      <c r="A190" s="39">
        <v>275</v>
      </c>
      <c r="B190" s="39" t="s">
        <v>1447</v>
      </c>
      <c r="C190" s="39" t="s">
        <v>1278</v>
      </c>
    </row>
    <row r="191" spans="1:3" x14ac:dyDescent="0.3">
      <c r="A191" s="39">
        <v>276</v>
      </c>
      <c r="B191" s="39" t="s">
        <v>1448</v>
      </c>
      <c r="C191" s="39" t="s">
        <v>1278</v>
      </c>
    </row>
    <row r="192" spans="1:3" x14ac:dyDescent="0.3">
      <c r="A192" s="39">
        <v>277</v>
      </c>
      <c r="B192" s="39" t="s">
        <v>1449</v>
      </c>
      <c r="C192" s="39" t="s">
        <v>1278</v>
      </c>
    </row>
    <row r="193" spans="1:3" x14ac:dyDescent="0.3">
      <c r="A193" s="39">
        <v>279</v>
      </c>
      <c r="B193" s="39" t="s">
        <v>2326</v>
      </c>
      <c r="C193" s="39" t="s">
        <v>1275</v>
      </c>
    </row>
    <row r="194" spans="1:3" x14ac:dyDescent="0.3">
      <c r="A194" s="39">
        <v>280</v>
      </c>
      <c r="B194" s="39" t="s">
        <v>1450</v>
      </c>
      <c r="C194" s="39" t="s">
        <v>1275</v>
      </c>
    </row>
    <row r="195" spans="1:3" x14ac:dyDescent="0.3">
      <c r="A195" s="39">
        <v>281</v>
      </c>
      <c r="B195" s="39" t="s">
        <v>1451</v>
      </c>
      <c r="C195" s="39" t="s">
        <v>1275</v>
      </c>
    </row>
    <row r="196" spans="1:3" x14ac:dyDescent="0.3">
      <c r="A196" s="39">
        <v>282</v>
      </c>
      <c r="B196" s="39" t="s">
        <v>1452</v>
      </c>
      <c r="C196" s="39" t="s">
        <v>1278</v>
      </c>
    </row>
    <row r="197" spans="1:3" x14ac:dyDescent="0.3">
      <c r="A197" s="39">
        <v>283</v>
      </c>
      <c r="B197" s="39" t="s">
        <v>1453</v>
      </c>
      <c r="C197" s="39" t="s">
        <v>1278</v>
      </c>
    </row>
    <row r="198" spans="1:3" x14ac:dyDescent="0.3">
      <c r="A198" s="39">
        <v>285</v>
      </c>
      <c r="B198" s="39" t="s">
        <v>1454</v>
      </c>
      <c r="C198" s="39" t="s">
        <v>1278</v>
      </c>
    </row>
    <row r="199" spans="1:3" x14ac:dyDescent="0.3">
      <c r="A199" s="39">
        <v>288</v>
      </c>
      <c r="B199" s="39" t="s">
        <v>2308</v>
      </c>
      <c r="C199" s="39" t="s">
        <v>1278</v>
      </c>
    </row>
    <row r="200" spans="1:3" x14ac:dyDescent="0.3">
      <c r="A200" s="39">
        <v>289</v>
      </c>
      <c r="B200" s="39" t="s">
        <v>2269</v>
      </c>
      <c r="C200" s="39" t="s">
        <v>1276</v>
      </c>
    </row>
    <row r="201" spans="1:3" x14ac:dyDescent="0.3">
      <c r="A201" s="39">
        <v>290</v>
      </c>
      <c r="B201" s="39" t="s">
        <v>1455</v>
      </c>
      <c r="C201" s="39" t="s">
        <v>1278</v>
      </c>
    </row>
    <row r="202" spans="1:3" x14ac:dyDescent="0.3">
      <c r="A202" s="39">
        <v>291</v>
      </c>
      <c r="B202" s="39" t="s">
        <v>2362</v>
      </c>
      <c r="C202" s="39" t="s">
        <v>1278</v>
      </c>
    </row>
    <row r="203" spans="1:3" x14ac:dyDescent="0.3">
      <c r="A203" s="39">
        <v>292</v>
      </c>
      <c r="B203" s="39" t="s">
        <v>1456</v>
      </c>
      <c r="C203" s="39" t="s">
        <v>1278</v>
      </c>
    </row>
    <row r="204" spans="1:3" x14ac:dyDescent="0.3">
      <c r="A204" s="39">
        <v>293</v>
      </c>
      <c r="B204" s="39" t="s">
        <v>2371</v>
      </c>
      <c r="C204" s="39" t="s">
        <v>1276</v>
      </c>
    </row>
    <row r="205" spans="1:3" x14ac:dyDescent="0.3">
      <c r="A205" s="39">
        <v>294</v>
      </c>
      <c r="B205" s="39" t="s">
        <v>1457</v>
      </c>
      <c r="C205" s="39" t="s">
        <v>1276</v>
      </c>
    </row>
    <row r="206" spans="1:3" x14ac:dyDescent="0.3">
      <c r="A206" s="39">
        <v>295</v>
      </c>
      <c r="B206" s="39" t="s">
        <v>1458</v>
      </c>
      <c r="C206" s="39" t="s">
        <v>1276</v>
      </c>
    </row>
    <row r="207" spans="1:3" x14ac:dyDescent="0.3">
      <c r="A207" s="39">
        <v>296</v>
      </c>
      <c r="B207" s="39" t="s">
        <v>1459</v>
      </c>
      <c r="C207" s="39" t="s">
        <v>1277</v>
      </c>
    </row>
    <row r="208" spans="1:3" x14ac:dyDescent="0.3">
      <c r="A208" s="39">
        <v>297</v>
      </c>
      <c r="B208" s="39" t="s">
        <v>1460</v>
      </c>
      <c r="C208" s="39" t="s">
        <v>1277</v>
      </c>
    </row>
    <row r="209" spans="1:3" x14ac:dyDescent="0.3">
      <c r="A209" s="39">
        <v>298</v>
      </c>
      <c r="B209" s="39" t="s">
        <v>1461</v>
      </c>
      <c r="C209" s="39" t="s">
        <v>1275</v>
      </c>
    </row>
    <row r="210" spans="1:3" x14ac:dyDescent="0.3">
      <c r="A210" s="39">
        <v>299</v>
      </c>
      <c r="B210" s="39" t="s">
        <v>1462</v>
      </c>
      <c r="C210" s="39" t="s">
        <v>1278</v>
      </c>
    </row>
    <row r="211" spans="1:3" x14ac:dyDescent="0.3">
      <c r="A211" s="39">
        <v>300</v>
      </c>
      <c r="B211" s="39" t="s">
        <v>1463</v>
      </c>
      <c r="C211" s="39" t="s">
        <v>1275</v>
      </c>
    </row>
    <row r="212" spans="1:3" x14ac:dyDescent="0.3">
      <c r="A212" s="39">
        <v>301</v>
      </c>
      <c r="B212" s="39" t="s">
        <v>1464</v>
      </c>
      <c r="C212" s="39" t="s">
        <v>1277</v>
      </c>
    </row>
    <row r="213" spans="1:3" x14ac:dyDescent="0.3">
      <c r="A213" s="39">
        <v>302</v>
      </c>
      <c r="B213" s="39" t="s">
        <v>1465</v>
      </c>
      <c r="C213" s="39" t="s">
        <v>1275</v>
      </c>
    </row>
    <row r="214" spans="1:3" x14ac:dyDescent="0.3">
      <c r="A214" s="39">
        <v>304</v>
      </c>
      <c r="B214" s="39" t="s">
        <v>1466</v>
      </c>
      <c r="C214" s="39" t="s">
        <v>1278</v>
      </c>
    </row>
    <row r="215" spans="1:3" x14ac:dyDescent="0.3">
      <c r="A215" s="39">
        <v>306</v>
      </c>
      <c r="B215" s="39" t="s">
        <v>1897</v>
      </c>
      <c r="C215" s="39" t="s">
        <v>1278</v>
      </c>
    </row>
    <row r="216" spans="1:3" x14ac:dyDescent="0.3">
      <c r="A216" s="39">
        <v>307</v>
      </c>
      <c r="B216" s="39" t="s">
        <v>2193</v>
      </c>
      <c r="C216" s="39" t="s">
        <v>1278</v>
      </c>
    </row>
    <row r="217" spans="1:3" x14ac:dyDescent="0.3">
      <c r="A217" s="39">
        <v>309</v>
      </c>
      <c r="B217" s="39" t="s">
        <v>1467</v>
      </c>
      <c r="C217" s="39" t="s">
        <v>1276</v>
      </c>
    </row>
    <row r="218" spans="1:3" x14ac:dyDescent="0.3">
      <c r="A218" s="39">
        <v>310</v>
      </c>
      <c r="B218" s="39" t="s">
        <v>1468</v>
      </c>
      <c r="C218" s="39" t="s">
        <v>1278</v>
      </c>
    </row>
    <row r="219" spans="1:3" x14ac:dyDescent="0.3">
      <c r="A219" s="39">
        <v>311</v>
      </c>
      <c r="B219" s="39" t="s">
        <v>2194</v>
      </c>
      <c r="C219" s="39" t="s">
        <v>1277</v>
      </c>
    </row>
    <row r="220" spans="1:3" x14ac:dyDescent="0.3">
      <c r="A220" s="39">
        <v>312</v>
      </c>
      <c r="B220" s="39" t="s">
        <v>1469</v>
      </c>
      <c r="C220" s="39" t="s">
        <v>1275</v>
      </c>
    </row>
    <row r="221" spans="1:3" x14ac:dyDescent="0.3">
      <c r="A221" s="39">
        <v>313</v>
      </c>
      <c r="B221" s="39" t="s">
        <v>2395</v>
      </c>
      <c r="C221" s="39" t="s">
        <v>1278</v>
      </c>
    </row>
    <row r="222" spans="1:3" x14ac:dyDescent="0.3">
      <c r="A222" s="39">
        <v>314</v>
      </c>
      <c r="B222" s="39" t="s">
        <v>1470</v>
      </c>
      <c r="C222" s="39" t="s">
        <v>1275</v>
      </c>
    </row>
    <row r="223" spans="1:3" x14ac:dyDescent="0.3">
      <c r="A223" s="39">
        <v>315</v>
      </c>
      <c r="B223" s="39" t="s">
        <v>1471</v>
      </c>
      <c r="C223" s="39" t="s">
        <v>1278</v>
      </c>
    </row>
    <row r="224" spans="1:3" x14ac:dyDescent="0.3">
      <c r="A224" s="39">
        <v>317</v>
      </c>
      <c r="B224" s="39" t="s">
        <v>1943</v>
      </c>
      <c r="C224" s="39" t="s">
        <v>1278</v>
      </c>
    </row>
    <row r="225" spans="1:3" x14ac:dyDescent="0.3">
      <c r="A225" s="39">
        <v>318</v>
      </c>
      <c r="B225" s="39" t="s">
        <v>2322</v>
      </c>
      <c r="C225" s="39" t="s">
        <v>1275</v>
      </c>
    </row>
    <row r="226" spans="1:3" x14ac:dyDescent="0.3">
      <c r="A226" s="39">
        <v>319</v>
      </c>
      <c r="B226" s="39" t="s">
        <v>1950</v>
      </c>
      <c r="C226" s="39" t="s">
        <v>1275</v>
      </c>
    </row>
    <row r="227" spans="1:3" x14ac:dyDescent="0.3">
      <c r="A227" s="39">
        <v>320</v>
      </c>
      <c r="B227" s="39" t="s">
        <v>1988</v>
      </c>
      <c r="C227" s="39" t="s">
        <v>1276</v>
      </c>
    </row>
    <row r="228" spans="1:3" x14ac:dyDescent="0.3">
      <c r="A228" s="39">
        <v>321</v>
      </c>
      <c r="B228" s="39" t="s">
        <v>1472</v>
      </c>
      <c r="C228" s="39" t="s">
        <v>1275</v>
      </c>
    </row>
    <row r="229" spans="1:3" x14ac:dyDescent="0.3">
      <c r="A229" s="39">
        <v>325</v>
      </c>
      <c r="B229" s="39" t="s">
        <v>1931</v>
      </c>
      <c r="C229" s="39" t="s">
        <v>1275</v>
      </c>
    </row>
    <row r="230" spans="1:3" x14ac:dyDescent="0.3">
      <c r="A230" s="39">
        <v>326</v>
      </c>
      <c r="B230" s="39" t="s">
        <v>2329</v>
      </c>
      <c r="C230" s="39" t="s">
        <v>1275</v>
      </c>
    </row>
    <row r="231" spans="1:3" x14ac:dyDescent="0.3">
      <c r="A231" s="39">
        <v>327</v>
      </c>
      <c r="B231" s="39" t="s">
        <v>1473</v>
      </c>
      <c r="C231" s="39" t="s">
        <v>1275</v>
      </c>
    </row>
    <row r="232" spans="1:3" x14ac:dyDescent="0.3">
      <c r="A232" s="39">
        <v>330</v>
      </c>
      <c r="B232" s="39" t="s">
        <v>1474</v>
      </c>
      <c r="C232" s="39" t="s">
        <v>1276</v>
      </c>
    </row>
    <row r="233" spans="1:3" x14ac:dyDescent="0.3">
      <c r="A233" s="39">
        <v>331</v>
      </c>
      <c r="B233" s="39" t="s">
        <v>2334</v>
      </c>
      <c r="C233" s="39" t="s">
        <v>1275</v>
      </c>
    </row>
    <row r="234" spans="1:3" x14ac:dyDescent="0.3">
      <c r="A234" s="39">
        <v>332</v>
      </c>
      <c r="B234" s="39" t="s">
        <v>2282</v>
      </c>
      <c r="C234" s="39" t="s">
        <v>1278</v>
      </c>
    </row>
    <row r="235" spans="1:3" x14ac:dyDescent="0.3">
      <c r="A235" s="39">
        <v>333</v>
      </c>
      <c r="B235" s="39" t="s">
        <v>2283</v>
      </c>
      <c r="C235" s="39" t="s">
        <v>1278</v>
      </c>
    </row>
    <row r="236" spans="1:3" x14ac:dyDescent="0.3">
      <c r="A236" s="39">
        <v>334</v>
      </c>
      <c r="B236" s="39" t="s">
        <v>1974</v>
      </c>
      <c r="C236" s="39" t="s">
        <v>1278</v>
      </c>
    </row>
    <row r="237" spans="1:3" x14ac:dyDescent="0.3">
      <c r="A237" s="39">
        <v>335</v>
      </c>
      <c r="B237" s="39" t="s">
        <v>1924</v>
      </c>
      <c r="C237" s="39" t="s">
        <v>1275</v>
      </c>
    </row>
    <row r="238" spans="1:3" x14ac:dyDescent="0.3">
      <c r="A238" s="39">
        <v>336</v>
      </c>
      <c r="B238" s="39" t="s">
        <v>2153</v>
      </c>
      <c r="C238" s="39" t="s">
        <v>1275</v>
      </c>
    </row>
    <row r="239" spans="1:3" x14ac:dyDescent="0.3">
      <c r="A239" s="39">
        <v>337</v>
      </c>
      <c r="B239" s="39" t="s">
        <v>1939</v>
      </c>
      <c r="C239" s="39" t="s">
        <v>1278</v>
      </c>
    </row>
    <row r="240" spans="1:3" x14ac:dyDescent="0.3">
      <c r="A240" s="39">
        <v>338</v>
      </c>
      <c r="B240" s="39" t="s">
        <v>2349</v>
      </c>
      <c r="C240" s="39" t="s">
        <v>1275</v>
      </c>
    </row>
    <row r="241" spans="1:3" x14ac:dyDescent="0.3">
      <c r="A241" s="39">
        <v>339</v>
      </c>
      <c r="B241" s="39" t="s">
        <v>2351</v>
      </c>
      <c r="C241" s="39" t="s">
        <v>1275</v>
      </c>
    </row>
    <row r="242" spans="1:3" x14ac:dyDescent="0.3">
      <c r="A242" s="39">
        <v>342</v>
      </c>
      <c r="B242" s="39" t="s">
        <v>2275</v>
      </c>
      <c r="C242" s="39" t="s">
        <v>1277</v>
      </c>
    </row>
    <row r="243" spans="1:3" x14ac:dyDescent="0.3">
      <c r="A243" s="39">
        <v>345</v>
      </c>
      <c r="B243" s="39" t="s">
        <v>2466</v>
      </c>
      <c r="C243" s="39" t="s">
        <v>1276</v>
      </c>
    </row>
    <row r="244" spans="1:3" x14ac:dyDescent="0.3">
      <c r="A244" s="39">
        <v>346</v>
      </c>
      <c r="B244" s="39" t="s">
        <v>2229</v>
      </c>
      <c r="C244" s="39" t="s">
        <v>1275</v>
      </c>
    </row>
    <row r="245" spans="1:3" x14ac:dyDescent="0.3">
      <c r="A245" s="39">
        <v>347</v>
      </c>
      <c r="B245" s="39" t="s">
        <v>2274</v>
      </c>
      <c r="C245" s="39" t="s">
        <v>1275</v>
      </c>
    </row>
    <row r="246" spans="1:3" x14ac:dyDescent="0.3">
      <c r="A246" s="39">
        <v>348</v>
      </c>
      <c r="B246" s="39" t="s">
        <v>2475</v>
      </c>
      <c r="C246" s="39" t="s">
        <v>1275</v>
      </c>
    </row>
    <row r="247" spans="1:3" x14ac:dyDescent="0.3">
      <c r="A247" s="39">
        <v>350</v>
      </c>
      <c r="B247" s="39" t="s">
        <v>1475</v>
      </c>
      <c r="C247" s="39" t="s">
        <v>1278</v>
      </c>
    </row>
    <row r="248" spans="1:3" x14ac:dyDescent="0.3">
      <c r="A248" s="39">
        <v>351</v>
      </c>
      <c r="B248" s="39" t="s">
        <v>1476</v>
      </c>
      <c r="C248" s="39" t="s">
        <v>1278</v>
      </c>
    </row>
    <row r="249" spans="1:3" x14ac:dyDescent="0.3">
      <c r="A249" s="39">
        <v>352</v>
      </c>
      <c r="B249" s="39" t="s">
        <v>1477</v>
      </c>
      <c r="C249" s="39" t="s">
        <v>1278</v>
      </c>
    </row>
    <row r="250" spans="1:3" x14ac:dyDescent="0.3">
      <c r="A250" s="39">
        <v>353</v>
      </c>
      <c r="B250" s="39" t="s">
        <v>1478</v>
      </c>
      <c r="C250" s="39" t="s">
        <v>1276</v>
      </c>
    </row>
    <row r="251" spans="1:3" x14ac:dyDescent="0.3">
      <c r="A251" s="39">
        <v>354</v>
      </c>
      <c r="B251" s="39" t="s">
        <v>1479</v>
      </c>
      <c r="C251" s="39" t="s">
        <v>1275</v>
      </c>
    </row>
    <row r="252" spans="1:3" x14ac:dyDescent="0.3">
      <c r="A252" s="39">
        <v>355</v>
      </c>
      <c r="B252" s="39" t="s">
        <v>1480</v>
      </c>
      <c r="C252" s="39" t="s">
        <v>1275</v>
      </c>
    </row>
    <row r="253" spans="1:3" x14ac:dyDescent="0.3">
      <c r="A253" s="39">
        <v>356</v>
      </c>
      <c r="B253" s="39" t="s">
        <v>1481</v>
      </c>
      <c r="C253" s="39" t="s">
        <v>1277</v>
      </c>
    </row>
    <row r="254" spans="1:3" x14ac:dyDescent="0.3">
      <c r="A254" s="39">
        <v>357</v>
      </c>
      <c r="B254" s="39" t="s">
        <v>1482</v>
      </c>
      <c r="C254" s="39" t="s">
        <v>1278</v>
      </c>
    </row>
    <row r="255" spans="1:3" x14ac:dyDescent="0.3">
      <c r="A255" s="39">
        <v>358</v>
      </c>
      <c r="B255" s="39" t="s">
        <v>2231</v>
      </c>
      <c r="C255" s="39" t="s">
        <v>1278</v>
      </c>
    </row>
    <row r="256" spans="1:3" x14ac:dyDescent="0.3">
      <c r="A256" s="39">
        <v>359</v>
      </c>
      <c r="B256" s="39" t="s">
        <v>2357</v>
      </c>
      <c r="C256" s="39" t="s">
        <v>1275</v>
      </c>
    </row>
    <row r="257" spans="1:3" x14ac:dyDescent="0.3">
      <c r="A257" s="39">
        <v>360</v>
      </c>
      <c r="B257" s="39" t="s">
        <v>1925</v>
      </c>
      <c r="C257" s="39" t="s">
        <v>1275</v>
      </c>
    </row>
    <row r="258" spans="1:3" s="78" customFormat="1" x14ac:dyDescent="0.3">
      <c r="A258" s="86">
        <v>363</v>
      </c>
      <c r="B258" s="86" t="s">
        <v>2491</v>
      </c>
      <c r="C258" s="86" t="s">
        <v>1275</v>
      </c>
    </row>
    <row r="259" spans="1:3" x14ac:dyDescent="0.3">
      <c r="A259" s="39">
        <v>364</v>
      </c>
      <c r="B259" s="39" t="s">
        <v>2419</v>
      </c>
      <c r="C259" s="39" t="s">
        <v>1278</v>
      </c>
    </row>
    <row r="260" spans="1:3" s="78" customFormat="1" x14ac:dyDescent="0.3">
      <c r="A260" s="86">
        <v>365</v>
      </c>
      <c r="B260" s="86" t="s">
        <v>2489</v>
      </c>
      <c r="C260" s="86" t="s">
        <v>1275</v>
      </c>
    </row>
    <row r="261" spans="1:3" x14ac:dyDescent="0.3">
      <c r="A261" s="39">
        <v>366</v>
      </c>
      <c r="B261" s="39" t="s">
        <v>2242</v>
      </c>
      <c r="C261" s="39" t="s">
        <v>1276</v>
      </c>
    </row>
    <row r="262" spans="1:3" s="78" customFormat="1" x14ac:dyDescent="0.3">
      <c r="A262" s="86">
        <v>369</v>
      </c>
      <c r="B262" s="86" t="s">
        <v>2490</v>
      </c>
      <c r="C262" s="86" t="s">
        <v>1275</v>
      </c>
    </row>
    <row r="263" spans="1:3" x14ac:dyDescent="0.3">
      <c r="A263" s="39">
        <v>370</v>
      </c>
      <c r="B263" s="39" t="s">
        <v>2241</v>
      </c>
      <c r="C263" s="39" t="s">
        <v>1278</v>
      </c>
    </row>
    <row r="264" spans="1:3" x14ac:dyDescent="0.3">
      <c r="A264" s="39">
        <v>372</v>
      </c>
      <c r="B264" s="39" t="s">
        <v>2255</v>
      </c>
      <c r="C264" s="39" t="s">
        <v>1278</v>
      </c>
    </row>
    <row r="265" spans="1:3" x14ac:dyDescent="0.3">
      <c r="A265" s="39">
        <v>373</v>
      </c>
      <c r="B265" s="39" t="s">
        <v>2236</v>
      </c>
      <c r="C265" s="39" t="s">
        <v>1278</v>
      </c>
    </row>
    <row r="266" spans="1:3" x14ac:dyDescent="0.3">
      <c r="A266" s="39">
        <v>377</v>
      </c>
      <c r="B266" s="39" t="s">
        <v>2273</v>
      </c>
      <c r="C266" s="39" t="s">
        <v>1275</v>
      </c>
    </row>
    <row r="267" spans="1:3" x14ac:dyDescent="0.3">
      <c r="A267" s="39">
        <v>378</v>
      </c>
      <c r="B267" s="39" t="s">
        <v>2235</v>
      </c>
      <c r="C267" s="39" t="s">
        <v>1275</v>
      </c>
    </row>
    <row r="268" spans="1:3" x14ac:dyDescent="0.3">
      <c r="A268" s="39">
        <v>380</v>
      </c>
      <c r="B268" s="39" t="s">
        <v>1483</v>
      </c>
      <c r="C268" s="39" t="s">
        <v>1278</v>
      </c>
    </row>
    <row r="269" spans="1:3" x14ac:dyDescent="0.3">
      <c r="A269" s="39">
        <v>382</v>
      </c>
      <c r="B269" s="39" t="s">
        <v>2457</v>
      </c>
      <c r="C269" s="39" t="s">
        <v>1275</v>
      </c>
    </row>
    <row r="270" spans="1:3" x14ac:dyDescent="0.3">
      <c r="A270" s="39">
        <v>383</v>
      </c>
      <c r="B270" s="39" t="s">
        <v>2276</v>
      </c>
      <c r="C270" s="39" t="s">
        <v>1278</v>
      </c>
    </row>
    <row r="271" spans="1:3" s="78" customFormat="1" x14ac:dyDescent="0.3">
      <c r="A271" s="84">
        <v>384</v>
      </c>
      <c r="B271" s="84" t="s">
        <v>2483</v>
      </c>
      <c r="C271" s="84" t="s">
        <v>1275</v>
      </c>
    </row>
    <row r="272" spans="1:3" x14ac:dyDescent="0.3">
      <c r="A272" s="39">
        <v>385</v>
      </c>
      <c r="B272" s="39" t="s">
        <v>1484</v>
      </c>
      <c r="C272" s="39" t="s">
        <v>1276</v>
      </c>
    </row>
    <row r="273" spans="1:3" x14ac:dyDescent="0.3">
      <c r="A273" s="39">
        <v>386</v>
      </c>
      <c r="B273" s="39" t="s">
        <v>1485</v>
      </c>
      <c r="C273" s="39" t="s">
        <v>1276</v>
      </c>
    </row>
    <row r="274" spans="1:3" x14ac:dyDescent="0.3">
      <c r="A274" s="39">
        <v>387</v>
      </c>
      <c r="B274" s="39" t="s">
        <v>1486</v>
      </c>
      <c r="C274" s="39" t="s">
        <v>1275</v>
      </c>
    </row>
    <row r="275" spans="1:3" x14ac:dyDescent="0.3">
      <c r="A275" s="39">
        <v>388</v>
      </c>
      <c r="B275" s="39" t="s">
        <v>1487</v>
      </c>
      <c r="C275" s="39" t="s">
        <v>1278</v>
      </c>
    </row>
    <row r="276" spans="1:3" x14ac:dyDescent="0.3">
      <c r="A276" s="39">
        <v>389</v>
      </c>
      <c r="B276" s="39" t="s">
        <v>1488</v>
      </c>
      <c r="C276" s="39" t="s">
        <v>1275</v>
      </c>
    </row>
    <row r="277" spans="1:3" x14ac:dyDescent="0.3">
      <c r="A277" s="39">
        <v>390</v>
      </c>
      <c r="B277" s="39" t="s">
        <v>1489</v>
      </c>
      <c r="C277" s="39" t="s">
        <v>1275</v>
      </c>
    </row>
    <row r="278" spans="1:3" x14ac:dyDescent="0.3">
      <c r="A278" s="39">
        <v>391</v>
      </c>
      <c r="B278" s="39" t="s">
        <v>1490</v>
      </c>
      <c r="C278" s="39" t="s">
        <v>1275</v>
      </c>
    </row>
    <row r="279" spans="1:3" x14ac:dyDescent="0.3">
      <c r="A279" s="39">
        <v>392</v>
      </c>
      <c r="B279" s="39" t="s">
        <v>1491</v>
      </c>
      <c r="C279" s="39" t="s">
        <v>1277</v>
      </c>
    </row>
    <row r="280" spans="1:3" x14ac:dyDescent="0.3">
      <c r="A280" s="39">
        <v>394</v>
      </c>
      <c r="B280" s="39" t="s">
        <v>1492</v>
      </c>
      <c r="C280" s="39" t="s">
        <v>1275</v>
      </c>
    </row>
    <row r="281" spans="1:3" x14ac:dyDescent="0.3">
      <c r="A281" s="39">
        <v>395</v>
      </c>
      <c r="B281" s="39" t="s">
        <v>1493</v>
      </c>
      <c r="C281" s="39" t="s">
        <v>1278</v>
      </c>
    </row>
    <row r="282" spans="1:3" x14ac:dyDescent="0.3">
      <c r="A282" s="39">
        <v>396</v>
      </c>
      <c r="B282" s="39" t="s">
        <v>1494</v>
      </c>
      <c r="C282" s="39" t="s">
        <v>1278</v>
      </c>
    </row>
    <row r="283" spans="1:3" x14ac:dyDescent="0.3">
      <c r="A283" s="39">
        <v>397</v>
      </c>
      <c r="B283" s="39" t="s">
        <v>1495</v>
      </c>
      <c r="C283" s="39" t="s">
        <v>1278</v>
      </c>
    </row>
    <row r="284" spans="1:3" x14ac:dyDescent="0.3">
      <c r="A284" s="39">
        <v>399</v>
      </c>
      <c r="B284" s="39" t="s">
        <v>1496</v>
      </c>
      <c r="C284" s="39" t="s">
        <v>1276</v>
      </c>
    </row>
    <row r="285" spans="1:3" x14ac:dyDescent="0.3">
      <c r="A285" s="39">
        <v>402</v>
      </c>
      <c r="B285" s="39" t="s">
        <v>1497</v>
      </c>
      <c r="C285" s="39" t="s">
        <v>1278</v>
      </c>
    </row>
    <row r="286" spans="1:3" x14ac:dyDescent="0.3">
      <c r="A286" s="39">
        <v>403</v>
      </c>
      <c r="B286" s="39" t="s">
        <v>1498</v>
      </c>
      <c r="C286" s="39" t="s">
        <v>1277</v>
      </c>
    </row>
    <row r="287" spans="1:3" x14ac:dyDescent="0.3">
      <c r="A287" s="39">
        <v>405</v>
      </c>
      <c r="B287" s="39" t="s">
        <v>1499</v>
      </c>
      <c r="C287" s="39" t="s">
        <v>1278</v>
      </c>
    </row>
    <row r="288" spans="1:3" x14ac:dyDescent="0.3">
      <c r="A288" s="39">
        <v>406</v>
      </c>
      <c r="B288" s="39" t="s">
        <v>1500</v>
      </c>
      <c r="C288" s="39" t="s">
        <v>1275</v>
      </c>
    </row>
    <row r="289" spans="1:3" x14ac:dyDescent="0.3">
      <c r="A289" s="39">
        <v>407</v>
      </c>
      <c r="B289" s="39" t="s">
        <v>1501</v>
      </c>
      <c r="C289" s="39" t="s">
        <v>1275</v>
      </c>
    </row>
    <row r="290" spans="1:3" x14ac:dyDescent="0.3">
      <c r="A290" s="39">
        <v>408</v>
      </c>
      <c r="B290" s="39" t="s">
        <v>1502</v>
      </c>
      <c r="C290" s="39" t="s">
        <v>1275</v>
      </c>
    </row>
    <row r="291" spans="1:3" x14ac:dyDescent="0.3">
      <c r="A291" s="39">
        <v>409</v>
      </c>
      <c r="B291" s="39" t="s">
        <v>1503</v>
      </c>
      <c r="C291" s="39" t="s">
        <v>1275</v>
      </c>
    </row>
    <row r="292" spans="1:3" x14ac:dyDescent="0.3">
      <c r="A292" s="39">
        <v>410</v>
      </c>
      <c r="B292" s="39" t="s">
        <v>1504</v>
      </c>
      <c r="C292" s="39" t="s">
        <v>1275</v>
      </c>
    </row>
    <row r="293" spans="1:3" x14ac:dyDescent="0.3">
      <c r="A293" s="39">
        <v>411</v>
      </c>
      <c r="B293" s="39" t="s">
        <v>1505</v>
      </c>
      <c r="C293" s="39" t="s">
        <v>1278</v>
      </c>
    </row>
    <row r="294" spans="1:3" x14ac:dyDescent="0.3">
      <c r="A294" s="39">
        <v>413</v>
      </c>
      <c r="B294" s="39" t="s">
        <v>1506</v>
      </c>
      <c r="C294" s="39" t="s">
        <v>1278</v>
      </c>
    </row>
    <row r="295" spans="1:3" x14ac:dyDescent="0.3">
      <c r="A295" s="39">
        <v>414</v>
      </c>
      <c r="B295" s="39" t="s">
        <v>2321</v>
      </c>
      <c r="C295" s="39" t="s">
        <v>1275</v>
      </c>
    </row>
    <row r="296" spans="1:3" x14ac:dyDescent="0.3">
      <c r="A296" s="39">
        <v>415</v>
      </c>
      <c r="B296" s="39" t="s">
        <v>1507</v>
      </c>
      <c r="C296" s="39" t="s">
        <v>1275</v>
      </c>
    </row>
    <row r="297" spans="1:3" x14ac:dyDescent="0.3">
      <c r="A297" s="39">
        <v>416</v>
      </c>
      <c r="B297" s="39" t="s">
        <v>1508</v>
      </c>
      <c r="C297" s="39" t="s">
        <v>1275</v>
      </c>
    </row>
    <row r="298" spans="1:3" x14ac:dyDescent="0.3">
      <c r="A298" s="39">
        <v>420</v>
      </c>
      <c r="B298" s="39" t="s">
        <v>1509</v>
      </c>
      <c r="C298" s="39" t="s">
        <v>1275</v>
      </c>
    </row>
    <row r="299" spans="1:3" x14ac:dyDescent="0.3">
      <c r="A299" s="39">
        <v>421</v>
      </c>
      <c r="B299" s="39" t="s">
        <v>1510</v>
      </c>
      <c r="C299" s="39" t="s">
        <v>1275</v>
      </c>
    </row>
    <row r="300" spans="1:3" x14ac:dyDescent="0.3">
      <c r="A300" s="39">
        <v>422</v>
      </c>
      <c r="B300" s="39" t="s">
        <v>1511</v>
      </c>
      <c r="C300" s="39" t="s">
        <v>1275</v>
      </c>
    </row>
    <row r="301" spans="1:3" x14ac:dyDescent="0.3">
      <c r="A301" s="39">
        <v>423</v>
      </c>
      <c r="B301" s="39" t="s">
        <v>1512</v>
      </c>
      <c r="C301" s="39" t="s">
        <v>1275</v>
      </c>
    </row>
    <row r="302" spans="1:3" x14ac:dyDescent="0.3">
      <c r="A302" s="39">
        <v>424</v>
      </c>
      <c r="B302" s="39" t="s">
        <v>1513</v>
      </c>
      <c r="C302" s="39" t="s">
        <v>1275</v>
      </c>
    </row>
    <row r="303" spans="1:3" x14ac:dyDescent="0.3">
      <c r="A303" s="39">
        <v>425</v>
      </c>
      <c r="B303" s="39" t="s">
        <v>1514</v>
      </c>
      <c r="C303" s="39" t="s">
        <v>1275</v>
      </c>
    </row>
    <row r="304" spans="1:3" x14ac:dyDescent="0.3">
      <c r="A304" s="39">
        <v>427</v>
      </c>
      <c r="B304" s="39" t="s">
        <v>1515</v>
      </c>
      <c r="C304" s="39" t="s">
        <v>1276</v>
      </c>
    </row>
    <row r="305" spans="1:3" x14ac:dyDescent="0.3">
      <c r="A305" s="39">
        <v>428</v>
      </c>
      <c r="B305" s="39" t="s">
        <v>1516</v>
      </c>
      <c r="C305" s="39" t="s">
        <v>1275</v>
      </c>
    </row>
    <row r="306" spans="1:3" x14ac:dyDescent="0.3">
      <c r="A306" s="39">
        <v>429</v>
      </c>
      <c r="B306" s="39" t="s">
        <v>1517</v>
      </c>
      <c r="C306" s="39" t="s">
        <v>1276</v>
      </c>
    </row>
    <row r="307" spans="1:3" x14ac:dyDescent="0.3">
      <c r="A307" s="39">
        <v>430</v>
      </c>
      <c r="B307" s="39" t="s">
        <v>1518</v>
      </c>
      <c r="C307" s="39" t="s">
        <v>1275</v>
      </c>
    </row>
    <row r="308" spans="1:3" x14ac:dyDescent="0.3">
      <c r="A308" s="39">
        <v>431</v>
      </c>
      <c r="B308" s="39" t="s">
        <v>2325</v>
      </c>
      <c r="C308" s="39" t="s">
        <v>1278</v>
      </c>
    </row>
    <row r="309" spans="1:3" x14ac:dyDescent="0.3">
      <c r="A309" s="39">
        <v>432</v>
      </c>
      <c r="B309" s="39" t="s">
        <v>1519</v>
      </c>
      <c r="C309" s="39" t="s">
        <v>1278</v>
      </c>
    </row>
    <row r="310" spans="1:3" x14ac:dyDescent="0.3">
      <c r="A310" s="39">
        <v>433</v>
      </c>
      <c r="B310" s="39" t="s">
        <v>1520</v>
      </c>
      <c r="C310" s="39" t="s">
        <v>1276</v>
      </c>
    </row>
    <row r="311" spans="1:3" x14ac:dyDescent="0.3">
      <c r="A311" s="39">
        <v>434</v>
      </c>
      <c r="B311" s="39" t="s">
        <v>1521</v>
      </c>
      <c r="C311" s="39" t="s">
        <v>1275</v>
      </c>
    </row>
    <row r="312" spans="1:3" x14ac:dyDescent="0.3">
      <c r="A312" s="39">
        <v>435</v>
      </c>
      <c r="B312" s="39" t="s">
        <v>1522</v>
      </c>
      <c r="C312" s="39" t="s">
        <v>1275</v>
      </c>
    </row>
    <row r="313" spans="1:3" x14ac:dyDescent="0.3">
      <c r="A313" s="39">
        <v>436</v>
      </c>
      <c r="B313" s="39" t="s">
        <v>1523</v>
      </c>
      <c r="C313" s="39" t="s">
        <v>1275</v>
      </c>
    </row>
    <row r="314" spans="1:3" x14ac:dyDescent="0.3">
      <c r="A314" s="39">
        <v>437</v>
      </c>
      <c r="B314" s="39" t="s">
        <v>1524</v>
      </c>
      <c r="C314" s="39" t="s">
        <v>1275</v>
      </c>
    </row>
    <row r="315" spans="1:3" x14ac:dyDescent="0.3">
      <c r="A315" s="39">
        <v>438</v>
      </c>
      <c r="B315" s="39" t="s">
        <v>1525</v>
      </c>
      <c r="C315" s="39" t="s">
        <v>1275</v>
      </c>
    </row>
    <row r="316" spans="1:3" x14ac:dyDescent="0.3">
      <c r="A316" s="39">
        <v>441</v>
      </c>
      <c r="B316" s="39" t="s">
        <v>1927</v>
      </c>
      <c r="C316" s="39" t="s">
        <v>1275</v>
      </c>
    </row>
    <row r="317" spans="1:3" x14ac:dyDescent="0.3">
      <c r="A317" s="39">
        <v>443</v>
      </c>
      <c r="B317" s="39" t="s">
        <v>1526</v>
      </c>
      <c r="C317" s="39" t="s">
        <v>1275</v>
      </c>
    </row>
    <row r="318" spans="1:3" x14ac:dyDescent="0.3">
      <c r="A318" s="39">
        <v>444</v>
      </c>
      <c r="B318" s="39" t="s">
        <v>2384</v>
      </c>
      <c r="C318" s="39" t="s">
        <v>1278</v>
      </c>
    </row>
    <row r="319" spans="1:3" x14ac:dyDescent="0.3">
      <c r="A319" s="39">
        <v>445</v>
      </c>
      <c r="B319" s="39" t="s">
        <v>1527</v>
      </c>
      <c r="C319" s="39" t="s">
        <v>1275</v>
      </c>
    </row>
    <row r="320" spans="1:3" x14ac:dyDescent="0.3">
      <c r="A320" s="39">
        <v>446</v>
      </c>
      <c r="B320" s="39" t="s">
        <v>1952</v>
      </c>
      <c r="C320" s="39" t="s">
        <v>1275</v>
      </c>
    </row>
    <row r="321" spans="1:3" x14ac:dyDescent="0.3">
      <c r="A321" s="39">
        <v>447</v>
      </c>
      <c r="B321" s="39" t="s">
        <v>1528</v>
      </c>
      <c r="C321" s="39" t="s">
        <v>1276</v>
      </c>
    </row>
    <row r="322" spans="1:3" x14ac:dyDescent="0.3">
      <c r="A322" s="39">
        <v>448</v>
      </c>
      <c r="B322" s="39" t="s">
        <v>1529</v>
      </c>
      <c r="C322" s="39" t="s">
        <v>1275</v>
      </c>
    </row>
    <row r="323" spans="1:3" x14ac:dyDescent="0.3">
      <c r="A323" s="39">
        <v>449</v>
      </c>
      <c r="B323" s="39" t="s">
        <v>1957</v>
      </c>
      <c r="C323" s="39" t="s">
        <v>1275</v>
      </c>
    </row>
    <row r="324" spans="1:3" x14ac:dyDescent="0.3">
      <c r="A324" s="39">
        <v>453</v>
      </c>
      <c r="B324" s="39" t="s">
        <v>1530</v>
      </c>
      <c r="C324" s="39" t="s">
        <v>1275</v>
      </c>
    </row>
    <row r="325" spans="1:3" x14ac:dyDescent="0.3">
      <c r="A325" s="39">
        <v>454</v>
      </c>
      <c r="B325" s="39" t="s">
        <v>2344</v>
      </c>
      <c r="C325" s="39" t="s">
        <v>1278</v>
      </c>
    </row>
    <row r="326" spans="1:3" x14ac:dyDescent="0.3">
      <c r="A326" s="39">
        <v>455</v>
      </c>
      <c r="B326" s="39" t="s">
        <v>1531</v>
      </c>
      <c r="C326" s="39" t="s">
        <v>1277</v>
      </c>
    </row>
    <row r="327" spans="1:3" x14ac:dyDescent="0.3">
      <c r="A327" s="39">
        <v>457</v>
      </c>
      <c r="B327" s="39" t="s">
        <v>2346</v>
      </c>
      <c r="C327" s="39" t="s">
        <v>1275</v>
      </c>
    </row>
    <row r="328" spans="1:3" x14ac:dyDescent="0.3">
      <c r="A328" s="39">
        <v>458</v>
      </c>
      <c r="B328" s="39" t="s">
        <v>2319</v>
      </c>
      <c r="C328" s="39" t="s">
        <v>1275</v>
      </c>
    </row>
    <row r="329" spans="1:3" x14ac:dyDescent="0.3">
      <c r="A329" s="39">
        <v>459</v>
      </c>
      <c r="B329" s="39" t="s">
        <v>2237</v>
      </c>
      <c r="C329" s="39" t="s">
        <v>1275</v>
      </c>
    </row>
    <row r="330" spans="1:3" x14ac:dyDescent="0.3">
      <c r="A330" s="39">
        <v>461</v>
      </c>
      <c r="B330" s="39" t="s">
        <v>1532</v>
      </c>
      <c r="C330" s="39" t="s">
        <v>1275</v>
      </c>
    </row>
    <row r="331" spans="1:3" x14ac:dyDescent="0.3">
      <c r="A331" s="39">
        <v>462</v>
      </c>
      <c r="B331" s="39" t="s">
        <v>1914</v>
      </c>
      <c r="C331" s="39" t="s">
        <v>1276</v>
      </c>
    </row>
    <row r="332" spans="1:3" x14ac:dyDescent="0.3">
      <c r="A332" s="39">
        <v>463</v>
      </c>
      <c r="B332" s="39" t="s">
        <v>1533</v>
      </c>
      <c r="C332" s="39" t="s">
        <v>1278</v>
      </c>
    </row>
    <row r="333" spans="1:3" x14ac:dyDescent="0.3">
      <c r="A333" s="39">
        <v>465</v>
      </c>
      <c r="B333" s="39" t="s">
        <v>2340</v>
      </c>
      <c r="C333" s="39" t="s">
        <v>1275</v>
      </c>
    </row>
    <row r="334" spans="1:3" x14ac:dyDescent="0.3">
      <c r="A334" s="39">
        <v>466</v>
      </c>
      <c r="B334" s="39" t="s">
        <v>1921</v>
      </c>
      <c r="C334" s="39" t="s">
        <v>1275</v>
      </c>
    </row>
    <row r="335" spans="1:3" x14ac:dyDescent="0.3">
      <c r="A335" s="39">
        <v>467</v>
      </c>
      <c r="B335" s="39" t="s">
        <v>1922</v>
      </c>
      <c r="C335" s="39" t="s">
        <v>1278</v>
      </c>
    </row>
    <row r="336" spans="1:3" x14ac:dyDescent="0.3">
      <c r="A336" s="39">
        <v>468</v>
      </c>
      <c r="B336" s="39" t="s">
        <v>2186</v>
      </c>
      <c r="C336" s="39" t="s">
        <v>1275</v>
      </c>
    </row>
    <row r="337" spans="1:3" x14ac:dyDescent="0.3">
      <c r="A337" s="39">
        <v>469</v>
      </c>
      <c r="B337" s="39" t="s">
        <v>2261</v>
      </c>
      <c r="C337" s="39" t="s">
        <v>1275</v>
      </c>
    </row>
    <row r="338" spans="1:3" x14ac:dyDescent="0.3">
      <c r="A338" s="39">
        <v>470</v>
      </c>
      <c r="B338" s="39" t="s">
        <v>1534</v>
      </c>
      <c r="C338" s="39" t="s">
        <v>1277</v>
      </c>
    </row>
    <row r="339" spans="1:3" x14ac:dyDescent="0.3">
      <c r="A339" s="39">
        <v>471</v>
      </c>
      <c r="B339" s="39" t="s">
        <v>1937</v>
      </c>
      <c r="C339" s="39" t="s">
        <v>1275</v>
      </c>
    </row>
    <row r="340" spans="1:3" x14ac:dyDescent="0.3">
      <c r="A340" s="39">
        <v>472</v>
      </c>
      <c r="B340" s="39" t="s">
        <v>1535</v>
      </c>
      <c r="C340" s="39" t="s">
        <v>1278</v>
      </c>
    </row>
    <row r="341" spans="1:3" x14ac:dyDescent="0.3">
      <c r="A341" s="39">
        <v>473</v>
      </c>
      <c r="B341" s="39" t="s">
        <v>1536</v>
      </c>
      <c r="C341" s="39" t="s">
        <v>1275</v>
      </c>
    </row>
    <row r="342" spans="1:3" x14ac:dyDescent="0.3">
      <c r="A342" s="39">
        <v>476</v>
      </c>
      <c r="B342" s="39" t="s">
        <v>1537</v>
      </c>
      <c r="C342" s="39" t="s">
        <v>1275</v>
      </c>
    </row>
    <row r="343" spans="1:3" x14ac:dyDescent="0.3">
      <c r="A343" s="39">
        <v>480</v>
      </c>
      <c r="B343" s="39" t="s">
        <v>2196</v>
      </c>
      <c r="C343" s="39" t="s">
        <v>1276</v>
      </c>
    </row>
    <row r="344" spans="1:3" x14ac:dyDescent="0.3">
      <c r="A344" s="39">
        <v>482</v>
      </c>
      <c r="B344" s="39" t="s">
        <v>2379</v>
      </c>
      <c r="C344" s="39" t="s">
        <v>1278</v>
      </c>
    </row>
    <row r="345" spans="1:3" x14ac:dyDescent="0.3">
      <c r="A345" s="39">
        <v>483</v>
      </c>
      <c r="B345" s="39" t="s">
        <v>2363</v>
      </c>
      <c r="C345" s="39" t="s">
        <v>1278</v>
      </c>
    </row>
    <row r="346" spans="1:3" x14ac:dyDescent="0.3">
      <c r="A346" s="39">
        <v>485</v>
      </c>
      <c r="B346" s="39" t="s">
        <v>1538</v>
      </c>
      <c r="C346" s="39" t="s">
        <v>1275</v>
      </c>
    </row>
    <row r="347" spans="1:3" x14ac:dyDescent="0.3">
      <c r="A347" s="39">
        <v>486</v>
      </c>
      <c r="B347" s="39" t="s">
        <v>1539</v>
      </c>
      <c r="C347" s="39" t="s">
        <v>1275</v>
      </c>
    </row>
    <row r="348" spans="1:3" x14ac:dyDescent="0.3">
      <c r="A348" s="39">
        <v>487</v>
      </c>
      <c r="B348" s="39" t="s">
        <v>1540</v>
      </c>
      <c r="C348" s="39" t="s">
        <v>1275</v>
      </c>
    </row>
    <row r="349" spans="1:3" x14ac:dyDescent="0.3">
      <c r="A349" s="39">
        <v>488</v>
      </c>
      <c r="B349" s="39" t="s">
        <v>1541</v>
      </c>
      <c r="C349" s="39" t="s">
        <v>1275</v>
      </c>
    </row>
    <row r="350" spans="1:3" x14ac:dyDescent="0.3">
      <c r="A350" s="39">
        <v>489</v>
      </c>
      <c r="B350" s="39" t="s">
        <v>1542</v>
      </c>
      <c r="C350" s="39" t="s">
        <v>1278</v>
      </c>
    </row>
    <row r="351" spans="1:3" x14ac:dyDescent="0.3">
      <c r="A351" s="39">
        <v>490</v>
      </c>
      <c r="B351" s="39" t="s">
        <v>1543</v>
      </c>
      <c r="C351" s="39" t="s">
        <v>1275</v>
      </c>
    </row>
    <row r="352" spans="1:3" s="64" customFormat="1" x14ac:dyDescent="0.3">
      <c r="A352" s="75">
        <v>491</v>
      </c>
      <c r="B352" s="75" t="s">
        <v>2320</v>
      </c>
      <c r="C352" s="39" t="s">
        <v>1276</v>
      </c>
    </row>
    <row r="353" spans="1:3" x14ac:dyDescent="0.3">
      <c r="A353" s="39">
        <v>492</v>
      </c>
      <c r="B353" s="39" t="s">
        <v>2467</v>
      </c>
      <c r="C353" s="39" t="s">
        <v>1278</v>
      </c>
    </row>
    <row r="354" spans="1:3" x14ac:dyDescent="0.3">
      <c r="A354" s="39">
        <v>493</v>
      </c>
      <c r="B354" s="39" t="s">
        <v>1544</v>
      </c>
      <c r="C354" s="39" t="s">
        <v>1275</v>
      </c>
    </row>
    <row r="355" spans="1:3" x14ac:dyDescent="0.3">
      <c r="A355" s="39">
        <v>494</v>
      </c>
      <c r="B355" s="39" t="s">
        <v>1545</v>
      </c>
      <c r="C355" s="39" t="s">
        <v>1275</v>
      </c>
    </row>
    <row r="356" spans="1:3" x14ac:dyDescent="0.3">
      <c r="A356" s="39">
        <v>495</v>
      </c>
      <c r="B356" s="39" t="s">
        <v>2469</v>
      </c>
      <c r="C356" s="39" t="s">
        <v>1276</v>
      </c>
    </row>
    <row r="357" spans="1:3" x14ac:dyDescent="0.3">
      <c r="A357" s="39">
        <v>496</v>
      </c>
      <c r="B357" s="39" t="s">
        <v>1546</v>
      </c>
      <c r="C357" s="39" t="s">
        <v>1278</v>
      </c>
    </row>
    <row r="358" spans="1:3" x14ac:dyDescent="0.3">
      <c r="A358" s="39">
        <v>497</v>
      </c>
      <c r="B358" s="39" t="s">
        <v>2462</v>
      </c>
      <c r="C358" s="39" t="s">
        <v>1278</v>
      </c>
    </row>
    <row r="359" spans="1:3" x14ac:dyDescent="0.3">
      <c r="A359" s="39">
        <v>498</v>
      </c>
      <c r="B359" s="39" t="s">
        <v>2341</v>
      </c>
      <c r="C359" s="39" t="s">
        <v>1275</v>
      </c>
    </row>
    <row r="360" spans="1:3" x14ac:dyDescent="0.3">
      <c r="A360" s="39">
        <v>499</v>
      </c>
      <c r="B360" s="39" t="s">
        <v>1547</v>
      </c>
      <c r="C360" s="39" t="s">
        <v>1275</v>
      </c>
    </row>
    <row r="361" spans="1:3" x14ac:dyDescent="0.3">
      <c r="A361" s="39">
        <v>500</v>
      </c>
      <c r="B361" s="39" t="s">
        <v>1548</v>
      </c>
      <c r="C361" s="39" t="s">
        <v>1278</v>
      </c>
    </row>
    <row r="362" spans="1:3" x14ac:dyDescent="0.3">
      <c r="A362" s="39">
        <v>501</v>
      </c>
      <c r="B362" s="39" t="s">
        <v>1549</v>
      </c>
      <c r="C362" s="39" t="s">
        <v>1278</v>
      </c>
    </row>
    <row r="363" spans="1:3" x14ac:dyDescent="0.3">
      <c r="A363" s="39">
        <v>502</v>
      </c>
      <c r="B363" s="39" t="s">
        <v>2387</v>
      </c>
      <c r="C363" s="39" t="s">
        <v>1278</v>
      </c>
    </row>
    <row r="364" spans="1:3" x14ac:dyDescent="0.3">
      <c r="A364" s="39">
        <v>504</v>
      </c>
      <c r="B364" s="39" t="s">
        <v>2268</v>
      </c>
      <c r="C364" s="39" t="s">
        <v>1278</v>
      </c>
    </row>
    <row r="365" spans="1:3" x14ac:dyDescent="0.3">
      <c r="A365" s="39">
        <v>507</v>
      </c>
      <c r="B365" s="39" t="s">
        <v>1978</v>
      </c>
      <c r="C365" s="39" t="s">
        <v>1275</v>
      </c>
    </row>
    <row r="366" spans="1:3" x14ac:dyDescent="0.3">
      <c r="A366" s="39">
        <v>510</v>
      </c>
      <c r="B366" s="39" t="s">
        <v>1550</v>
      </c>
      <c r="C366" s="39" t="s">
        <v>1278</v>
      </c>
    </row>
    <row r="367" spans="1:3" x14ac:dyDescent="0.3">
      <c r="A367" s="39">
        <v>511</v>
      </c>
      <c r="B367" s="39" t="s">
        <v>1551</v>
      </c>
      <c r="C367" s="39" t="s">
        <v>1278</v>
      </c>
    </row>
    <row r="368" spans="1:3" x14ac:dyDescent="0.3">
      <c r="A368" s="39">
        <v>512</v>
      </c>
      <c r="B368" s="39" t="s">
        <v>2271</v>
      </c>
      <c r="C368" s="39" t="s">
        <v>1277</v>
      </c>
    </row>
    <row r="369" spans="1:3" x14ac:dyDescent="0.3">
      <c r="A369" s="39">
        <v>513</v>
      </c>
      <c r="B369" s="39" t="s">
        <v>1552</v>
      </c>
      <c r="C369" s="39" t="s">
        <v>1276</v>
      </c>
    </row>
    <row r="370" spans="1:3" x14ac:dyDescent="0.3">
      <c r="A370" s="39">
        <v>514</v>
      </c>
      <c r="B370" s="39" t="s">
        <v>2327</v>
      </c>
      <c r="C370" s="39" t="s">
        <v>1275</v>
      </c>
    </row>
    <row r="371" spans="1:3" x14ac:dyDescent="0.3">
      <c r="A371" s="39">
        <v>515</v>
      </c>
      <c r="B371" s="39" t="s">
        <v>1553</v>
      </c>
      <c r="C371" s="39" t="s">
        <v>1275</v>
      </c>
    </row>
    <row r="372" spans="1:3" x14ac:dyDescent="0.3">
      <c r="A372" s="39">
        <v>516</v>
      </c>
      <c r="B372" s="39" t="s">
        <v>1554</v>
      </c>
      <c r="C372" s="39" t="s">
        <v>1275</v>
      </c>
    </row>
    <row r="373" spans="1:3" x14ac:dyDescent="0.3">
      <c r="A373" s="39">
        <v>517</v>
      </c>
      <c r="B373" s="39" t="s">
        <v>1555</v>
      </c>
      <c r="C373" s="39" t="s">
        <v>1275</v>
      </c>
    </row>
    <row r="374" spans="1:3" x14ac:dyDescent="0.3">
      <c r="A374" s="39">
        <v>518</v>
      </c>
      <c r="B374" s="39" t="s">
        <v>1556</v>
      </c>
      <c r="C374" s="39" t="s">
        <v>1278</v>
      </c>
    </row>
    <row r="375" spans="1:3" x14ac:dyDescent="0.3">
      <c r="A375" s="39">
        <v>519</v>
      </c>
      <c r="B375" s="39" t="s">
        <v>1557</v>
      </c>
      <c r="C375" s="39" t="s">
        <v>1276</v>
      </c>
    </row>
    <row r="376" spans="1:3" x14ac:dyDescent="0.3">
      <c r="A376" s="39">
        <v>520</v>
      </c>
      <c r="B376" s="39" t="s">
        <v>1558</v>
      </c>
      <c r="C376" s="39" t="s">
        <v>1278</v>
      </c>
    </row>
    <row r="377" spans="1:3" x14ac:dyDescent="0.3">
      <c r="A377" s="39">
        <v>521</v>
      </c>
      <c r="B377" s="39" t="s">
        <v>1559</v>
      </c>
      <c r="C377" s="39" t="s">
        <v>1276</v>
      </c>
    </row>
    <row r="378" spans="1:3" x14ac:dyDescent="0.3">
      <c r="A378" s="39">
        <v>522</v>
      </c>
      <c r="B378" s="39" t="s">
        <v>1560</v>
      </c>
      <c r="C378" s="39" t="s">
        <v>1275</v>
      </c>
    </row>
    <row r="379" spans="1:3" x14ac:dyDescent="0.3">
      <c r="A379" s="39">
        <v>524</v>
      </c>
      <c r="B379" s="39" t="s">
        <v>1561</v>
      </c>
      <c r="C379" s="39" t="s">
        <v>1275</v>
      </c>
    </row>
    <row r="380" spans="1:3" x14ac:dyDescent="0.3">
      <c r="A380" s="39">
        <v>525</v>
      </c>
      <c r="B380" s="39" t="s">
        <v>2356</v>
      </c>
      <c r="C380" s="39" t="s">
        <v>1275</v>
      </c>
    </row>
    <row r="381" spans="1:3" x14ac:dyDescent="0.3">
      <c r="A381" s="39">
        <v>527</v>
      </c>
      <c r="B381" s="39" t="s">
        <v>1961</v>
      </c>
      <c r="C381" s="39" t="s">
        <v>1275</v>
      </c>
    </row>
    <row r="382" spans="1:3" x14ac:dyDescent="0.3">
      <c r="A382" s="39">
        <v>528</v>
      </c>
      <c r="B382" s="39" t="s">
        <v>1562</v>
      </c>
      <c r="C382" s="39" t="s">
        <v>1278</v>
      </c>
    </row>
    <row r="383" spans="1:3" x14ac:dyDescent="0.3">
      <c r="A383" s="39">
        <v>529</v>
      </c>
      <c r="B383" s="39" t="s">
        <v>1563</v>
      </c>
      <c r="C383" s="39" t="s">
        <v>1275</v>
      </c>
    </row>
    <row r="384" spans="1:3" x14ac:dyDescent="0.3">
      <c r="A384" s="39">
        <v>530</v>
      </c>
      <c r="B384" s="39" t="s">
        <v>1564</v>
      </c>
      <c r="C384" s="39" t="s">
        <v>1275</v>
      </c>
    </row>
    <row r="385" spans="1:3" x14ac:dyDescent="0.3">
      <c r="A385" s="39">
        <v>531</v>
      </c>
      <c r="B385" s="39" t="s">
        <v>1565</v>
      </c>
      <c r="C385" s="39" t="s">
        <v>1275</v>
      </c>
    </row>
    <row r="386" spans="1:3" x14ac:dyDescent="0.3">
      <c r="A386" s="39">
        <v>532</v>
      </c>
      <c r="B386" s="39" t="s">
        <v>1566</v>
      </c>
      <c r="C386" s="39" t="s">
        <v>1278</v>
      </c>
    </row>
    <row r="387" spans="1:3" x14ac:dyDescent="0.3">
      <c r="A387" s="39">
        <v>533</v>
      </c>
      <c r="B387" s="39" t="s">
        <v>1953</v>
      </c>
      <c r="C387" s="39" t="s">
        <v>1275</v>
      </c>
    </row>
    <row r="388" spans="1:3" x14ac:dyDescent="0.3">
      <c r="A388" s="39">
        <v>533</v>
      </c>
      <c r="B388" s="39" t="s">
        <v>1567</v>
      </c>
      <c r="C388" s="39" t="s">
        <v>1275</v>
      </c>
    </row>
    <row r="389" spans="1:3" x14ac:dyDescent="0.3">
      <c r="A389" s="39">
        <v>534</v>
      </c>
      <c r="B389" s="39" t="s">
        <v>1568</v>
      </c>
      <c r="C389" s="39" t="s">
        <v>1275</v>
      </c>
    </row>
    <row r="390" spans="1:3" x14ac:dyDescent="0.3">
      <c r="A390" s="39">
        <v>535</v>
      </c>
      <c r="B390" s="39" t="s">
        <v>2333</v>
      </c>
      <c r="C390" s="39" t="s">
        <v>1275</v>
      </c>
    </row>
    <row r="391" spans="1:3" x14ac:dyDescent="0.3">
      <c r="A391" s="39">
        <v>536</v>
      </c>
      <c r="B391" s="39" t="s">
        <v>1569</v>
      </c>
      <c r="C391" s="39" t="s">
        <v>1275</v>
      </c>
    </row>
    <row r="392" spans="1:3" x14ac:dyDescent="0.3">
      <c r="A392" s="39">
        <v>537</v>
      </c>
      <c r="B392" s="39" t="s">
        <v>1570</v>
      </c>
      <c r="C392" s="39" t="s">
        <v>1277</v>
      </c>
    </row>
    <row r="393" spans="1:3" x14ac:dyDescent="0.3">
      <c r="A393" s="39">
        <v>538</v>
      </c>
      <c r="B393" s="39" t="s">
        <v>2405</v>
      </c>
      <c r="C393" s="39" t="s">
        <v>1278</v>
      </c>
    </row>
    <row r="394" spans="1:3" x14ac:dyDescent="0.3">
      <c r="A394" s="39">
        <v>539</v>
      </c>
      <c r="B394" s="39" t="s">
        <v>2347</v>
      </c>
      <c r="C394" s="39" t="s">
        <v>1275</v>
      </c>
    </row>
    <row r="395" spans="1:3" x14ac:dyDescent="0.3">
      <c r="A395" s="39">
        <v>540</v>
      </c>
      <c r="B395" s="39" t="s">
        <v>2411</v>
      </c>
      <c r="C395" s="39" t="s">
        <v>1275</v>
      </c>
    </row>
    <row r="396" spans="1:3" x14ac:dyDescent="0.3">
      <c r="A396" s="39">
        <v>541</v>
      </c>
      <c r="B396" s="39" t="s">
        <v>1571</v>
      </c>
      <c r="C396" s="39" t="s">
        <v>1275</v>
      </c>
    </row>
    <row r="397" spans="1:3" x14ac:dyDescent="0.3">
      <c r="A397" s="39">
        <v>542</v>
      </c>
      <c r="B397" s="39" t="s">
        <v>2364</v>
      </c>
      <c r="C397" s="39" t="s">
        <v>1275</v>
      </c>
    </row>
    <row r="398" spans="1:3" x14ac:dyDescent="0.3">
      <c r="A398" s="39">
        <v>544</v>
      </c>
      <c r="B398" s="39" t="s">
        <v>1572</v>
      </c>
      <c r="C398" s="39" t="s">
        <v>1275</v>
      </c>
    </row>
    <row r="399" spans="1:3" x14ac:dyDescent="0.3">
      <c r="A399" s="39">
        <v>545</v>
      </c>
      <c r="B399" s="39" t="s">
        <v>1573</v>
      </c>
      <c r="C399" s="39" t="s">
        <v>1275</v>
      </c>
    </row>
    <row r="400" spans="1:3" x14ac:dyDescent="0.3">
      <c r="A400" s="39">
        <v>546</v>
      </c>
      <c r="B400" s="39" t="s">
        <v>1574</v>
      </c>
      <c r="C400" s="39" t="s">
        <v>1275</v>
      </c>
    </row>
    <row r="401" spans="1:3" x14ac:dyDescent="0.3">
      <c r="A401" s="39">
        <v>547</v>
      </c>
      <c r="B401" s="39" t="s">
        <v>1575</v>
      </c>
      <c r="C401" s="39" t="s">
        <v>1275</v>
      </c>
    </row>
    <row r="402" spans="1:3" x14ac:dyDescent="0.3">
      <c r="A402" s="39">
        <v>548</v>
      </c>
      <c r="B402" s="39" t="s">
        <v>1576</v>
      </c>
      <c r="C402" s="39" t="s">
        <v>1275</v>
      </c>
    </row>
    <row r="403" spans="1:3" x14ac:dyDescent="0.3">
      <c r="A403" s="39">
        <v>549</v>
      </c>
      <c r="B403" s="39" t="s">
        <v>1577</v>
      </c>
      <c r="C403" s="39" t="s">
        <v>1275</v>
      </c>
    </row>
    <row r="404" spans="1:3" x14ac:dyDescent="0.3">
      <c r="A404" s="39">
        <v>551</v>
      </c>
      <c r="B404" s="39" t="s">
        <v>1578</v>
      </c>
      <c r="C404" s="39" t="s">
        <v>1275</v>
      </c>
    </row>
    <row r="405" spans="1:3" x14ac:dyDescent="0.3">
      <c r="A405" s="39">
        <v>552</v>
      </c>
      <c r="B405" s="39" t="s">
        <v>1579</v>
      </c>
      <c r="C405" s="39" t="s">
        <v>1275</v>
      </c>
    </row>
    <row r="406" spans="1:3" x14ac:dyDescent="0.3">
      <c r="A406" s="39">
        <v>553</v>
      </c>
      <c r="B406" s="39" t="s">
        <v>1580</v>
      </c>
      <c r="C406" s="39" t="s">
        <v>1275</v>
      </c>
    </row>
    <row r="407" spans="1:3" x14ac:dyDescent="0.3">
      <c r="A407" s="39">
        <v>554</v>
      </c>
      <c r="B407" s="39" t="s">
        <v>1581</v>
      </c>
      <c r="C407" s="39" t="s">
        <v>1275</v>
      </c>
    </row>
    <row r="408" spans="1:3" x14ac:dyDescent="0.3">
      <c r="A408" s="39">
        <v>555</v>
      </c>
      <c r="B408" s="39" t="s">
        <v>1582</v>
      </c>
      <c r="C408" s="39" t="s">
        <v>1275</v>
      </c>
    </row>
    <row r="409" spans="1:3" x14ac:dyDescent="0.3">
      <c r="A409" s="39">
        <v>556</v>
      </c>
      <c r="B409" s="39" t="s">
        <v>1583</v>
      </c>
      <c r="C409" s="39" t="s">
        <v>1275</v>
      </c>
    </row>
    <row r="410" spans="1:3" x14ac:dyDescent="0.3">
      <c r="A410" s="39">
        <v>557</v>
      </c>
      <c r="B410" s="39" t="s">
        <v>1584</v>
      </c>
      <c r="C410" s="39" t="s">
        <v>1275</v>
      </c>
    </row>
    <row r="411" spans="1:3" x14ac:dyDescent="0.3">
      <c r="A411" s="39">
        <v>558</v>
      </c>
      <c r="B411" s="39" t="s">
        <v>2336</v>
      </c>
      <c r="C411" s="39" t="s">
        <v>1275</v>
      </c>
    </row>
    <row r="412" spans="1:3" x14ac:dyDescent="0.3">
      <c r="A412" s="39">
        <v>559</v>
      </c>
      <c r="B412" s="39" t="s">
        <v>1585</v>
      </c>
      <c r="C412" s="39" t="s">
        <v>1275</v>
      </c>
    </row>
    <row r="413" spans="1:3" x14ac:dyDescent="0.3">
      <c r="A413" s="39">
        <v>560</v>
      </c>
      <c r="B413" s="39" t="s">
        <v>1586</v>
      </c>
      <c r="C413" s="39" t="s">
        <v>1275</v>
      </c>
    </row>
    <row r="414" spans="1:3" x14ac:dyDescent="0.3">
      <c r="A414" s="39">
        <v>561</v>
      </c>
      <c r="B414" s="39" t="s">
        <v>1587</v>
      </c>
      <c r="C414" s="39" t="s">
        <v>1275</v>
      </c>
    </row>
    <row r="415" spans="1:3" x14ac:dyDescent="0.3">
      <c r="A415" s="39">
        <v>562</v>
      </c>
      <c r="B415" s="39" t="s">
        <v>1588</v>
      </c>
      <c r="C415" s="39" t="s">
        <v>1275</v>
      </c>
    </row>
    <row r="416" spans="1:3" x14ac:dyDescent="0.3">
      <c r="A416" s="39">
        <v>563</v>
      </c>
      <c r="B416" s="39" t="s">
        <v>1589</v>
      </c>
      <c r="C416" s="39" t="s">
        <v>1275</v>
      </c>
    </row>
    <row r="417" spans="1:3" x14ac:dyDescent="0.3">
      <c r="A417" s="39">
        <v>564</v>
      </c>
      <c r="B417" s="39" t="s">
        <v>1590</v>
      </c>
      <c r="C417" s="39" t="s">
        <v>1275</v>
      </c>
    </row>
    <row r="418" spans="1:3" x14ac:dyDescent="0.3">
      <c r="A418" s="39">
        <v>565</v>
      </c>
      <c r="B418" s="39" t="s">
        <v>1591</v>
      </c>
      <c r="C418" s="39" t="s">
        <v>1275</v>
      </c>
    </row>
    <row r="419" spans="1:3" x14ac:dyDescent="0.3">
      <c r="A419" s="39">
        <v>566</v>
      </c>
      <c r="B419" s="39" t="s">
        <v>1592</v>
      </c>
      <c r="C419" s="39" t="s">
        <v>1275</v>
      </c>
    </row>
    <row r="420" spans="1:3" x14ac:dyDescent="0.3">
      <c r="A420" s="39">
        <v>567</v>
      </c>
      <c r="B420" s="39" t="s">
        <v>1593</v>
      </c>
      <c r="C420" s="39" t="s">
        <v>1275</v>
      </c>
    </row>
    <row r="421" spans="1:3" x14ac:dyDescent="0.3">
      <c r="A421" s="39">
        <v>568</v>
      </c>
      <c r="B421" s="39" t="s">
        <v>1594</v>
      </c>
      <c r="C421" s="39" t="s">
        <v>1275</v>
      </c>
    </row>
    <row r="422" spans="1:3" x14ac:dyDescent="0.3">
      <c r="A422" s="39">
        <v>569</v>
      </c>
      <c r="B422" s="39" t="s">
        <v>1595</v>
      </c>
      <c r="C422" s="39" t="s">
        <v>1275</v>
      </c>
    </row>
    <row r="423" spans="1:3" x14ac:dyDescent="0.3">
      <c r="A423" s="39">
        <v>570</v>
      </c>
      <c r="B423" s="39" t="s">
        <v>1596</v>
      </c>
      <c r="C423" s="39" t="s">
        <v>1275</v>
      </c>
    </row>
    <row r="424" spans="1:3" x14ac:dyDescent="0.3">
      <c r="A424" s="39">
        <v>571</v>
      </c>
      <c r="B424" s="39" t="s">
        <v>1597</v>
      </c>
      <c r="C424" s="39" t="s">
        <v>1275</v>
      </c>
    </row>
    <row r="425" spans="1:3" x14ac:dyDescent="0.3">
      <c r="A425" s="39">
        <v>572</v>
      </c>
      <c r="B425" s="39" t="s">
        <v>1598</v>
      </c>
      <c r="C425" s="39" t="s">
        <v>1275</v>
      </c>
    </row>
    <row r="426" spans="1:3" x14ac:dyDescent="0.3">
      <c r="A426" s="39">
        <v>573</v>
      </c>
      <c r="B426" s="39" t="s">
        <v>1599</v>
      </c>
      <c r="C426" s="39" t="s">
        <v>1275</v>
      </c>
    </row>
    <row r="427" spans="1:3" x14ac:dyDescent="0.3">
      <c r="A427" s="39">
        <v>574</v>
      </c>
      <c r="B427" s="39" t="s">
        <v>1600</v>
      </c>
      <c r="C427" s="39" t="s">
        <v>1275</v>
      </c>
    </row>
    <row r="428" spans="1:3" x14ac:dyDescent="0.3">
      <c r="A428" s="39">
        <v>575</v>
      </c>
      <c r="B428" s="39" t="s">
        <v>1601</v>
      </c>
      <c r="C428" s="39" t="s">
        <v>1275</v>
      </c>
    </row>
    <row r="429" spans="1:3" x14ac:dyDescent="0.3">
      <c r="A429" s="39">
        <v>576</v>
      </c>
      <c r="B429" s="39" t="s">
        <v>2480</v>
      </c>
      <c r="C429" s="39" t="s">
        <v>1277</v>
      </c>
    </row>
    <row r="430" spans="1:3" x14ac:dyDescent="0.3">
      <c r="A430" s="39">
        <v>577</v>
      </c>
      <c r="B430" s="39" t="s">
        <v>1602</v>
      </c>
      <c r="C430" s="39" t="s">
        <v>1275</v>
      </c>
    </row>
    <row r="431" spans="1:3" x14ac:dyDescent="0.3">
      <c r="A431" s="39">
        <v>578</v>
      </c>
      <c r="B431" s="39" t="s">
        <v>1603</v>
      </c>
      <c r="C431" s="39" t="s">
        <v>1275</v>
      </c>
    </row>
    <row r="432" spans="1:3" x14ac:dyDescent="0.3">
      <c r="A432" s="39">
        <v>579</v>
      </c>
      <c r="B432" s="39" t="s">
        <v>1604</v>
      </c>
      <c r="C432" s="39" t="s">
        <v>1276</v>
      </c>
    </row>
    <row r="433" spans="1:3" x14ac:dyDescent="0.3">
      <c r="A433" s="39">
        <v>580</v>
      </c>
      <c r="B433" s="39" t="s">
        <v>1605</v>
      </c>
      <c r="C433" s="39" t="s">
        <v>1275</v>
      </c>
    </row>
    <row r="434" spans="1:3" s="78" customFormat="1" x14ac:dyDescent="0.3">
      <c r="A434" s="80">
        <v>581</v>
      </c>
      <c r="B434" s="80" t="s">
        <v>1606</v>
      </c>
      <c r="C434" s="80" t="s">
        <v>1275</v>
      </c>
    </row>
    <row r="435" spans="1:3" x14ac:dyDescent="0.3">
      <c r="A435" s="39">
        <v>582</v>
      </c>
      <c r="B435" s="39" t="s">
        <v>2476</v>
      </c>
      <c r="C435" s="39" t="s">
        <v>1277</v>
      </c>
    </row>
    <row r="436" spans="1:3" x14ac:dyDescent="0.3">
      <c r="A436" s="39">
        <v>583</v>
      </c>
      <c r="B436" s="39" t="s">
        <v>1607</v>
      </c>
      <c r="C436" s="39" t="s">
        <v>1275</v>
      </c>
    </row>
    <row r="437" spans="1:3" x14ac:dyDescent="0.3">
      <c r="A437" s="39">
        <v>584</v>
      </c>
      <c r="B437" s="39" t="s">
        <v>1608</v>
      </c>
      <c r="C437" s="39" t="s">
        <v>1277</v>
      </c>
    </row>
    <row r="438" spans="1:3" x14ac:dyDescent="0.3">
      <c r="A438" s="39">
        <v>585</v>
      </c>
      <c r="B438" s="39" t="s">
        <v>1609</v>
      </c>
      <c r="C438" s="39" t="s">
        <v>1275</v>
      </c>
    </row>
    <row r="439" spans="1:3" x14ac:dyDescent="0.3">
      <c r="A439" s="39">
        <v>586</v>
      </c>
      <c r="B439" s="39" t="s">
        <v>1610</v>
      </c>
      <c r="C439" s="39" t="s">
        <v>1275</v>
      </c>
    </row>
    <row r="440" spans="1:3" x14ac:dyDescent="0.3">
      <c r="A440" s="39">
        <v>587</v>
      </c>
      <c r="B440" s="39" t="s">
        <v>1611</v>
      </c>
      <c r="C440" s="39" t="s">
        <v>1275</v>
      </c>
    </row>
    <row r="441" spans="1:3" x14ac:dyDescent="0.3">
      <c r="A441" s="39">
        <v>588</v>
      </c>
      <c r="B441" s="39" t="s">
        <v>1612</v>
      </c>
      <c r="C441" s="39" t="s">
        <v>1275</v>
      </c>
    </row>
    <row r="442" spans="1:3" x14ac:dyDescent="0.3">
      <c r="A442" s="39">
        <v>589</v>
      </c>
      <c r="B442" s="39" t="s">
        <v>1613</v>
      </c>
      <c r="C442" s="39" t="s">
        <v>1275</v>
      </c>
    </row>
    <row r="443" spans="1:3" x14ac:dyDescent="0.3">
      <c r="A443" s="39">
        <v>590</v>
      </c>
      <c r="B443" s="39" t="s">
        <v>1614</v>
      </c>
      <c r="C443" s="39" t="s">
        <v>1275</v>
      </c>
    </row>
    <row r="444" spans="1:3" x14ac:dyDescent="0.3">
      <c r="A444" s="39">
        <v>591</v>
      </c>
      <c r="B444" s="39" t="s">
        <v>1615</v>
      </c>
      <c r="C444" s="39" t="s">
        <v>1275</v>
      </c>
    </row>
    <row r="445" spans="1:3" x14ac:dyDescent="0.3">
      <c r="A445" s="39">
        <v>592</v>
      </c>
      <c r="B445" s="39" t="s">
        <v>1616</v>
      </c>
      <c r="C445" s="39" t="s">
        <v>1277</v>
      </c>
    </row>
    <row r="446" spans="1:3" x14ac:dyDescent="0.3">
      <c r="A446" s="39">
        <v>593</v>
      </c>
      <c r="B446" s="39" t="s">
        <v>1617</v>
      </c>
      <c r="C446" s="39" t="s">
        <v>1275</v>
      </c>
    </row>
    <row r="447" spans="1:3" x14ac:dyDescent="0.3">
      <c r="A447" s="39">
        <v>594</v>
      </c>
      <c r="B447" s="39" t="s">
        <v>1618</v>
      </c>
      <c r="C447" s="39" t="s">
        <v>1278</v>
      </c>
    </row>
    <row r="448" spans="1:3" x14ac:dyDescent="0.3">
      <c r="A448" s="39">
        <v>595</v>
      </c>
      <c r="B448" s="39" t="s">
        <v>2294</v>
      </c>
      <c r="C448" s="39" t="s">
        <v>1278</v>
      </c>
    </row>
    <row r="449" spans="1:3" x14ac:dyDescent="0.3">
      <c r="A449" s="39">
        <v>596</v>
      </c>
      <c r="B449" s="39" t="s">
        <v>2295</v>
      </c>
      <c r="C449" s="39" t="s">
        <v>1275</v>
      </c>
    </row>
    <row r="450" spans="1:3" x14ac:dyDescent="0.3">
      <c r="A450" s="39">
        <v>597</v>
      </c>
      <c r="B450" s="39" t="s">
        <v>2381</v>
      </c>
      <c r="C450" s="39" t="s">
        <v>1278</v>
      </c>
    </row>
    <row r="451" spans="1:3" x14ac:dyDescent="0.3">
      <c r="A451" s="39">
        <v>598</v>
      </c>
      <c r="B451" s="39" t="s">
        <v>2385</v>
      </c>
      <c r="C451" s="39" t="s">
        <v>1278</v>
      </c>
    </row>
    <row r="452" spans="1:3" x14ac:dyDescent="0.3">
      <c r="A452" s="39">
        <v>599</v>
      </c>
      <c r="B452" s="39" t="s">
        <v>1619</v>
      </c>
      <c r="C452" s="39" t="s">
        <v>1278</v>
      </c>
    </row>
    <row r="453" spans="1:3" s="78" customFormat="1" x14ac:dyDescent="0.3">
      <c r="A453" s="86">
        <v>600</v>
      </c>
      <c r="B453" s="86" t="s">
        <v>2484</v>
      </c>
      <c r="C453" s="86" t="s">
        <v>1275</v>
      </c>
    </row>
    <row r="454" spans="1:3" x14ac:dyDescent="0.3">
      <c r="A454" s="39">
        <v>601</v>
      </c>
      <c r="B454" s="39" t="s">
        <v>2389</v>
      </c>
      <c r="C454" s="39" t="s">
        <v>1278</v>
      </c>
    </row>
    <row r="455" spans="1:3" x14ac:dyDescent="0.3">
      <c r="A455" s="39">
        <v>602</v>
      </c>
      <c r="B455" s="39" t="s">
        <v>2401</v>
      </c>
      <c r="C455" s="39" t="s">
        <v>1278</v>
      </c>
    </row>
    <row r="456" spans="1:3" x14ac:dyDescent="0.3">
      <c r="A456" s="39">
        <v>603</v>
      </c>
      <c r="B456" s="39" t="s">
        <v>2402</v>
      </c>
      <c r="C456" s="39" t="s">
        <v>1278</v>
      </c>
    </row>
    <row r="457" spans="1:3" x14ac:dyDescent="0.3">
      <c r="A457" s="39">
        <v>604</v>
      </c>
      <c r="B457" s="39" t="s">
        <v>1620</v>
      </c>
      <c r="C457" s="39" t="s">
        <v>1278</v>
      </c>
    </row>
    <row r="458" spans="1:3" x14ac:dyDescent="0.3">
      <c r="A458" s="39">
        <v>605</v>
      </c>
      <c r="B458" s="39" t="s">
        <v>1621</v>
      </c>
      <c r="C458" s="39" t="s">
        <v>1278</v>
      </c>
    </row>
    <row r="459" spans="1:3" x14ac:dyDescent="0.3">
      <c r="A459" s="39">
        <v>606</v>
      </c>
      <c r="B459" s="39" t="s">
        <v>1622</v>
      </c>
      <c r="C459" s="39" t="s">
        <v>1278</v>
      </c>
    </row>
    <row r="460" spans="1:3" x14ac:dyDescent="0.3">
      <c r="A460" s="39">
        <v>607</v>
      </c>
      <c r="B460" s="39" t="s">
        <v>1623</v>
      </c>
      <c r="C460" s="39" t="s">
        <v>1275</v>
      </c>
    </row>
    <row r="461" spans="1:3" x14ac:dyDescent="0.3">
      <c r="A461" s="39">
        <v>608</v>
      </c>
      <c r="B461" s="39" t="s">
        <v>1624</v>
      </c>
      <c r="C461" s="39" t="s">
        <v>1276</v>
      </c>
    </row>
    <row r="462" spans="1:3" x14ac:dyDescent="0.3">
      <c r="A462" s="39">
        <v>609</v>
      </c>
      <c r="B462" s="39" t="s">
        <v>1625</v>
      </c>
      <c r="C462" s="39" t="s">
        <v>1276</v>
      </c>
    </row>
    <row r="463" spans="1:3" x14ac:dyDescent="0.3">
      <c r="A463" s="39">
        <v>610</v>
      </c>
      <c r="B463" s="39" t="s">
        <v>1626</v>
      </c>
      <c r="C463" s="39" t="s">
        <v>1275</v>
      </c>
    </row>
    <row r="464" spans="1:3" x14ac:dyDescent="0.3">
      <c r="A464" s="39">
        <v>611</v>
      </c>
      <c r="B464" s="39" t="s">
        <v>1627</v>
      </c>
      <c r="C464" s="39" t="s">
        <v>1275</v>
      </c>
    </row>
    <row r="465" spans="1:3" x14ac:dyDescent="0.3">
      <c r="A465" s="39">
        <v>612</v>
      </c>
      <c r="B465" s="39" t="s">
        <v>1628</v>
      </c>
      <c r="C465" s="39" t="s">
        <v>1276</v>
      </c>
    </row>
    <row r="466" spans="1:3" x14ac:dyDescent="0.3">
      <c r="A466" s="39">
        <v>613</v>
      </c>
      <c r="B466" s="39" t="s">
        <v>1629</v>
      </c>
      <c r="C466" s="39" t="s">
        <v>1276</v>
      </c>
    </row>
    <row r="467" spans="1:3" s="78" customFormat="1" x14ac:dyDescent="0.3">
      <c r="A467" s="86">
        <v>614</v>
      </c>
      <c r="B467" s="86" t="s">
        <v>2487</v>
      </c>
      <c r="C467" s="86" t="s">
        <v>1275</v>
      </c>
    </row>
    <row r="468" spans="1:3" x14ac:dyDescent="0.3">
      <c r="A468" s="39">
        <v>615</v>
      </c>
      <c r="B468" s="39" t="s">
        <v>1630</v>
      </c>
      <c r="C468" s="39" t="s">
        <v>1277</v>
      </c>
    </row>
    <row r="469" spans="1:3" x14ac:dyDescent="0.3">
      <c r="A469" s="39">
        <v>616</v>
      </c>
      <c r="B469" s="39" t="s">
        <v>1631</v>
      </c>
      <c r="C469" s="39" t="s">
        <v>1277</v>
      </c>
    </row>
    <row r="470" spans="1:3" x14ac:dyDescent="0.3">
      <c r="A470" s="39">
        <v>617</v>
      </c>
      <c r="B470" s="39" t="s">
        <v>1632</v>
      </c>
      <c r="C470" s="39" t="s">
        <v>1275</v>
      </c>
    </row>
    <row r="471" spans="1:3" x14ac:dyDescent="0.3">
      <c r="A471" s="39">
        <v>618</v>
      </c>
      <c r="B471" s="39" t="s">
        <v>1633</v>
      </c>
      <c r="C471" s="39" t="s">
        <v>1275</v>
      </c>
    </row>
    <row r="472" spans="1:3" x14ac:dyDescent="0.3">
      <c r="A472" s="39">
        <v>619</v>
      </c>
      <c r="B472" s="39" t="s">
        <v>1634</v>
      </c>
      <c r="C472" s="39" t="s">
        <v>1277</v>
      </c>
    </row>
    <row r="473" spans="1:3" x14ac:dyDescent="0.3">
      <c r="A473" s="39">
        <v>620</v>
      </c>
      <c r="B473" s="39" t="s">
        <v>1635</v>
      </c>
      <c r="C473" s="39" t="s">
        <v>1275</v>
      </c>
    </row>
    <row r="474" spans="1:3" x14ac:dyDescent="0.3">
      <c r="A474" s="39">
        <v>621</v>
      </c>
      <c r="B474" s="39" t="s">
        <v>2267</v>
      </c>
      <c r="C474" s="39" t="s">
        <v>1275</v>
      </c>
    </row>
    <row r="475" spans="1:3" x14ac:dyDescent="0.3">
      <c r="A475" s="39">
        <v>622</v>
      </c>
      <c r="B475" s="39" t="s">
        <v>1636</v>
      </c>
      <c r="C475" s="39" t="s">
        <v>1275</v>
      </c>
    </row>
    <row r="476" spans="1:3" x14ac:dyDescent="0.3">
      <c r="A476" s="39">
        <v>623</v>
      </c>
      <c r="B476" s="39" t="s">
        <v>1637</v>
      </c>
      <c r="C476" s="39" t="s">
        <v>1275</v>
      </c>
    </row>
    <row r="477" spans="1:3" x14ac:dyDescent="0.3">
      <c r="A477" s="39">
        <v>624</v>
      </c>
      <c r="B477" s="39" t="s">
        <v>2291</v>
      </c>
      <c r="C477" s="39" t="s">
        <v>1275</v>
      </c>
    </row>
    <row r="478" spans="1:3" x14ac:dyDescent="0.3">
      <c r="A478" s="39">
        <v>625</v>
      </c>
      <c r="B478" s="39" t="s">
        <v>2292</v>
      </c>
      <c r="C478" s="39" t="s">
        <v>1275</v>
      </c>
    </row>
    <row r="479" spans="1:3" x14ac:dyDescent="0.3">
      <c r="A479" s="39">
        <v>626</v>
      </c>
      <c r="B479" s="39" t="s">
        <v>1638</v>
      </c>
      <c r="C479" s="39" t="s">
        <v>1275</v>
      </c>
    </row>
    <row r="480" spans="1:3" x14ac:dyDescent="0.3">
      <c r="A480" s="39">
        <v>627</v>
      </c>
      <c r="B480" s="39" t="s">
        <v>1639</v>
      </c>
      <c r="C480" s="39" t="s">
        <v>1275</v>
      </c>
    </row>
    <row r="481" spans="1:3" x14ac:dyDescent="0.3">
      <c r="A481" s="39">
        <v>628</v>
      </c>
      <c r="B481" s="39" t="s">
        <v>1640</v>
      </c>
      <c r="C481" s="39" t="s">
        <v>1275</v>
      </c>
    </row>
    <row r="482" spans="1:3" x14ac:dyDescent="0.3">
      <c r="A482" s="39">
        <v>629</v>
      </c>
      <c r="B482" s="39" t="s">
        <v>1641</v>
      </c>
      <c r="C482" s="39" t="s">
        <v>1275</v>
      </c>
    </row>
    <row r="483" spans="1:3" x14ac:dyDescent="0.3">
      <c r="A483" s="39">
        <v>630</v>
      </c>
      <c r="B483" s="39" t="s">
        <v>1642</v>
      </c>
      <c r="C483" s="39" t="s">
        <v>1276</v>
      </c>
    </row>
    <row r="484" spans="1:3" x14ac:dyDescent="0.3">
      <c r="A484" s="39">
        <v>631</v>
      </c>
      <c r="B484" s="39" t="s">
        <v>1643</v>
      </c>
      <c r="C484" s="39" t="s">
        <v>1276</v>
      </c>
    </row>
    <row r="485" spans="1:3" x14ac:dyDescent="0.3">
      <c r="A485" s="39">
        <v>632</v>
      </c>
      <c r="B485" s="39" t="s">
        <v>1644</v>
      </c>
      <c r="C485" s="39" t="s">
        <v>1278</v>
      </c>
    </row>
    <row r="486" spans="1:3" x14ac:dyDescent="0.3">
      <c r="A486" s="39">
        <v>633</v>
      </c>
      <c r="B486" s="39" t="s">
        <v>1645</v>
      </c>
      <c r="C486" s="39" t="s">
        <v>1278</v>
      </c>
    </row>
    <row r="487" spans="1:3" x14ac:dyDescent="0.3">
      <c r="A487" s="39">
        <v>634</v>
      </c>
      <c r="B487" s="39" t="s">
        <v>1646</v>
      </c>
      <c r="C487" s="39" t="s">
        <v>1276</v>
      </c>
    </row>
    <row r="488" spans="1:3" x14ac:dyDescent="0.3">
      <c r="A488" s="39">
        <v>635</v>
      </c>
      <c r="B488" s="39" t="s">
        <v>1647</v>
      </c>
      <c r="C488" s="39" t="s">
        <v>1278</v>
      </c>
    </row>
    <row r="489" spans="1:3" x14ac:dyDescent="0.3">
      <c r="A489" s="39">
        <v>636</v>
      </c>
      <c r="B489" s="39" t="s">
        <v>2290</v>
      </c>
      <c r="C489" s="39" t="s">
        <v>1278</v>
      </c>
    </row>
    <row r="490" spans="1:3" x14ac:dyDescent="0.3">
      <c r="A490" s="39">
        <v>637</v>
      </c>
      <c r="B490" s="39" t="s">
        <v>1648</v>
      </c>
      <c r="C490" s="39" t="s">
        <v>1278</v>
      </c>
    </row>
    <row r="491" spans="1:3" x14ac:dyDescent="0.3">
      <c r="A491" s="39">
        <v>638</v>
      </c>
      <c r="B491" s="39" t="s">
        <v>2375</v>
      </c>
      <c r="C491" s="39" t="s">
        <v>1278</v>
      </c>
    </row>
    <row r="492" spans="1:3" x14ac:dyDescent="0.3">
      <c r="A492" s="39">
        <v>639</v>
      </c>
      <c r="B492" s="39" t="s">
        <v>1649</v>
      </c>
      <c r="C492" s="39" t="s">
        <v>1275</v>
      </c>
    </row>
    <row r="493" spans="1:3" x14ac:dyDescent="0.3">
      <c r="A493" s="39">
        <v>640</v>
      </c>
      <c r="B493" s="39" t="s">
        <v>1650</v>
      </c>
      <c r="C493" s="39" t="s">
        <v>1275</v>
      </c>
    </row>
    <row r="494" spans="1:3" x14ac:dyDescent="0.3">
      <c r="A494" s="39">
        <v>641</v>
      </c>
      <c r="B494" s="39" t="s">
        <v>1651</v>
      </c>
      <c r="C494" s="39" t="s">
        <v>1275</v>
      </c>
    </row>
    <row r="495" spans="1:3" x14ac:dyDescent="0.3">
      <c r="A495" s="39">
        <v>642</v>
      </c>
      <c r="B495" s="39" t="s">
        <v>1652</v>
      </c>
      <c r="C495" s="39" t="s">
        <v>1275</v>
      </c>
    </row>
    <row r="496" spans="1:3" x14ac:dyDescent="0.3">
      <c r="A496" s="39">
        <v>643</v>
      </c>
      <c r="B496" s="39" t="s">
        <v>1653</v>
      </c>
      <c r="C496" s="39" t="s">
        <v>1278</v>
      </c>
    </row>
    <row r="497" spans="1:3" x14ac:dyDescent="0.3">
      <c r="A497" s="39">
        <v>644</v>
      </c>
      <c r="B497" s="39" t="s">
        <v>2400</v>
      </c>
      <c r="C497" s="39" t="s">
        <v>1278</v>
      </c>
    </row>
    <row r="498" spans="1:3" x14ac:dyDescent="0.3">
      <c r="A498" s="39">
        <v>645</v>
      </c>
      <c r="B498" s="39" t="s">
        <v>1654</v>
      </c>
      <c r="C498" s="39" t="s">
        <v>1278</v>
      </c>
    </row>
    <row r="499" spans="1:3" x14ac:dyDescent="0.3">
      <c r="A499" s="39">
        <v>646</v>
      </c>
      <c r="B499" s="39" t="s">
        <v>1655</v>
      </c>
      <c r="C499" s="39" t="s">
        <v>1278</v>
      </c>
    </row>
    <row r="500" spans="1:3" x14ac:dyDescent="0.3">
      <c r="A500" s="39">
        <v>647</v>
      </c>
      <c r="B500" s="39" t="s">
        <v>1656</v>
      </c>
      <c r="C500" s="39" t="s">
        <v>1278</v>
      </c>
    </row>
    <row r="501" spans="1:3" x14ac:dyDescent="0.3">
      <c r="A501" s="39">
        <v>648</v>
      </c>
      <c r="B501" s="39" t="s">
        <v>1657</v>
      </c>
      <c r="C501" s="39" t="s">
        <v>1275</v>
      </c>
    </row>
    <row r="502" spans="1:3" x14ac:dyDescent="0.3">
      <c r="A502" s="39">
        <v>649</v>
      </c>
      <c r="B502" s="39" t="s">
        <v>1658</v>
      </c>
      <c r="C502" s="39" t="s">
        <v>1278</v>
      </c>
    </row>
    <row r="503" spans="1:3" x14ac:dyDescent="0.3">
      <c r="A503" s="39">
        <v>650</v>
      </c>
      <c r="B503" s="39" t="s">
        <v>2383</v>
      </c>
      <c r="C503" s="39" t="s">
        <v>1278</v>
      </c>
    </row>
    <row r="504" spans="1:3" x14ac:dyDescent="0.3">
      <c r="A504" s="39">
        <v>651</v>
      </c>
      <c r="B504" s="39" t="s">
        <v>2284</v>
      </c>
      <c r="C504" s="39" t="s">
        <v>1276</v>
      </c>
    </row>
    <row r="505" spans="1:3" x14ac:dyDescent="0.3">
      <c r="A505" s="39">
        <v>653</v>
      </c>
      <c r="B505" s="39" t="s">
        <v>2289</v>
      </c>
      <c r="C505" s="39" t="s">
        <v>1278</v>
      </c>
    </row>
    <row r="506" spans="1:3" x14ac:dyDescent="0.3">
      <c r="A506" s="39">
        <v>654</v>
      </c>
      <c r="B506" s="39" t="s">
        <v>2406</v>
      </c>
      <c r="C506" s="39" t="s">
        <v>1278</v>
      </c>
    </row>
    <row r="507" spans="1:3" x14ac:dyDescent="0.3">
      <c r="A507" s="39">
        <v>655</v>
      </c>
      <c r="B507" s="39" t="s">
        <v>1991</v>
      </c>
      <c r="C507" s="39" t="s">
        <v>1275</v>
      </c>
    </row>
    <row r="508" spans="1:3" x14ac:dyDescent="0.3">
      <c r="A508" s="39">
        <v>658</v>
      </c>
      <c r="B508" s="39" t="s">
        <v>2288</v>
      </c>
      <c r="C508" s="39" t="s">
        <v>1275</v>
      </c>
    </row>
    <row r="509" spans="1:3" x14ac:dyDescent="0.3">
      <c r="A509" s="39">
        <v>659</v>
      </c>
      <c r="B509" s="39" t="s">
        <v>1983</v>
      </c>
      <c r="C509" s="39" t="s">
        <v>1275</v>
      </c>
    </row>
    <row r="510" spans="1:3" x14ac:dyDescent="0.3">
      <c r="A510" s="39">
        <v>660</v>
      </c>
      <c r="B510" s="39" t="s">
        <v>2257</v>
      </c>
      <c r="C510" s="39" t="s">
        <v>1276</v>
      </c>
    </row>
    <row r="511" spans="1:3" x14ac:dyDescent="0.3">
      <c r="A511" s="39">
        <v>660</v>
      </c>
      <c r="B511" s="39" t="s">
        <v>2197</v>
      </c>
      <c r="C511" s="39" t="s">
        <v>1276</v>
      </c>
    </row>
    <row r="512" spans="1:3" x14ac:dyDescent="0.3">
      <c r="A512" s="39">
        <v>661</v>
      </c>
      <c r="B512" s="39" t="s">
        <v>1370</v>
      </c>
      <c r="C512" s="39" t="s">
        <v>1276</v>
      </c>
    </row>
    <row r="513" spans="1:3" x14ac:dyDescent="0.3">
      <c r="A513" s="39">
        <v>662</v>
      </c>
      <c r="B513" s="39" t="s">
        <v>2398</v>
      </c>
      <c r="C513" s="39" t="s">
        <v>1278</v>
      </c>
    </row>
    <row r="514" spans="1:3" x14ac:dyDescent="0.3">
      <c r="A514" s="39">
        <v>664</v>
      </c>
      <c r="B514" s="39" t="s">
        <v>2352</v>
      </c>
      <c r="C514" s="39" t="s">
        <v>1278</v>
      </c>
    </row>
    <row r="515" spans="1:3" x14ac:dyDescent="0.3">
      <c r="A515" s="39">
        <v>665</v>
      </c>
      <c r="B515" s="39" t="s">
        <v>2386</v>
      </c>
      <c r="C515" s="39" t="s">
        <v>1278</v>
      </c>
    </row>
    <row r="516" spans="1:3" x14ac:dyDescent="0.3">
      <c r="A516" s="39">
        <v>666</v>
      </c>
      <c r="B516" s="39" t="s">
        <v>2360</v>
      </c>
      <c r="C516" s="39" t="s">
        <v>1278</v>
      </c>
    </row>
    <row r="517" spans="1:3" x14ac:dyDescent="0.3">
      <c r="A517" s="39">
        <v>667</v>
      </c>
      <c r="B517" s="39" t="s">
        <v>2399</v>
      </c>
      <c r="C517" s="39" t="s">
        <v>1278</v>
      </c>
    </row>
    <row r="518" spans="1:3" x14ac:dyDescent="0.3">
      <c r="A518" s="39">
        <v>668</v>
      </c>
      <c r="B518" s="39" t="s">
        <v>2303</v>
      </c>
      <c r="C518" s="39" t="s">
        <v>1278</v>
      </c>
    </row>
    <row r="519" spans="1:3" x14ac:dyDescent="0.3">
      <c r="A519" s="39">
        <v>669</v>
      </c>
      <c r="B519" s="39" t="s">
        <v>2266</v>
      </c>
      <c r="C519" s="39" t="s">
        <v>1275</v>
      </c>
    </row>
    <row r="520" spans="1:3" x14ac:dyDescent="0.3">
      <c r="A520" s="39">
        <v>670</v>
      </c>
      <c r="B520" s="39" t="s">
        <v>2287</v>
      </c>
      <c r="C520" s="39" t="s">
        <v>1275</v>
      </c>
    </row>
    <row r="521" spans="1:3" x14ac:dyDescent="0.3">
      <c r="A521" s="39">
        <v>671</v>
      </c>
      <c r="B521" s="39" t="s">
        <v>2266</v>
      </c>
      <c r="C521" s="39" t="s">
        <v>1275</v>
      </c>
    </row>
    <row r="522" spans="1:3" x14ac:dyDescent="0.3">
      <c r="A522" s="39">
        <v>672</v>
      </c>
      <c r="B522" s="39" t="s">
        <v>2338</v>
      </c>
      <c r="C522" s="39" t="s">
        <v>1275</v>
      </c>
    </row>
    <row r="523" spans="1:3" x14ac:dyDescent="0.3">
      <c r="A523" s="39">
        <v>673</v>
      </c>
      <c r="B523" s="39" t="s">
        <v>2285</v>
      </c>
      <c r="C523" s="39" t="s">
        <v>1276</v>
      </c>
    </row>
    <row r="524" spans="1:3" x14ac:dyDescent="0.3">
      <c r="A524" s="39">
        <v>676</v>
      </c>
      <c r="B524" s="39" t="s">
        <v>2355</v>
      </c>
      <c r="C524" s="39" t="s">
        <v>1275</v>
      </c>
    </row>
    <row r="525" spans="1:3" x14ac:dyDescent="0.3">
      <c r="A525" s="39">
        <v>677</v>
      </c>
      <c r="B525" s="39" t="s">
        <v>1982</v>
      </c>
      <c r="C525" s="39" t="s">
        <v>1277</v>
      </c>
    </row>
    <row r="526" spans="1:3" x14ac:dyDescent="0.3">
      <c r="A526" s="39">
        <v>678</v>
      </c>
      <c r="B526" s="39" t="s">
        <v>2413</v>
      </c>
      <c r="C526" s="39" t="s">
        <v>1275</v>
      </c>
    </row>
    <row r="527" spans="1:3" x14ac:dyDescent="0.3">
      <c r="A527" s="39">
        <v>679</v>
      </c>
      <c r="B527" s="39" t="s">
        <v>1989</v>
      </c>
      <c r="C527" s="39" t="s">
        <v>1278</v>
      </c>
    </row>
    <row r="528" spans="1:3" x14ac:dyDescent="0.3">
      <c r="A528" s="39">
        <v>680</v>
      </c>
      <c r="B528" s="39" t="s">
        <v>1997</v>
      </c>
      <c r="C528" s="39" t="s">
        <v>1276</v>
      </c>
    </row>
    <row r="529" spans="1:3" x14ac:dyDescent="0.3">
      <c r="A529" s="39">
        <v>681</v>
      </c>
      <c r="B529" s="39" t="s">
        <v>2013</v>
      </c>
      <c r="C529" s="39" t="s">
        <v>1276</v>
      </c>
    </row>
    <row r="530" spans="1:3" x14ac:dyDescent="0.3">
      <c r="A530" s="39">
        <v>682</v>
      </c>
      <c r="B530" s="39" t="s">
        <v>1999</v>
      </c>
      <c r="C530" s="39" t="s">
        <v>1276</v>
      </c>
    </row>
    <row r="531" spans="1:3" x14ac:dyDescent="0.3">
      <c r="A531" s="39">
        <v>683</v>
      </c>
      <c r="B531" s="39" t="s">
        <v>2286</v>
      </c>
      <c r="C531" s="39" t="s">
        <v>1278</v>
      </c>
    </row>
    <row r="532" spans="1:3" x14ac:dyDescent="0.3">
      <c r="A532" s="39">
        <v>684</v>
      </c>
      <c r="B532" s="39" t="s">
        <v>1998</v>
      </c>
      <c r="C532" s="39" t="s">
        <v>1275</v>
      </c>
    </row>
    <row r="533" spans="1:3" x14ac:dyDescent="0.3">
      <c r="A533" s="39">
        <v>685</v>
      </c>
      <c r="B533" s="39" t="s">
        <v>2265</v>
      </c>
      <c r="C533" s="39" t="s">
        <v>1275</v>
      </c>
    </row>
    <row r="534" spans="1:3" x14ac:dyDescent="0.3">
      <c r="A534" s="39">
        <v>686</v>
      </c>
      <c r="B534" s="39" t="s">
        <v>2324</v>
      </c>
      <c r="C534" s="39" t="s">
        <v>1275</v>
      </c>
    </row>
    <row r="535" spans="1:3" x14ac:dyDescent="0.3">
      <c r="A535" s="39">
        <v>687</v>
      </c>
      <c r="B535" s="39" t="s">
        <v>2001</v>
      </c>
      <c r="C535" s="39" t="s">
        <v>1278</v>
      </c>
    </row>
    <row r="536" spans="1:3" x14ac:dyDescent="0.3">
      <c r="A536" s="39">
        <v>688</v>
      </c>
      <c r="B536" s="39" t="s">
        <v>2011</v>
      </c>
      <c r="C536" s="39" t="s">
        <v>1275</v>
      </c>
    </row>
    <row r="537" spans="1:3" x14ac:dyDescent="0.3">
      <c r="A537" s="39">
        <v>689</v>
      </c>
      <c r="B537" s="39" t="s">
        <v>1996</v>
      </c>
      <c r="C537" s="39" t="s">
        <v>1278</v>
      </c>
    </row>
    <row r="538" spans="1:3" x14ac:dyDescent="0.3">
      <c r="A538" s="39">
        <v>690</v>
      </c>
      <c r="B538" s="39" t="s">
        <v>1995</v>
      </c>
      <c r="C538" s="39" t="s">
        <v>1275</v>
      </c>
    </row>
    <row r="539" spans="1:3" x14ac:dyDescent="0.3">
      <c r="A539" s="39">
        <v>691</v>
      </c>
      <c r="B539" s="39" t="s">
        <v>2000</v>
      </c>
      <c r="C539" s="39" t="s">
        <v>1278</v>
      </c>
    </row>
    <row r="540" spans="1:3" x14ac:dyDescent="0.3">
      <c r="A540" s="39">
        <v>693</v>
      </c>
      <c r="B540" s="39" t="s">
        <v>2015</v>
      </c>
      <c r="C540" s="39" t="s">
        <v>1276</v>
      </c>
    </row>
    <row r="541" spans="1:3" x14ac:dyDescent="0.3">
      <c r="A541" s="39">
        <v>694</v>
      </c>
      <c r="B541" s="39" t="s">
        <v>2002</v>
      </c>
      <c r="C541" s="39" t="s">
        <v>1275</v>
      </c>
    </row>
    <row r="542" spans="1:3" x14ac:dyDescent="0.3">
      <c r="A542" s="39">
        <v>695</v>
      </c>
      <c r="B542" s="39" t="s">
        <v>2007</v>
      </c>
      <c r="C542" s="39" t="s">
        <v>1275</v>
      </c>
    </row>
    <row r="543" spans="1:3" x14ac:dyDescent="0.3">
      <c r="A543" s="39">
        <v>696</v>
      </c>
      <c r="B543" s="39" t="s">
        <v>2014</v>
      </c>
      <c r="C543" s="39" t="s">
        <v>1275</v>
      </c>
    </row>
    <row r="544" spans="1:3" x14ac:dyDescent="0.3">
      <c r="A544" s="39">
        <v>697</v>
      </c>
      <c r="B544" s="39" t="s">
        <v>2006</v>
      </c>
      <c r="C544" s="39" t="s">
        <v>1275</v>
      </c>
    </row>
    <row r="545" spans="1:3" x14ac:dyDescent="0.3">
      <c r="A545" s="39">
        <v>698</v>
      </c>
      <c r="B545" s="39" t="s">
        <v>2004</v>
      </c>
      <c r="C545" s="39" t="s">
        <v>1275</v>
      </c>
    </row>
    <row r="546" spans="1:3" x14ac:dyDescent="0.3">
      <c r="A546" s="39">
        <v>699</v>
      </c>
      <c r="B546" s="39" t="s">
        <v>2354</v>
      </c>
      <c r="C546" s="39" t="s">
        <v>1277</v>
      </c>
    </row>
    <row r="547" spans="1:3" x14ac:dyDescent="0.3">
      <c r="A547" s="39">
        <v>701</v>
      </c>
      <c r="B547" s="39" t="s">
        <v>2005</v>
      </c>
      <c r="C547" s="39" t="s">
        <v>1275</v>
      </c>
    </row>
    <row r="548" spans="1:3" x14ac:dyDescent="0.3">
      <c r="A548" s="39">
        <v>703</v>
      </c>
      <c r="B548" s="39" t="s">
        <v>1659</v>
      </c>
      <c r="C548" s="39" t="s">
        <v>1278</v>
      </c>
    </row>
    <row r="549" spans="1:3" x14ac:dyDescent="0.3">
      <c r="A549" s="39">
        <v>705</v>
      </c>
      <c r="B549" s="39" t="s">
        <v>1660</v>
      </c>
      <c r="C549" s="39" t="s">
        <v>1278</v>
      </c>
    </row>
    <row r="550" spans="1:3" x14ac:dyDescent="0.3">
      <c r="A550" s="39">
        <v>706</v>
      </c>
      <c r="B550" s="39" t="s">
        <v>2372</v>
      </c>
      <c r="C550" s="39" t="s">
        <v>1275</v>
      </c>
    </row>
    <row r="551" spans="1:3" x14ac:dyDescent="0.3">
      <c r="A551" s="39">
        <v>707</v>
      </c>
      <c r="B551" s="39" t="s">
        <v>1661</v>
      </c>
      <c r="C551" s="39" t="s">
        <v>1275</v>
      </c>
    </row>
    <row r="552" spans="1:3" x14ac:dyDescent="0.3">
      <c r="A552" s="39">
        <v>708</v>
      </c>
      <c r="B552" s="39" t="s">
        <v>1662</v>
      </c>
      <c r="C552" s="39" t="s">
        <v>1275</v>
      </c>
    </row>
    <row r="553" spans="1:3" x14ac:dyDescent="0.3">
      <c r="A553" s="39">
        <v>709</v>
      </c>
      <c r="B553" s="39" t="s">
        <v>1663</v>
      </c>
      <c r="C553" s="39" t="s">
        <v>1275</v>
      </c>
    </row>
    <row r="554" spans="1:3" x14ac:dyDescent="0.3">
      <c r="A554" s="39">
        <v>710</v>
      </c>
      <c r="B554" s="39" t="s">
        <v>1664</v>
      </c>
      <c r="C554" s="39" t="s">
        <v>1275</v>
      </c>
    </row>
    <row r="555" spans="1:3" x14ac:dyDescent="0.3">
      <c r="A555" s="39">
        <v>712</v>
      </c>
      <c r="B555" s="39" t="s">
        <v>1665</v>
      </c>
      <c r="C555" s="39" t="s">
        <v>1278</v>
      </c>
    </row>
    <row r="556" spans="1:3" x14ac:dyDescent="0.3">
      <c r="A556" s="39">
        <v>713</v>
      </c>
      <c r="B556" s="39" t="s">
        <v>1666</v>
      </c>
      <c r="C556" s="39" t="s">
        <v>1275</v>
      </c>
    </row>
    <row r="557" spans="1:3" x14ac:dyDescent="0.3">
      <c r="A557" s="39">
        <v>714</v>
      </c>
      <c r="B557" s="39" t="s">
        <v>1667</v>
      </c>
      <c r="C557" s="39" t="s">
        <v>1275</v>
      </c>
    </row>
    <row r="558" spans="1:3" x14ac:dyDescent="0.3">
      <c r="A558" s="39">
        <v>715</v>
      </c>
      <c r="B558" s="39" t="s">
        <v>1668</v>
      </c>
      <c r="C558" s="39" t="s">
        <v>1275</v>
      </c>
    </row>
    <row r="559" spans="1:3" x14ac:dyDescent="0.3">
      <c r="A559" s="39">
        <v>716</v>
      </c>
      <c r="B559" s="39" t="s">
        <v>1669</v>
      </c>
      <c r="C559" s="39" t="s">
        <v>1278</v>
      </c>
    </row>
    <row r="560" spans="1:3" x14ac:dyDescent="0.3">
      <c r="A560" s="39">
        <v>717</v>
      </c>
      <c r="B560" s="39" t="s">
        <v>1670</v>
      </c>
      <c r="C560" s="39" t="s">
        <v>1275</v>
      </c>
    </row>
    <row r="561" spans="1:3" x14ac:dyDescent="0.3">
      <c r="A561" s="39">
        <v>718</v>
      </c>
      <c r="B561" s="39" t="s">
        <v>1671</v>
      </c>
      <c r="C561" s="39" t="s">
        <v>1275</v>
      </c>
    </row>
    <row r="562" spans="1:3" x14ac:dyDescent="0.3">
      <c r="A562" s="39">
        <v>719</v>
      </c>
      <c r="B562" s="39" t="s">
        <v>1672</v>
      </c>
      <c r="C562" s="39" t="s">
        <v>1275</v>
      </c>
    </row>
    <row r="563" spans="1:3" x14ac:dyDescent="0.3">
      <c r="A563" s="39">
        <v>720</v>
      </c>
      <c r="B563" s="39" t="s">
        <v>1673</v>
      </c>
      <c r="C563" s="39" t="s">
        <v>1278</v>
      </c>
    </row>
    <row r="564" spans="1:3" x14ac:dyDescent="0.3">
      <c r="A564" s="39">
        <v>721</v>
      </c>
      <c r="B564" s="39" t="s">
        <v>1674</v>
      </c>
      <c r="C564" s="39" t="s">
        <v>1275</v>
      </c>
    </row>
    <row r="565" spans="1:3" x14ac:dyDescent="0.3">
      <c r="A565" s="39">
        <v>722</v>
      </c>
      <c r="B565" s="39" t="s">
        <v>1675</v>
      </c>
      <c r="C565" s="39" t="s">
        <v>1275</v>
      </c>
    </row>
    <row r="566" spans="1:3" x14ac:dyDescent="0.3">
      <c r="A566" s="39">
        <v>723</v>
      </c>
      <c r="B566" s="39" t="s">
        <v>1676</v>
      </c>
      <c r="C566" s="39" t="s">
        <v>1275</v>
      </c>
    </row>
    <row r="567" spans="1:3" x14ac:dyDescent="0.3">
      <c r="A567" s="39">
        <v>724</v>
      </c>
      <c r="B567" s="39" t="s">
        <v>1677</v>
      </c>
      <c r="C567" s="39" t="s">
        <v>1275</v>
      </c>
    </row>
    <row r="568" spans="1:3" x14ac:dyDescent="0.3">
      <c r="A568" s="39">
        <v>725</v>
      </c>
      <c r="B568" s="39" t="s">
        <v>1678</v>
      </c>
      <c r="C568" s="39" t="s">
        <v>1275</v>
      </c>
    </row>
    <row r="569" spans="1:3" x14ac:dyDescent="0.3">
      <c r="A569" s="39">
        <v>726</v>
      </c>
      <c r="B569" s="39" t="s">
        <v>1679</v>
      </c>
      <c r="C569" s="39" t="s">
        <v>1275</v>
      </c>
    </row>
    <row r="570" spans="1:3" x14ac:dyDescent="0.3">
      <c r="A570" s="39">
        <v>727</v>
      </c>
      <c r="B570" s="39" t="s">
        <v>1680</v>
      </c>
      <c r="C570" s="39" t="s">
        <v>1278</v>
      </c>
    </row>
    <row r="571" spans="1:3" x14ac:dyDescent="0.3">
      <c r="A571" s="39">
        <v>728</v>
      </c>
      <c r="B571" s="39" t="s">
        <v>1681</v>
      </c>
      <c r="C571" s="39" t="s">
        <v>1278</v>
      </c>
    </row>
    <row r="572" spans="1:3" x14ac:dyDescent="0.3">
      <c r="A572" s="39">
        <v>729</v>
      </c>
      <c r="B572" s="39" t="s">
        <v>1682</v>
      </c>
      <c r="C572" s="39" t="s">
        <v>1278</v>
      </c>
    </row>
    <row r="573" spans="1:3" x14ac:dyDescent="0.3">
      <c r="A573" s="39">
        <v>730</v>
      </c>
      <c r="B573" s="39" t="s">
        <v>1683</v>
      </c>
      <c r="C573" s="39" t="s">
        <v>1277</v>
      </c>
    </row>
    <row r="574" spans="1:3" x14ac:dyDescent="0.3">
      <c r="A574" s="39">
        <v>731</v>
      </c>
      <c r="B574" s="39" t="s">
        <v>1684</v>
      </c>
      <c r="C574" s="39" t="s">
        <v>1278</v>
      </c>
    </row>
    <row r="575" spans="1:3" x14ac:dyDescent="0.3">
      <c r="A575" s="39">
        <v>732</v>
      </c>
      <c r="B575" s="39" t="s">
        <v>1685</v>
      </c>
      <c r="C575" s="39" t="s">
        <v>1278</v>
      </c>
    </row>
    <row r="576" spans="1:3" x14ac:dyDescent="0.3">
      <c r="A576" s="39">
        <v>733</v>
      </c>
      <c r="B576" s="39" t="s">
        <v>1686</v>
      </c>
      <c r="C576" s="39" t="s">
        <v>1277</v>
      </c>
    </row>
    <row r="577" spans="1:3" x14ac:dyDescent="0.3">
      <c r="A577" s="39">
        <v>734</v>
      </c>
      <c r="B577" s="39" t="s">
        <v>1687</v>
      </c>
      <c r="C577" s="39" t="s">
        <v>1275</v>
      </c>
    </row>
    <row r="578" spans="1:3" x14ac:dyDescent="0.3">
      <c r="A578" s="39">
        <v>735</v>
      </c>
      <c r="B578" s="39" t="s">
        <v>1688</v>
      </c>
      <c r="C578" s="39" t="s">
        <v>1275</v>
      </c>
    </row>
    <row r="579" spans="1:3" x14ac:dyDescent="0.3">
      <c r="A579" s="39">
        <v>736</v>
      </c>
      <c r="B579" s="39" t="s">
        <v>1689</v>
      </c>
      <c r="C579" s="39" t="s">
        <v>1278</v>
      </c>
    </row>
    <row r="580" spans="1:3" x14ac:dyDescent="0.3">
      <c r="A580" s="39">
        <v>737</v>
      </c>
      <c r="B580" s="39" t="s">
        <v>1690</v>
      </c>
      <c r="C580" s="39" t="s">
        <v>1278</v>
      </c>
    </row>
    <row r="581" spans="1:3" x14ac:dyDescent="0.3">
      <c r="A581" s="39">
        <v>738</v>
      </c>
      <c r="B581" s="39" t="s">
        <v>1691</v>
      </c>
      <c r="C581" s="39" t="s">
        <v>1275</v>
      </c>
    </row>
    <row r="582" spans="1:3" x14ac:dyDescent="0.3">
      <c r="A582" s="39">
        <v>739</v>
      </c>
      <c r="B582" s="39" t="s">
        <v>1692</v>
      </c>
      <c r="C582" s="39" t="s">
        <v>1275</v>
      </c>
    </row>
    <row r="583" spans="1:3" x14ac:dyDescent="0.3">
      <c r="A583" s="39">
        <v>740</v>
      </c>
      <c r="B583" s="39" t="s">
        <v>1693</v>
      </c>
      <c r="C583" s="39" t="s">
        <v>1278</v>
      </c>
    </row>
    <row r="584" spans="1:3" x14ac:dyDescent="0.3">
      <c r="A584" s="39">
        <v>741</v>
      </c>
      <c r="B584" s="39" t="s">
        <v>2264</v>
      </c>
      <c r="C584" s="39" t="s">
        <v>1278</v>
      </c>
    </row>
    <row r="585" spans="1:3" x14ac:dyDescent="0.3">
      <c r="A585" s="39">
        <v>742</v>
      </c>
      <c r="B585" s="39" t="s">
        <v>1694</v>
      </c>
      <c r="C585" s="39" t="s">
        <v>1276</v>
      </c>
    </row>
    <row r="586" spans="1:3" x14ac:dyDescent="0.3">
      <c r="A586" s="39">
        <v>743</v>
      </c>
      <c r="B586" s="39" t="s">
        <v>1695</v>
      </c>
      <c r="C586" s="39" t="s">
        <v>1275</v>
      </c>
    </row>
    <row r="587" spans="1:3" x14ac:dyDescent="0.3">
      <c r="A587" s="39">
        <v>744</v>
      </c>
      <c r="B587" s="39" t="s">
        <v>1696</v>
      </c>
      <c r="C587" s="39" t="s">
        <v>1275</v>
      </c>
    </row>
    <row r="588" spans="1:3" x14ac:dyDescent="0.3">
      <c r="A588" s="39">
        <v>745</v>
      </c>
      <c r="B588" s="39" t="s">
        <v>1697</v>
      </c>
      <c r="C588" s="39" t="s">
        <v>1275</v>
      </c>
    </row>
    <row r="589" spans="1:3" x14ac:dyDescent="0.3">
      <c r="A589" s="39">
        <v>746</v>
      </c>
      <c r="B589" s="39" t="s">
        <v>1698</v>
      </c>
      <c r="C589" s="39" t="s">
        <v>1278</v>
      </c>
    </row>
    <row r="590" spans="1:3" x14ac:dyDescent="0.3">
      <c r="A590" s="39">
        <v>747</v>
      </c>
      <c r="B590" s="39" t="s">
        <v>1699</v>
      </c>
      <c r="C590" s="39" t="s">
        <v>1278</v>
      </c>
    </row>
    <row r="591" spans="1:3" x14ac:dyDescent="0.3">
      <c r="A591" s="39">
        <v>748</v>
      </c>
      <c r="B591" s="39" t="s">
        <v>2380</v>
      </c>
      <c r="C591" s="39" t="s">
        <v>1278</v>
      </c>
    </row>
    <row r="592" spans="1:3" x14ac:dyDescent="0.3">
      <c r="A592" s="39">
        <v>749</v>
      </c>
      <c r="B592" s="39" t="s">
        <v>1700</v>
      </c>
      <c r="C592" s="39" t="s">
        <v>1278</v>
      </c>
    </row>
    <row r="593" spans="1:3" x14ac:dyDescent="0.3">
      <c r="A593" s="39">
        <v>750</v>
      </c>
      <c r="B593" s="39" t="s">
        <v>1701</v>
      </c>
      <c r="C593" s="39" t="s">
        <v>1277</v>
      </c>
    </row>
    <row r="594" spans="1:3" x14ac:dyDescent="0.3">
      <c r="A594" s="39">
        <v>751</v>
      </c>
      <c r="B594" s="39" t="s">
        <v>2263</v>
      </c>
      <c r="C594" s="39" t="s">
        <v>1277</v>
      </c>
    </row>
    <row r="595" spans="1:3" x14ac:dyDescent="0.3">
      <c r="A595" s="39">
        <v>752</v>
      </c>
      <c r="B595" s="39" t="s">
        <v>1702</v>
      </c>
      <c r="C595" s="39" t="s">
        <v>1278</v>
      </c>
    </row>
    <row r="596" spans="1:3" x14ac:dyDescent="0.3">
      <c r="A596" s="39">
        <v>753</v>
      </c>
      <c r="B596" s="39" t="s">
        <v>1703</v>
      </c>
      <c r="C596" s="39" t="s">
        <v>1275</v>
      </c>
    </row>
    <row r="597" spans="1:3" x14ac:dyDescent="0.3">
      <c r="A597" s="39">
        <v>754</v>
      </c>
      <c r="B597" s="39" t="s">
        <v>1704</v>
      </c>
      <c r="C597" s="39" t="s">
        <v>1278</v>
      </c>
    </row>
    <row r="598" spans="1:3" x14ac:dyDescent="0.3">
      <c r="A598" s="39">
        <v>755</v>
      </c>
      <c r="B598" s="39" t="s">
        <v>1705</v>
      </c>
      <c r="C598" s="39" t="s">
        <v>1275</v>
      </c>
    </row>
    <row r="599" spans="1:3" x14ac:dyDescent="0.3">
      <c r="A599" s="39">
        <v>756</v>
      </c>
      <c r="B599" s="39" t="s">
        <v>1706</v>
      </c>
      <c r="C599" s="39" t="s">
        <v>1278</v>
      </c>
    </row>
    <row r="600" spans="1:3" x14ac:dyDescent="0.3">
      <c r="A600" s="39">
        <v>757</v>
      </c>
      <c r="B600" s="39" t="s">
        <v>1707</v>
      </c>
      <c r="C600" s="39" t="s">
        <v>1278</v>
      </c>
    </row>
    <row r="601" spans="1:3" x14ac:dyDescent="0.3">
      <c r="A601" s="39">
        <v>758</v>
      </c>
      <c r="B601" s="39" t="s">
        <v>2415</v>
      </c>
      <c r="C601" s="39" t="s">
        <v>1278</v>
      </c>
    </row>
    <row r="602" spans="1:3" x14ac:dyDescent="0.3">
      <c r="A602" s="39">
        <v>759</v>
      </c>
      <c r="B602" s="39" t="s">
        <v>1708</v>
      </c>
      <c r="C602" s="39" t="s">
        <v>1275</v>
      </c>
    </row>
    <row r="603" spans="1:3" x14ac:dyDescent="0.3">
      <c r="A603" s="39">
        <v>760</v>
      </c>
      <c r="B603" s="39" t="s">
        <v>1709</v>
      </c>
      <c r="C603" s="39" t="s">
        <v>1278</v>
      </c>
    </row>
    <row r="604" spans="1:3" x14ac:dyDescent="0.3">
      <c r="A604" s="39">
        <v>761</v>
      </c>
      <c r="B604" s="39" t="s">
        <v>1710</v>
      </c>
      <c r="C604" s="39" t="s">
        <v>1275</v>
      </c>
    </row>
    <row r="605" spans="1:3" x14ac:dyDescent="0.3">
      <c r="A605" s="39">
        <v>763</v>
      </c>
      <c r="B605" s="39" t="s">
        <v>1711</v>
      </c>
      <c r="C605" s="39" t="s">
        <v>1278</v>
      </c>
    </row>
    <row r="606" spans="1:3" x14ac:dyDescent="0.3">
      <c r="A606" s="39">
        <v>764</v>
      </c>
      <c r="B606" s="39" t="s">
        <v>1712</v>
      </c>
      <c r="C606" s="39" t="s">
        <v>1277</v>
      </c>
    </row>
    <row r="607" spans="1:3" x14ac:dyDescent="0.3">
      <c r="A607" s="39">
        <v>765</v>
      </c>
      <c r="B607" s="39" t="s">
        <v>1713</v>
      </c>
      <c r="C607" s="39" t="s">
        <v>1277</v>
      </c>
    </row>
    <row r="608" spans="1:3" x14ac:dyDescent="0.3">
      <c r="A608" s="39">
        <v>766</v>
      </c>
      <c r="B608" s="39" t="s">
        <v>1714</v>
      </c>
      <c r="C608" s="39" t="s">
        <v>1277</v>
      </c>
    </row>
    <row r="609" spans="1:3" x14ac:dyDescent="0.3">
      <c r="A609" s="39">
        <v>767</v>
      </c>
      <c r="B609" s="39" t="s">
        <v>2358</v>
      </c>
      <c r="C609" s="39" t="s">
        <v>1277</v>
      </c>
    </row>
    <row r="610" spans="1:3" x14ac:dyDescent="0.3">
      <c r="A610" s="39">
        <v>768</v>
      </c>
      <c r="B610" s="39" t="s">
        <v>2332</v>
      </c>
      <c r="C610" s="39" t="s">
        <v>1275</v>
      </c>
    </row>
    <row r="611" spans="1:3" x14ac:dyDescent="0.3">
      <c r="A611" s="39">
        <v>769</v>
      </c>
      <c r="B611" s="39" t="s">
        <v>2199</v>
      </c>
      <c r="C611" s="39" t="s">
        <v>1275</v>
      </c>
    </row>
    <row r="612" spans="1:3" x14ac:dyDescent="0.3">
      <c r="A612" s="39">
        <v>770</v>
      </c>
      <c r="B612" s="39" t="s">
        <v>1715</v>
      </c>
      <c r="C612" s="39" t="s">
        <v>1278</v>
      </c>
    </row>
    <row r="613" spans="1:3" x14ac:dyDescent="0.3">
      <c r="A613" s="39">
        <v>771</v>
      </c>
      <c r="B613" s="39" t="s">
        <v>1716</v>
      </c>
      <c r="C613" s="39" t="s">
        <v>1278</v>
      </c>
    </row>
    <row r="614" spans="1:3" x14ac:dyDescent="0.3">
      <c r="A614" s="39">
        <v>772</v>
      </c>
      <c r="B614" s="39" t="s">
        <v>1717</v>
      </c>
      <c r="C614" s="39" t="s">
        <v>1276</v>
      </c>
    </row>
    <row r="615" spans="1:3" x14ac:dyDescent="0.3">
      <c r="A615" s="39">
        <v>773</v>
      </c>
      <c r="B615" s="39" t="s">
        <v>1718</v>
      </c>
      <c r="C615" s="39" t="s">
        <v>1276</v>
      </c>
    </row>
    <row r="616" spans="1:3" x14ac:dyDescent="0.3">
      <c r="A616" s="39">
        <v>774</v>
      </c>
      <c r="B616" s="39" t="s">
        <v>1719</v>
      </c>
      <c r="C616" s="39" t="s">
        <v>1278</v>
      </c>
    </row>
    <row r="617" spans="1:3" x14ac:dyDescent="0.3">
      <c r="A617" s="39">
        <v>775</v>
      </c>
      <c r="B617" s="39" t="s">
        <v>2366</v>
      </c>
      <c r="C617" s="39" t="s">
        <v>1278</v>
      </c>
    </row>
    <row r="618" spans="1:3" x14ac:dyDescent="0.3">
      <c r="A618" s="39">
        <v>776</v>
      </c>
      <c r="B618" s="39" t="s">
        <v>1720</v>
      </c>
      <c r="C618" s="39" t="s">
        <v>1276</v>
      </c>
    </row>
    <row r="619" spans="1:3" x14ac:dyDescent="0.3">
      <c r="A619" s="39">
        <v>777</v>
      </c>
      <c r="B619" s="39" t="s">
        <v>1721</v>
      </c>
      <c r="C619" s="39" t="s">
        <v>1276</v>
      </c>
    </row>
    <row r="620" spans="1:3" x14ac:dyDescent="0.3">
      <c r="A620" s="39">
        <v>778</v>
      </c>
      <c r="B620" s="39" t="s">
        <v>1722</v>
      </c>
      <c r="C620" s="39" t="s">
        <v>1278</v>
      </c>
    </row>
    <row r="621" spans="1:3" x14ac:dyDescent="0.3">
      <c r="A621" s="39">
        <v>779</v>
      </c>
      <c r="B621" s="39" t="s">
        <v>1723</v>
      </c>
      <c r="C621" s="39" t="s">
        <v>1278</v>
      </c>
    </row>
    <row r="622" spans="1:3" x14ac:dyDescent="0.3">
      <c r="A622" s="39">
        <v>780</v>
      </c>
      <c r="B622" s="39" t="s">
        <v>1724</v>
      </c>
      <c r="C622" s="39" t="s">
        <v>1277</v>
      </c>
    </row>
    <row r="623" spans="1:3" x14ac:dyDescent="0.3">
      <c r="A623" s="39">
        <v>781</v>
      </c>
      <c r="B623" s="39" t="s">
        <v>1725</v>
      </c>
      <c r="C623" s="39" t="s">
        <v>1277</v>
      </c>
    </row>
    <row r="624" spans="1:3" x14ac:dyDescent="0.3">
      <c r="A624" s="39">
        <v>782</v>
      </c>
      <c r="B624" s="39" t="s">
        <v>2335</v>
      </c>
      <c r="C624" s="39" t="s">
        <v>1278</v>
      </c>
    </row>
    <row r="625" spans="1:3" x14ac:dyDescent="0.3">
      <c r="A625" s="39">
        <v>783</v>
      </c>
      <c r="B625" s="39" t="s">
        <v>1726</v>
      </c>
      <c r="C625" s="39" t="s">
        <v>1277</v>
      </c>
    </row>
    <row r="626" spans="1:3" x14ac:dyDescent="0.3">
      <c r="A626" s="39">
        <v>784</v>
      </c>
      <c r="B626" s="39" t="s">
        <v>1727</v>
      </c>
      <c r="C626" s="39" t="s">
        <v>1275</v>
      </c>
    </row>
    <row r="627" spans="1:3" x14ac:dyDescent="0.3">
      <c r="A627" s="39">
        <v>785</v>
      </c>
      <c r="B627" s="39" t="s">
        <v>2376</v>
      </c>
      <c r="C627" s="39" t="s">
        <v>1275</v>
      </c>
    </row>
    <row r="628" spans="1:3" x14ac:dyDescent="0.3">
      <c r="A628" s="39">
        <v>786</v>
      </c>
      <c r="B628" s="39" t="s">
        <v>1728</v>
      </c>
      <c r="C628" s="39" t="s">
        <v>1275</v>
      </c>
    </row>
    <row r="629" spans="1:3" x14ac:dyDescent="0.3">
      <c r="A629" s="39">
        <v>787</v>
      </c>
      <c r="B629" s="39" t="s">
        <v>1729</v>
      </c>
      <c r="C629" s="39" t="s">
        <v>1275</v>
      </c>
    </row>
    <row r="630" spans="1:3" x14ac:dyDescent="0.3">
      <c r="A630" s="39">
        <v>788</v>
      </c>
      <c r="B630" s="39" t="s">
        <v>1730</v>
      </c>
      <c r="C630" s="39" t="s">
        <v>1275</v>
      </c>
    </row>
    <row r="631" spans="1:3" x14ac:dyDescent="0.3">
      <c r="A631" s="39">
        <v>789</v>
      </c>
      <c r="B631" s="39" t="s">
        <v>2200</v>
      </c>
      <c r="C631" s="39" t="s">
        <v>1276</v>
      </c>
    </row>
    <row r="632" spans="1:3" x14ac:dyDescent="0.3">
      <c r="A632" s="39">
        <v>790</v>
      </c>
      <c r="B632" s="39" t="s">
        <v>1731</v>
      </c>
      <c r="C632" s="39" t="s">
        <v>1275</v>
      </c>
    </row>
    <row r="633" spans="1:3" x14ac:dyDescent="0.3">
      <c r="A633" s="39">
        <v>791</v>
      </c>
      <c r="B633" s="39" t="s">
        <v>1732</v>
      </c>
      <c r="C633" s="39" t="s">
        <v>1275</v>
      </c>
    </row>
    <row r="634" spans="1:3" x14ac:dyDescent="0.3">
      <c r="A634" s="39">
        <v>792</v>
      </c>
      <c r="B634" s="39" t="s">
        <v>2201</v>
      </c>
      <c r="C634" s="39" t="s">
        <v>1275</v>
      </c>
    </row>
    <row r="635" spans="1:3" x14ac:dyDescent="0.3">
      <c r="A635" s="39">
        <v>793</v>
      </c>
      <c r="B635" s="39" t="s">
        <v>2182</v>
      </c>
      <c r="C635" s="39" t="s">
        <v>1275</v>
      </c>
    </row>
    <row r="636" spans="1:3" x14ac:dyDescent="0.3">
      <c r="A636" s="39">
        <v>794</v>
      </c>
      <c r="B636" s="39" t="s">
        <v>1733</v>
      </c>
      <c r="C636" s="39" t="s">
        <v>1275</v>
      </c>
    </row>
    <row r="637" spans="1:3" x14ac:dyDescent="0.3">
      <c r="A637" s="39">
        <v>795</v>
      </c>
      <c r="B637" s="39" t="s">
        <v>1734</v>
      </c>
      <c r="C637" s="39" t="s">
        <v>1276</v>
      </c>
    </row>
    <row r="638" spans="1:3" x14ac:dyDescent="0.3">
      <c r="A638" s="39">
        <v>796</v>
      </c>
      <c r="B638" s="39" t="s">
        <v>1735</v>
      </c>
      <c r="C638" s="39" t="s">
        <v>1278</v>
      </c>
    </row>
    <row r="639" spans="1:3" s="78" customFormat="1" x14ac:dyDescent="0.3">
      <c r="A639" s="86">
        <v>797</v>
      </c>
      <c r="B639" s="86" t="s">
        <v>2485</v>
      </c>
      <c r="C639" s="86" t="s">
        <v>1275</v>
      </c>
    </row>
    <row r="640" spans="1:3" x14ac:dyDescent="0.3">
      <c r="A640" s="39">
        <v>798</v>
      </c>
      <c r="B640" s="39" t="s">
        <v>2281</v>
      </c>
      <c r="C640" s="39" t="s">
        <v>1276</v>
      </c>
    </row>
    <row r="641" spans="1:3" x14ac:dyDescent="0.3">
      <c r="A641" s="39">
        <v>799</v>
      </c>
      <c r="B641" s="39" t="s">
        <v>1736</v>
      </c>
      <c r="C641" s="39" t="s">
        <v>1278</v>
      </c>
    </row>
    <row r="642" spans="1:3" x14ac:dyDescent="0.3">
      <c r="A642" s="39">
        <v>800</v>
      </c>
      <c r="B642" s="39" t="s">
        <v>1737</v>
      </c>
      <c r="C642" s="39" t="s">
        <v>1275</v>
      </c>
    </row>
    <row r="643" spans="1:3" x14ac:dyDescent="0.3">
      <c r="A643" s="39">
        <v>801</v>
      </c>
      <c r="B643" s="39" t="s">
        <v>1738</v>
      </c>
      <c r="C643" s="39" t="s">
        <v>1275</v>
      </c>
    </row>
    <row r="644" spans="1:3" x14ac:dyDescent="0.3">
      <c r="A644" s="39">
        <v>802</v>
      </c>
      <c r="B644" s="39" t="s">
        <v>2403</v>
      </c>
      <c r="C644" s="39" t="s">
        <v>1276</v>
      </c>
    </row>
    <row r="645" spans="1:3" x14ac:dyDescent="0.3">
      <c r="A645" s="39">
        <v>803</v>
      </c>
      <c r="B645" s="39" t="s">
        <v>1739</v>
      </c>
      <c r="C645" s="39" t="s">
        <v>1276</v>
      </c>
    </row>
    <row r="646" spans="1:3" x14ac:dyDescent="0.3">
      <c r="A646" s="39">
        <v>804</v>
      </c>
      <c r="B646" s="39" t="s">
        <v>2342</v>
      </c>
      <c r="C646" s="39" t="s">
        <v>1276</v>
      </c>
    </row>
    <row r="647" spans="1:3" x14ac:dyDescent="0.3">
      <c r="A647" s="39">
        <v>805</v>
      </c>
      <c r="B647" s="39" t="s">
        <v>1740</v>
      </c>
      <c r="C647" s="39" t="s">
        <v>1278</v>
      </c>
    </row>
    <row r="648" spans="1:3" x14ac:dyDescent="0.3">
      <c r="A648" s="39">
        <v>806</v>
      </c>
      <c r="B648" s="39" t="s">
        <v>2396</v>
      </c>
      <c r="C648" s="39" t="s">
        <v>1278</v>
      </c>
    </row>
    <row r="649" spans="1:3" x14ac:dyDescent="0.3">
      <c r="A649" s="39">
        <v>807</v>
      </c>
      <c r="B649" s="39" t="s">
        <v>2368</v>
      </c>
      <c r="C649" s="39" t="s">
        <v>1278</v>
      </c>
    </row>
    <row r="650" spans="1:3" x14ac:dyDescent="0.3">
      <c r="A650" s="39">
        <v>808</v>
      </c>
      <c r="B650" s="39" t="s">
        <v>1741</v>
      </c>
      <c r="C650" s="39" t="s">
        <v>1278</v>
      </c>
    </row>
    <row r="651" spans="1:3" x14ac:dyDescent="0.3">
      <c r="A651" s="39">
        <v>809</v>
      </c>
      <c r="B651" s="39" t="s">
        <v>2260</v>
      </c>
      <c r="C651" s="39" t="s">
        <v>1278</v>
      </c>
    </row>
    <row r="652" spans="1:3" x14ac:dyDescent="0.3">
      <c r="A652" s="39">
        <v>810</v>
      </c>
      <c r="B652" s="39" t="s">
        <v>1742</v>
      </c>
      <c r="C652" s="39" t="s">
        <v>1275</v>
      </c>
    </row>
    <row r="653" spans="1:3" x14ac:dyDescent="0.3">
      <c r="A653" s="39">
        <v>811</v>
      </c>
      <c r="B653" s="39" t="s">
        <v>1743</v>
      </c>
      <c r="C653" s="39" t="s">
        <v>1275</v>
      </c>
    </row>
    <row r="654" spans="1:3" x14ac:dyDescent="0.3">
      <c r="A654" s="39">
        <v>812</v>
      </c>
      <c r="B654" s="39" t="s">
        <v>1744</v>
      </c>
      <c r="C654" s="39" t="s">
        <v>1275</v>
      </c>
    </row>
    <row r="655" spans="1:3" x14ac:dyDescent="0.3">
      <c r="A655" s="39">
        <v>813</v>
      </c>
      <c r="B655" s="39" t="s">
        <v>2172</v>
      </c>
      <c r="C655" s="39" t="s">
        <v>1275</v>
      </c>
    </row>
    <row r="656" spans="1:3" x14ac:dyDescent="0.3">
      <c r="A656" s="39">
        <v>813</v>
      </c>
      <c r="B656" s="39" t="s">
        <v>2167</v>
      </c>
      <c r="C656" s="39" t="s">
        <v>1275</v>
      </c>
    </row>
    <row r="657" spans="1:3" x14ac:dyDescent="0.3">
      <c r="A657" s="39">
        <v>815</v>
      </c>
      <c r="B657" s="39" t="s">
        <v>1745</v>
      </c>
      <c r="C657" s="39" t="s">
        <v>1275</v>
      </c>
    </row>
    <row r="658" spans="1:3" x14ac:dyDescent="0.3">
      <c r="A658" s="39">
        <v>816</v>
      </c>
      <c r="B658" s="39" t="s">
        <v>1746</v>
      </c>
      <c r="C658" s="39" t="s">
        <v>1275</v>
      </c>
    </row>
    <row r="659" spans="1:3" x14ac:dyDescent="0.3">
      <c r="A659" s="39">
        <v>817</v>
      </c>
      <c r="B659" s="39" t="s">
        <v>1747</v>
      </c>
      <c r="C659" s="39" t="s">
        <v>1277</v>
      </c>
    </row>
    <row r="660" spans="1:3" x14ac:dyDescent="0.3">
      <c r="A660" s="39">
        <v>818</v>
      </c>
      <c r="B660" s="39" t="s">
        <v>1748</v>
      </c>
      <c r="C660" s="39" t="s">
        <v>1275</v>
      </c>
    </row>
    <row r="661" spans="1:3" x14ac:dyDescent="0.3">
      <c r="A661" s="39">
        <v>819</v>
      </c>
      <c r="B661" s="39" t="s">
        <v>1749</v>
      </c>
      <c r="C661" s="39" t="s">
        <v>1278</v>
      </c>
    </row>
    <row r="662" spans="1:3" x14ac:dyDescent="0.3">
      <c r="A662" s="39">
        <v>821</v>
      </c>
      <c r="B662" s="39" t="s">
        <v>1750</v>
      </c>
      <c r="C662" s="39" t="s">
        <v>1275</v>
      </c>
    </row>
    <row r="663" spans="1:3" x14ac:dyDescent="0.3">
      <c r="A663" s="39">
        <v>822</v>
      </c>
      <c r="B663" s="39" t="s">
        <v>1751</v>
      </c>
      <c r="C663" s="39" t="s">
        <v>1276</v>
      </c>
    </row>
    <row r="664" spans="1:3" x14ac:dyDescent="0.3">
      <c r="A664" s="39">
        <v>823</v>
      </c>
      <c r="B664" s="39" t="s">
        <v>1752</v>
      </c>
      <c r="C664" s="39" t="s">
        <v>1275</v>
      </c>
    </row>
    <row r="665" spans="1:3" x14ac:dyDescent="0.3">
      <c r="A665" s="39">
        <v>824</v>
      </c>
      <c r="B665" s="39" t="s">
        <v>1753</v>
      </c>
      <c r="C665" s="39" t="s">
        <v>1276</v>
      </c>
    </row>
    <row r="666" spans="1:3" x14ac:dyDescent="0.3">
      <c r="A666" s="39">
        <v>825</v>
      </c>
      <c r="B666" s="39" t="s">
        <v>1754</v>
      </c>
      <c r="C666" s="39" t="s">
        <v>1277</v>
      </c>
    </row>
    <row r="667" spans="1:3" x14ac:dyDescent="0.3">
      <c r="A667" s="39">
        <v>826</v>
      </c>
      <c r="B667" s="39" t="s">
        <v>1755</v>
      </c>
      <c r="C667" s="39" t="s">
        <v>1275</v>
      </c>
    </row>
    <row r="668" spans="1:3" x14ac:dyDescent="0.3">
      <c r="A668" s="39">
        <v>827</v>
      </c>
      <c r="B668" s="39" t="s">
        <v>1756</v>
      </c>
      <c r="C668" s="39" t="s">
        <v>1275</v>
      </c>
    </row>
    <row r="669" spans="1:3" x14ac:dyDescent="0.3">
      <c r="A669" s="39">
        <v>828</v>
      </c>
      <c r="B669" s="39" t="s">
        <v>1757</v>
      </c>
      <c r="C669" s="39" t="s">
        <v>1275</v>
      </c>
    </row>
    <row r="670" spans="1:3" x14ac:dyDescent="0.3">
      <c r="A670" s="39">
        <v>829</v>
      </c>
      <c r="B670" s="39" t="s">
        <v>1758</v>
      </c>
      <c r="C670" s="39" t="s">
        <v>1277</v>
      </c>
    </row>
    <row r="671" spans="1:3" x14ac:dyDescent="0.3">
      <c r="A671" s="39">
        <v>830</v>
      </c>
      <c r="B671" s="39" t="s">
        <v>1759</v>
      </c>
      <c r="C671" s="39" t="s">
        <v>1276</v>
      </c>
    </row>
    <row r="672" spans="1:3" x14ac:dyDescent="0.3">
      <c r="A672" s="39">
        <v>831</v>
      </c>
      <c r="B672" s="39" t="s">
        <v>1760</v>
      </c>
      <c r="C672" s="39" t="s">
        <v>1277</v>
      </c>
    </row>
    <row r="673" spans="1:3" x14ac:dyDescent="0.3">
      <c r="A673" s="39">
        <v>832</v>
      </c>
      <c r="B673" s="39" t="s">
        <v>1761</v>
      </c>
      <c r="C673" s="39" t="s">
        <v>1278</v>
      </c>
    </row>
    <row r="674" spans="1:3" x14ac:dyDescent="0.3">
      <c r="A674" s="39">
        <v>833</v>
      </c>
      <c r="B674" s="39" t="s">
        <v>1762</v>
      </c>
      <c r="C674" s="39" t="s">
        <v>1275</v>
      </c>
    </row>
    <row r="675" spans="1:3" x14ac:dyDescent="0.3">
      <c r="A675" s="39">
        <v>834</v>
      </c>
      <c r="B675" s="39" t="s">
        <v>1763</v>
      </c>
      <c r="C675" s="39" t="s">
        <v>1275</v>
      </c>
    </row>
    <row r="676" spans="1:3" x14ac:dyDescent="0.3">
      <c r="A676" s="39">
        <v>835</v>
      </c>
      <c r="B676" s="39" t="s">
        <v>1764</v>
      </c>
      <c r="C676" s="39" t="s">
        <v>1275</v>
      </c>
    </row>
    <row r="677" spans="1:3" x14ac:dyDescent="0.3">
      <c r="A677" s="39">
        <v>836</v>
      </c>
      <c r="B677" s="39" t="s">
        <v>1765</v>
      </c>
      <c r="C677" s="39" t="s">
        <v>1275</v>
      </c>
    </row>
    <row r="678" spans="1:3" x14ac:dyDescent="0.3">
      <c r="A678" s="39">
        <v>837</v>
      </c>
      <c r="B678" s="39" t="s">
        <v>2259</v>
      </c>
      <c r="C678" s="39" t="s">
        <v>1278</v>
      </c>
    </row>
    <row r="679" spans="1:3" x14ac:dyDescent="0.3">
      <c r="A679" s="39">
        <v>838</v>
      </c>
      <c r="B679" s="39" t="s">
        <v>1766</v>
      </c>
      <c r="C679" s="39" t="s">
        <v>1276</v>
      </c>
    </row>
    <row r="680" spans="1:3" x14ac:dyDescent="0.3">
      <c r="A680" s="39">
        <v>839</v>
      </c>
      <c r="B680" s="39" t="s">
        <v>1767</v>
      </c>
      <c r="C680" s="39" t="s">
        <v>1275</v>
      </c>
    </row>
    <row r="681" spans="1:3" x14ac:dyDescent="0.3">
      <c r="A681" s="39">
        <v>840</v>
      </c>
      <c r="B681" s="39" t="s">
        <v>2390</v>
      </c>
      <c r="C681" s="39" t="s">
        <v>1278</v>
      </c>
    </row>
    <row r="682" spans="1:3" x14ac:dyDescent="0.3">
      <c r="A682" s="39">
        <v>841</v>
      </c>
      <c r="B682" s="39" t="s">
        <v>1768</v>
      </c>
      <c r="C682" s="39" t="s">
        <v>1275</v>
      </c>
    </row>
    <row r="683" spans="1:3" x14ac:dyDescent="0.3">
      <c r="A683" s="39">
        <v>842</v>
      </c>
      <c r="B683" s="39" t="s">
        <v>1769</v>
      </c>
      <c r="C683" s="39" t="s">
        <v>1276</v>
      </c>
    </row>
    <row r="684" spans="1:3" x14ac:dyDescent="0.3">
      <c r="A684" s="39">
        <v>843</v>
      </c>
      <c r="B684" s="39" t="s">
        <v>1770</v>
      </c>
      <c r="C684" s="39" t="s">
        <v>1276</v>
      </c>
    </row>
    <row r="685" spans="1:3" x14ac:dyDescent="0.3">
      <c r="A685" s="39">
        <v>844</v>
      </c>
      <c r="B685" s="39" t="s">
        <v>1771</v>
      </c>
      <c r="C685" s="39" t="s">
        <v>1276</v>
      </c>
    </row>
    <row r="686" spans="1:3" x14ac:dyDescent="0.3">
      <c r="A686" s="39">
        <v>845</v>
      </c>
      <c r="B686" s="39" t="s">
        <v>1772</v>
      </c>
      <c r="C686" s="39" t="s">
        <v>1275</v>
      </c>
    </row>
    <row r="687" spans="1:3" x14ac:dyDescent="0.3">
      <c r="A687" s="39">
        <v>849</v>
      </c>
      <c r="B687" s="39" t="s">
        <v>1773</v>
      </c>
      <c r="C687" s="39" t="s">
        <v>1275</v>
      </c>
    </row>
    <row r="688" spans="1:3" x14ac:dyDescent="0.3">
      <c r="A688" s="39">
        <v>850</v>
      </c>
      <c r="B688" s="39" t="s">
        <v>1774</v>
      </c>
      <c r="C688" s="39" t="s">
        <v>1275</v>
      </c>
    </row>
    <row r="689" spans="1:3" x14ac:dyDescent="0.3">
      <c r="A689" s="39">
        <v>851</v>
      </c>
      <c r="B689" s="39" t="s">
        <v>1775</v>
      </c>
      <c r="C689" s="39" t="s">
        <v>1278</v>
      </c>
    </row>
    <row r="690" spans="1:3" x14ac:dyDescent="0.3">
      <c r="A690" s="39">
        <v>852</v>
      </c>
      <c r="B690" s="39" t="s">
        <v>1776</v>
      </c>
      <c r="C690" s="39" t="s">
        <v>1278</v>
      </c>
    </row>
    <row r="691" spans="1:3" x14ac:dyDescent="0.3">
      <c r="A691" s="39">
        <v>853</v>
      </c>
      <c r="B691" s="39" t="s">
        <v>2343</v>
      </c>
      <c r="C691" s="39" t="s">
        <v>1278</v>
      </c>
    </row>
    <row r="692" spans="1:3" x14ac:dyDescent="0.3">
      <c r="A692" s="39">
        <v>854</v>
      </c>
      <c r="B692" s="39" t="s">
        <v>1777</v>
      </c>
      <c r="C692" s="39" t="s">
        <v>1278</v>
      </c>
    </row>
    <row r="693" spans="1:3" x14ac:dyDescent="0.3">
      <c r="A693" s="39">
        <v>855</v>
      </c>
      <c r="B693" s="39" t="s">
        <v>1778</v>
      </c>
      <c r="C693" s="39" t="s">
        <v>1278</v>
      </c>
    </row>
    <row r="694" spans="1:3" x14ac:dyDescent="0.3">
      <c r="A694" s="39">
        <v>856</v>
      </c>
      <c r="B694" s="39" t="s">
        <v>1779</v>
      </c>
      <c r="C694" s="39" t="s">
        <v>1278</v>
      </c>
    </row>
    <row r="695" spans="1:3" x14ac:dyDescent="0.3">
      <c r="A695" s="39">
        <v>857</v>
      </c>
      <c r="B695" s="39" t="s">
        <v>1780</v>
      </c>
      <c r="C695" s="39" t="s">
        <v>1278</v>
      </c>
    </row>
    <row r="696" spans="1:3" x14ac:dyDescent="0.3">
      <c r="A696" s="39">
        <v>858</v>
      </c>
      <c r="B696" s="39" t="s">
        <v>1781</v>
      </c>
      <c r="C696" s="39" t="s">
        <v>1275</v>
      </c>
    </row>
    <row r="697" spans="1:3" x14ac:dyDescent="0.3">
      <c r="A697" s="39">
        <v>859</v>
      </c>
      <c r="B697" s="39" t="s">
        <v>1782</v>
      </c>
      <c r="C697" s="39" t="s">
        <v>1276</v>
      </c>
    </row>
    <row r="698" spans="1:3" x14ac:dyDescent="0.3">
      <c r="A698" s="39">
        <v>860</v>
      </c>
      <c r="B698" s="39" t="s">
        <v>1783</v>
      </c>
      <c r="C698" s="39" t="s">
        <v>1275</v>
      </c>
    </row>
    <row r="699" spans="1:3" x14ac:dyDescent="0.3">
      <c r="A699" s="39">
        <v>861</v>
      </c>
      <c r="B699" s="39" t="s">
        <v>1784</v>
      </c>
      <c r="C699" s="39" t="s">
        <v>1275</v>
      </c>
    </row>
    <row r="700" spans="1:3" x14ac:dyDescent="0.3">
      <c r="A700" s="39">
        <v>862</v>
      </c>
      <c r="B700" s="39" t="s">
        <v>2359</v>
      </c>
      <c r="C700" s="39" t="s">
        <v>1278</v>
      </c>
    </row>
    <row r="701" spans="1:3" x14ac:dyDescent="0.3">
      <c r="A701" s="39">
        <v>863</v>
      </c>
      <c r="B701" s="39" t="s">
        <v>1785</v>
      </c>
      <c r="C701" s="39" t="s">
        <v>1275</v>
      </c>
    </row>
    <row r="702" spans="1:3" x14ac:dyDescent="0.3">
      <c r="A702" s="39">
        <v>864</v>
      </c>
      <c r="B702" s="39" t="s">
        <v>1786</v>
      </c>
      <c r="C702" s="39" t="s">
        <v>1278</v>
      </c>
    </row>
    <row r="703" spans="1:3" x14ac:dyDescent="0.3">
      <c r="A703" s="39">
        <v>865</v>
      </c>
      <c r="B703" s="39" t="s">
        <v>1787</v>
      </c>
      <c r="C703" s="39" t="s">
        <v>1275</v>
      </c>
    </row>
    <row r="704" spans="1:3" x14ac:dyDescent="0.3">
      <c r="A704" s="39">
        <v>866</v>
      </c>
      <c r="B704" s="39" t="s">
        <v>1788</v>
      </c>
      <c r="C704" s="39" t="s">
        <v>1275</v>
      </c>
    </row>
    <row r="705" spans="1:3" x14ac:dyDescent="0.3">
      <c r="A705" s="39">
        <v>867</v>
      </c>
      <c r="B705" s="39" t="s">
        <v>1789</v>
      </c>
      <c r="C705" s="39" t="s">
        <v>1276</v>
      </c>
    </row>
    <row r="706" spans="1:3" x14ac:dyDescent="0.3">
      <c r="A706" s="39">
        <v>868</v>
      </c>
      <c r="B706" s="39" t="s">
        <v>1790</v>
      </c>
      <c r="C706" s="39" t="s">
        <v>1275</v>
      </c>
    </row>
    <row r="707" spans="1:3" x14ac:dyDescent="0.3">
      <c r="A707" s="39">
        <v>869</v>
      </c>
      <c r="B707" s="39" t="s">
        <v>1791</v>
      </c>
      <c r="C707" s="39" t="s">
        <v>1278</v>
      </c>
    </row>
    <row r="708" spans="1:3" x14ac:dyDescent="0.3">
      <c r="A708" s="39">
        <v>870</v>
      </c>
      <c r="B708" s="39" t="s">
        <v>1792</v>
      </c>
      <c r="C708" s="39" t="s">
        <v>1277</v>
      </c>
    </row>
    <row r="709" spans="1:3" x14ac:dyDescent="0.3">
      <c r="A709" s="39">
        <v>871</v>
      </c>
      <c r="B709" s="39" t="s">
        <v>2202</v>
      </c>
      <c r="C709" s="39" t="s">
        <v>1277</v>
      </c>
    </row>
    <row r="710" spans="1:3" x14ac:dyDescent="0.3">
      <c r="A710" s="39">
        <v>872</v>
      </c>
      <c r="B710" s="39" t="s">
        <v>1793</v>
      </c>
      <c r="C710" s="39" t="s">
        <v>1278</v>
      </c>
    </row>
    <row r="711" spans="1:3" x14ac:dyDescent="0.3">
      <c r="A711" s="39">
        <v>873</v>
      </c>
      <c r="B711" s="39" t="s">
        <v>1794</v>
      </c>
      <c r="C711" s="39" t="s">
        <v>1277</v>
      </c>
    </row>
    <row r="712" spans="1:3" x14ac:dyDescent="0.3">
      <c r="A712" s="39">
        <v>874</v>
      </c>
      <c r="B712" s="39" t="s">
        <v>1795</v>
      </c>
      <c r="C712" s="39" t="s">
        <v>1278</v>
      </c>
    </row>
    <row r="713" spans="1:3" x14ac:dyDescent="0.3">
      <c r="A713" s="39">
        <v>875</v>
      </c>
      <c r="B713" s="39" t="s">
        <v>2280</v>
      </c>
      <c r="C713" s="39" t="s">
        <v>1275</v>
      </c>
    </row>
    <row r="714" spans="1:3" x14ac:dyDescent="0.3">
      <c r="A714" s="39">
        <v>876</v>
      </c>
      <c r="B714" s="39" t="s">
        <v>1796</v>
      </c>
      <c r="C714" s="39" t="s">
        <v>1275</v>
      </c>
    </row>
    <row r="715" spans="1:3" x14ac:dyDescent="0.3">
      <c r="A715" s="39">
        <v>877</v>
      </c>
      <c r="B715" s="39" t="s">
        <v>1797</v>
      </c>
      <c r="C715" s="39" t="s">
        <v>1278</v>
      </c>
    </row>
    <row r="716" spans="1:3" x14ac:dyDescent="0.3">
      <c r="A716" s="39">
        <v>878</v>
      </c>
      <c r="B716" s="39" t="s">
        <v>2166</v>
      </c>
      <c r="C716" s="39" t="s">
        <v>1278</v>
      </c>
    </row>
    <row r="717" spans="1:3" x14ac:dyDescent="0.3">
      <c r="A717" s="39">
        <v>879</v>
      </c>
      <c r="B717" s="39" t="s">
        <v>1798</v>
      </c>
      <c r="C717" s="39" t="s">
        <v>1275</v>
      </c>
    </row>
    <row r="718" spans="1:3" x14ac:dyDescent="0.3">
      <c r="A718" s="39">
        <v>880</v>
      </c>
      <c r="B718" s="39" t="s">
        <v>2408</v>
      </c>
      <c r="C718" s="39" t="s">
        <v>1277</v>
      </c>
    </row>
    <row r="719" spans="1:3" x14ac:dyDescent="0.3">
      <c r="A719" s="39">
        <v>881</v>
      </c>
      <c r="B719" s="39" t="s">
        <v>1799</v>
      </c>
      <c r="C719" s="39" t="s">
        <v>1277</v>
      </c>
    </row>
    <row r="720" spans="1:3" x14ac:dyDescent="0.3">
      <c r="A720" s="39">
        <v>882</v>
      </c>
      <c r="B720" s="39" t="s">
        <v>1800</v>
      </c>
      <c r="C720" s="39" t="s">
        <v>1278</v>
      </c>
    </row>
    <row r="721" spans="1:3" x14ac:dyDescent="0.3">
      <c r="A721" s="39">
        <v>883</v>
      </c>
      <c r="B721" s="39" t="s">
        <v>1801</v>
      </c>
      <c r="C721" s="39" t="s">
        <v>1275</v>
      </c>
    </row>
    <row r="722" spans="1:3" x14ac:dyDescent="0.3">
      <c r="A722" s="39">
        <v>884</v>
      </c>
      <c r="B722" s="39" t="s">
        <v>1802</v>
      </c>
      <c r="C722" s="39" t="s">
        <v>1275</v>
      </c>
    </row>
    <row r="723" spans="1:3" x14ac:dyDescent="0.3">
      <c r="A723" s="39">
        <v>885</v>
      </c>
      <c r="B723" s="39" t="s">
        <v>1803</v>
      </c>
      <c r="C723" s="39" t="s">
        <v>1277</v>
      </c>
    </row>
    <row r="724" spans="1:3" x14ac:dyDescent="0.3">
      <c r="A724" s="39">
        <v>886</v>
      </c>
      <c r="B724" s="39" t="s">
        <v>1804</v>
      </c>
      <c r="C724" s="39" t="s">
        <v>1278</v>
      </c>
    </row>
    <row r="725" spans="1:3" x14ac:dyDescent="0.3">
      <c r="A725" s="39">
        <v>887</v>
      </c>
      <c r="B725" s="39" t="s">
        <v>2378</v>
      </c>
      <c r="C725" s="39" t="s">
        <v>1275</v>
      </c>
    </row>
    <row r="726" spans="1:3" x14ac:dyDescent="0.3">
      <c r="A726" s="39">
        <v>888</v>
      </c>
      <c r="B726" s="39" t="s">
        <v>2277</v>
      </c>
      <c r="C726" s="39" t="s">
        <v>1278</v>
      </c>
    </row>
    <row r="727" spans="1:3" x14ac:dyDescent="0.3">
      <c r="A727" s="39">
        <v>889</v>
      </c>
      <c r="B727" s="39" t="s">
        <v>2258</v>
      </c>
      <c r="C727" s="39" t="s">
        <v>1275</v>
      </c>
    </row>
    <row r="728" spans="1:3" x14ac:dyDescent="0.3">
      <c r="A728" s="39">
        <v>890</v>
      </c>
      <c r="B728" s="39" t="s">
        <v>1805</v>
      </c>
      <c r="C728" s="39" t="s">
        <v>1277</v>
      </c>
    </row>
    <row r="729" spans="1:3" x14ac:dyDescent="0.3">
      <c r="A729" s="39">
        <v>891</v>
      </c>
      <c r="B729" s="39" t="s">
        <v>1806</v>
      </c>
      <c r="C729" s="39" t="s">
        <v>1277</v>
      </c>
    </row>
    <row r="730" spans="1:3" x14ac:dyDescent="0.3">
      <c r="A730" s="39">
        <v>892</v>
      </c>
      <c r="B730" s="39" t="s">
        <v>1807</v>
      </c>
      <c r="C730" s="39" t="s">
        <v>1275</v>
      </c>
    </row>
    <row r="731" spans="1:3" x14ac:dyDescent="0.3">
      <c r="A731" s="39">
        <v>893</v>
      </c>
      <c r="B731" s="39" t="s">
        <v>1808</v>
      </c>
      <c r="C731" s="39" t="s">
        <v>1276</v>
      </c>
    </row>
    <row r="732" spans="1:3" x14ac:dyDescent="0.3">
      <c r="A732" s="39">
        <v>894</v>
      </c>
      <c r="B732" s="39" t="s">
        <v>2155</v>
      </c>
      <c r="C732" s="39" t="s">
        <v>1278</v>
      </c>
    </row>
    <row r="733" spans="1:3" x14ac:dyDescent="0.3">
      <c r="A733" s="39">
        <v>895</v>
      </c>
      <c r="B733" s="39" t="s">
        <v>2391</v>
      </c>
      <c r="C733" s="39" t="s">
        <v>1278</v>
      </c>
    </row>
    <row r="734" spans="1:3" x14ac:dyDescent="0.3">
      <c r="A734" s="39">
        <v>896</v>
      </c>
      <c r="B734" s="39" t="s">
        <v>1809</v>
      </c>
      <c r="C734" s="39" t="s">
        <v>1275</v>
      </c>
    </row>
    <row r="735" spans="1:3" x14ac:dyDescent="0.3">
      <c r="A735" s="39">
        <v>897</v>
      </c>
      <c r="B735" s="39" t="s">
        <v>1810</v>
      </c>
      <c r="C735" s="39" t="s">
        <v>1275</v>
      </c>
    </row>
    <row r="736" spans="1:3" x14ac:dyDescent="0.3">
      <c r="A736" s="39">
        <v>899</v>
      </c>
      <c r="B736" s="39" t="s">
        <v>1811</v>
      </c>
      <c r="C736" s="39" t="s">
        <v>1276</v>
      </c>
    </row>
    <row r="737" spans="1:3" x14ac:dyDescent="0.3">
      <c r="A737" s="39">
        <v>900</v>
      </c>
      <c r="B737" s="39" t="s">
        <v>1812</v>
      </c>
      <c r="C737" s="39" t="s">
        <v>1275</v>
      </c>
    </row>
    <row r="738" spans="1:3" x14ac:dyDescent="0.3">
      <c r="A738" s="39">
        <v>901</v>
      </c>
      <c r="B738" s="39" t="s">
        <v>1813</v>
      </c>
      <c r="C738" s="39" t="s">
        <v>1275</v>
      </c>
    </row>
    <row r="739" spans="1:3" x14ac:dyDescent="0.3">
      <c r="A739" s="39">
        <v>902</v>
      </c>
      <c r="B739" s="39" t="s">
        <v>1814</v>
      </c>
      <c r="C739" s="39" t="s">
        <v>1275</v>
      </c>
    </row>
    <row r="740" spans="1:3" x14ac:dyDescent="0.3">
      <c r="A740" s="39">
        <v>903</v>
      </c>
      <c r="B740" s="39" t="s">
        <v>1815</v>
      </c>
      <c r="C740" s="39" t="s">
        <v>1278</v>
      </c>
    </row>
    <row r="741" spans="1:3" x14ac:dyDescent="0.3">
      <c r="A741" s="39">
        <v>904</v>
      </c>
      <c r="B741" s="39" t="s">
        <v>1816</v>
      </c>
      <c r="C741" s="39" t="s">
        <v>1275</v>
      </c>
    </row>
    <row r="742" spans="1:3" x14ac:dyDescent="0.3">
      <c r="A742" s="39">
        <v>905</v>
      </c>
      <c r="B742" s="39" t="s">
        <v>1817</v>
      </c>
      <c r="C742" s="39" t="s">
        <v>1278</v>
      </c>
    </row>
    <row r="743" spans="1:3" x14ac:dyDescent="0.3">
      <c r="A743" s="39">
        <v>906</v>
      </c>
      <c r="B743" s="39" t="s">
        <v>1818</v>
      </c>
      <c r="C743" s="39" t="s">
        <v>1275</v>
      </c>
    </row>
    <row r="744" spans="1:3" x14ac:dyDescent="0.3">
      <c r="A744" s="39">
        <v>907</v>
      </c>
      <c r="B744" s="39" t="s">
        <v>1819</v>
      </c>
      <c r="C744" s="39" t="s">
        <v>1275</v>
      </c>
    </row>
    <row r="745" spans="1:3" x14ac:dyDescent="0.3">
      <c r="A745" s="39">
        <v>908</v>
      </c>
      <c r="B745" s="39" t="s">
        <v>1820</v>
      </c>
      <c r="C745" s="39" t="s">
        <v>1275</v>
      </c>
    </row>
    <row r="746" spans="1:3" x14ac:dyDescent="0.3">
      <c r="A746" s="39">
        <v>909</v>
      </c>
      <c r="B746" s="39" t="s">
        <v>1821</v>
      </c>
      <c r="C746" s="39" t="s">
        <v>1275</v>
      </c>
    </row>
    <row r="747" spans="1:3" x14ac:dyDescent="0.3">
      <c r="A747" s="39">
        <v>910</v>
      </c>
      <c r="B747" s="39" t="s">
        <v>1822</v>
      </c>
      <c r="C747" s="39" t="s">
        <v>1278</v>
      </c>
    </row>
    <row r="748" spans="1:3" x14ac:dyDescent="0.3">
      <c r="A748" s="39">
        <v>911</v>
      </c>
      <c r="B748" s="39" t="s">
        <v>1823</v>
      </c>
      <c r="C748" s="39" t="s">
        <v>1275</v>
      </c>
    </row>
    <row r="749" spans="1:3" x14ac:dyDescent="0.3">
      <c r="A749" s="39">
        <v>912</v>
      </c>
      <c r="B749" s="39" t="s">
        <v>1824</v>
      </c>
      <c r="C749" s="39" t="s">
        <v>1276</v>
      </c>
    </row>
    <row r="750" spans="1:3" x14ac:dyDescent="0.3">
      <c r="A750" s="39">
        <v>913</v>
      </c>
      <c r="B750" s="39" t="s">
        <v>1825</v>
      </c>
      <c r="C750" s="39" t="s">
        <v>1275</v>
      </c>
    </row>
    <row r="751" spans="1:3" x14ac:dyDescent="0.3">
      <c r="A751" s="39">
        <v>914</v>
      </c>
      <c r="B751" s="39" t="s">
        <v>1826</v>
      </c>
      <c r="C751" s="39" t="s">
        <v>1275</v>
      </c>
    </row>
    <row r="752" spans="1:3" x14ac:dyDescent="0.3">
      <c r="A752" s="39">
        <v>915</v>
      </c>
      <c r="B752" s="39" t="s">
        <v>1827</v>
      </c>
      <c r="C752" s="39" t="s">
        <v>1275</v>
      </c>
    </row>
    <row r="753" spans="1:3" x14ac:dyDescent="0.3">
      <c r="A753" s="39">
        <v>916</v>
      </c>
      <c r="B753" s="39" t="s">
        <v>1828</v>
      </c>
      <c r="C753" s="39" t="s">
        <v>1275</v>
      </c>
    </row>
    <row r="754" spans="1:3" x14ac:dyDescent="0.3">
      <c r="A754" s="39">
        <v>917</v>
      </c>
      <c r="B754" s="39" t="s">
        <v>1829</v>
      </c>
      <c r="C754" s="39" t="s">
        <v>1275</v>
      </c>
    </row>
    <row r="755" spans="1:3" x14ac:dyDescent="0.3">
      <c r="A755" s="39">
        <v>918</v>
      </c>
      <c r="B755" s="39" t="s">
        <v>1830</v>
      </c>
      <c r="C755" s="39" t="s">
        <v>1275</v>
      </c>
    </row>
    <row r="756" spans="1:3" x14ac:dyDescent="0.3">
      <c r="A756" s="39">
        <v>919</v>
      </c>
      <c r="B756" s="39" t="s">
        <v>2365</v>
      </c>
      <c r="C756" s="39" t="s">
        <v>1275</v>
      </c>
    </row>
    <row r="757" spans="1:3" x14ac:dyDescent="0.3">
      <c r="A757" s="39">
        <v>921</v>
      </c>
      <c r="B757" s="39" t="s">
        <v>1831</v>
      </c>
      <c r="C757" s="39" t="s">
        <v>1278</v>
      </c>
    </row>
    <row r="758" spans="1:3" x14ac:dyDescent="0.3">
      <c r="A758" s="39">
        <v>923</v>
      </c>
      <c r="B758" s="39" t="s">
        <v>1832</v>
      </c>
      <c r="C758" s="39" t="s">
        <v>1276</v>
      </c>
    </row>
    <row r="759" spans="1:3" x14ac:dyDescent="0.3">
      <c r="A759" s="39">
        <v>924</v>
      </c>
      <c r="B759" s="39" t="s">
        <v>2367</v>
      </c>
      <c r="C759" s="39" t="s">
        <v>1278</v>
      </c>
    </row>
    <row r="760" spans="1:3" x14ac:dyDescent="0.3">
      <c r="A760" s="39">
        <v>925</v>
      </c>
      <c r="B760" s="39" t="s">
        <v>1833</v>
      </c>
      <c r="C760" s="39" t="s">
        <v>1275</v>
      </c>
    </row>
    <row r="761" spans="1:3" x14ac:dyDescent="0.3">
      <c r="A761" s="39">
        <v>926</v>
      </c>
      <c r="B761" s="39" t="s">
        <v>2361</v>
      </c>
      <c r="C761" s="39" t="s">
        <v>1278</v>
      </c>
    </row>
    <row r="762" spans="1:3" x14ac:dyDescent="0.3">
      <c r="A762" s="39">
        <v>927</v>
      </c>
      <c r="B762" s="39" t="s">
        <v>2279</v>
      </c>
      <c r="C762" s="39" t="s">
        <v>1275</v>
      </c>
    </row>
    <row r="763" spans="1:3" x14ac:dyDescent="0.3">
      <c r="A763" s="39">
        <v>928</v>
      </c>
      <c r="B763" s="39" t="s">
        <v>1923</v>
      </c>
      <c r="C763" s="39" t="s">
        <v>1278</v>
      </c>
    </row>
    <row r="764" spans="1:3" x14ac:dyDescent="0.3">
      <c r="A764" s="39">
        <v>929</v>
      </c>
      <c r="B764" s="39" t="s">
        <v>1935</v>
      </c>
      <c r="C764" s="39" t="s">
        <v>1275</v>
      </c>
    </row>
    <row r="765" spans="1:3" x14ac:dyDescent="0.3">
      <c r="A765" s="39">
        <v>930</v>
      </c>
      <c r="B765" s="39" t="s">
        <v>1930</v>
      </c>
      <c r="C765" s="39" t="s">
        <v>1275</v>
      </c>
    </row>
    <row r="766" spans="1:3" x14ac:dyDescent="0.3">
      <c r="A766" s="39">
        <v>931</v>
      </c>
      <c r="B766" s="39" t="s">
        <v>1834</v>
      </c>
      <c r="C766" s="39" t="s">
        <v>1275</v>
      </c>
    </row>
    <row r="767" spans="1:3" x14ac:dyDescent="0.3">
      <c r="A767" s="39">
        <v>932</v>
      </c>
      <c r="B767" s="39" t="s">
        <v>1835</v>
      </c>
      <c r="C767" s="39" t="s">
        <v>1275</v>
      </c>
    </row>
    <row r="768" spans="1:3" x14ac:dyDescent="0.3">
      <c r="A768" s="39">
        <v>933</v>
      </c>
      <c r="B768" s="39" t="s">
        <v>1954</v>
      </c>
      <c r="C768" s="39" t="s">
        <v>1276</v>
      </c>
    </row>
    <row r="769" spans="1:3" x14ac:dyDescent="0.3">
      <c r="A769" s="39">
        <v>934</v>
      </c>
      <c r="B769" s="39" t="s">
        <v>1913</v>
      </c>
      <c r="C769" s="39" t="s">
        <v>1276</v>
      </c>
    </row>
    <row r="770" spans="1:3" x14ac:dyDescent="0.3">
      <c r="A770" s="39">
        <v>935</v>
      </c>
      <c r="B770" s="39" t="s">
        <v>1836</v>
      </c>
      <c r="C770" s="39" t="s">
        <v>1275</v>
      </c>
    </row>
    <row r="771" spans="1:3" x14ac:dyDescent="0.3">
      <c r="A771" s="39">
        <v>936</v>
      </c>
      <c r="B771" s="39" t="s">
        <v>1837</v>
      </c>
      <c r="C771" s="39" t="s">
        <v>1278</v>
      </c>
    </row>
    <row r="772" spans="1:3" x14ac:dyDescent="0.3">
      <c r="A772" s="39">
        <v>937</v>
      </c>
      <c r="B772" s="39" t="s">
        <v>1838</v>
      </c>
      <c r="C772" s="39" t="s">
        <v>1278</v>
      </c>
    </row>
    <row r="773" spans="1:3" x14ac:dyDescent="0.3">
      <c r="A773" s="39">
        <v>938</v>
      </c>
      <c r="B773" s="39" t="s">
        <v>1839</v>
      </c>
      <c r="C773" s="39" t="s">
        <v>1275</v>
      </c>
    </row>
    <row r="774" spans="1:3" x14ac:dyDescent="0.3">
      <c r="A774" s="39">
        <v>939</v>
      </c>
      <c r="B774" s="39" t="s">
        <v>1840</v>
      </c>
      <c r="C774" s="39" t="s">
        <v>1275</v>
      </c>
    </row>
    <row r="775" spans="1:3" x14ac:dyDescent="0.3">
      <c r="A775" s="39">
        <v>940</v>
      </c>
      <c r="B775" s="39" t="s">
        <v>2388</v>
      </c>
      <c r="C775" s="39" t="s">
        <v>1278</v>
      </c>
    </row>
    <row r="776" spans="1:3" x14ac:dyDescent="0.3">
      <c r="A776" s="39">
        <v>941</v>
      </c>
      <c r="B776" s="39" t="s">
        <v>1841</v>
      </c>
      <c r="C776" s="39" t="s">
        <v>1278</v>
      </c>
    </row>
    <row r="777" spans="1:3" x14ac:dyDescent="0.3">
      <c r="A777" s="39">
        <v>942</v>
      </c>
      <c r="B777" s="39" t="s">
        <v>1842</v>
      </c>
      <c r="C777" s="39" t="s">
        <v>1278</v>
      </c>
    </row>
    <row r="778" spans="1:3" x14ac:dyDescent="0.3">
      <c r="A778" s="39">
        <v>943</v>
      </c>
      <c r="B778" s="39" t="s">
        <v>1843</v>
      </c>
      <c r="C778" s="39" t="s">
        <v>1275</v>
      </c>
    </row>
    <row r="779" spans="1:3" x14ac:dyDescent="0.3">
      <c r="A779" s="39">
        <v>944</v>
      </c>
      <c r="B779" s="39" t="s">
        <v>1844</v>
      </c>
      <c r="C779" s="39" t="s">
        <v>1278</v>
      </c>
    </row>
    <row r="780" spans="1:3" x14ac:dyDescent="0.3">
      <c r="A780" s="39">
        <v>945</v>
      </c>
      <c r="B780" s="39" t="s">
        <v>1845</v>
      </c>
      <c r="C780" s="39" t="s">
        <v>1276</v>
      </c>
    </row>
    <row r="781" spans="1:3" x14ac:dyDescent="0.3">
      <c r="A781" s="39">
        <v>946</v>
      </c>
      <c r="B781" s="39" t="s">
        <v>1846</v>
      </c>
      <c r="C781" s="39" t="s">
        <v>1275</v>
      </c>
    </row>
    <row r="782" spans="1:3" x14ac:dyDescent="0.3">
      <c r="A782" s="39">
        <v>947</v>
      </c>
      <c r="B782" s="39" t="s">
        <v>1847</v>
      </c>
      <c r="C782" s="39" t="s">
        <v>1275</v>
      </c>
    </row>
    <row r="783" spans="1:3" x14ac:dyDescent="0.3">
      <c r="A783" s="39">
        <v>948</v>
      </c>
      <c r="B783" s="39" t="s">
        <v>1848</v>
      </c>
      <c r="C783" s="39" t="s">
        <v>1278</v>
      </c>
    </row>
    <row r="784" spans="1:3" x14ac:dyDescent="0.3">
      <c r="A784" s="39">
        <v>949</v>
      </c>
      <c r="B784" s="39" t="s">
        <v>1849</v>
      </c>
      <c r="C784" s="39" t="s">
        <v>1275</v>
      </c>
    </row>
    <row r="785" spans="1:3" x14ac:dyDescent="0.3">
      <c r="A785" s="39">
        <v>950</v>
      </c>
      <c r="B785" s="39" t="s">
        <v>1850</v>
      </c>
      <c r="C785" s="39" t="s">
        <v>1278</v>
      </c>
    </row>
    <row r="786" spans="1:3" x14ac:dyDescent="0.3">
      <c r="A786" s="39">
        <v>951</v>
      </c>
      <c r="B786" s="39" t="s">
        <v>1851</v>
      </c>
      <c r="C786" s="39" t="s">
        <v>1275</v>
      </c>
    </row>
    <row r="787" spans="1:3" x14ac:dyDescent="0.3">
      <c r="A787" s="39">
        <v>952</v>
      </c>
      <c r="B787" s="39" t="s">
        <v>1852</v>
      </c>
      <c r="C787" s="39" t="s">
        <v>1275</v>
      </c>
    </row>
    <row r="788" spans="1:3" x14ac:dyDescent="0.3">
      <c r="A788" s="39">
        <v>953</v>
      </c>
      <c r="B788" s="39" t="s">
        <v>1853</v>
      </c>
      <c r="C788" s="39" t="s">
        <v>1275</v>
      </c>
    </row>
    <row r="789" spans="1:3" x14ac:dyDescent="0.3">
      <c r="A789" s="39">
        <v>954</v>
      </c>
      <c r="B789" s="39" t="s">
        <v>1854</v>
      </c>
      <c r="C789" s="39" t="s">
        <v>1278</v>
      </c>
    </row>
    <row r="790" spans="1:3" x14ac:dyDescent="0.3">
      <c r="A790" s="39">
        <v>955</v>
      </c>
      <c r="B790" s="39" t="s">
        <v>1855</v>
      </c>
      <c r="C790" s="39" t="s">
        <v>1275</v>
      </c>
    </row>
    <row r="791" spans="1:3" x14ac:dyDescent="0.3">
      <c r="A791" s="39">
        <v>956</v>
      </c>
      <c r="B791" s="39" t="s">
        <v>2409</v>
      </c>
      <c r="C791" s="39" t="s">
        <v>1278</v>
      </c>
    </row>
    <row r="792" spans="1:3" x14ac:dyDescent="0.3">
      <c r="A792" s="39">
        <v>957</v>
      </c>
      <c r="B792" s="39" t="s">
        <v>1856</v>
      </c>
      <c r="C792" s="39" t="s">
        <v>1275</v>
      </c>
    </row>
    <row r="793" spans="1:3" x14ac:dyDescent="0.3">
      <c r="A793" s="39">
        <v>958</v>
      </c>
      <c r="B793" s="39" t="s">
        <v>1857</v>
      </c>
      <c r="C793" s="39" t="s">
        <v>1275</v>
      </c>
    </row>
    <row r="794" spans="1:3" x14ac:dyDescent="0.3">
      <c r="A794" s="39">
        <v>959</v>
      </c>
      <c r="B794" s="39" t="s">
        <v>2278</v>
      </c>
      <c r="C794" s="39" t="s">
        <v>1276</v>
      </c>
    </row>
    <row r="795" spans="1:3" x14ac:dyDescent="0.3">
      <c r="A795" s="39">
        <v>960</v>
      </c>
      <c r="B795" s="39" t="s">
        <v>1858</v>
      </c>
      <c r="C795" s="39" t="s">
        <v>1277</v>
      </c>
    </row>
    <row r="796" spans="1:3" x14ac:dyDescent="0.3">
      <c r="A796" s="39">
        <v>961</v>
      </c>
      <c r="B796" s="39" t="s">
        <v>1859</v>
      </c>
      <c r="C796" s="39" t="s">
        <v>1275</v>
      </c>
    </row>
    <row r="797" spans="1:3" x14ac:dyDescent="0.3">
      <c r="A797" s="39">
        <v>962</v>
      </c>
      <c r="B797" s="39" t="s">
        <v>1860</v>
      </c>
      <c r="C797" s="39" t="s">
        <v>1277</v>
      </c>
    </row>
    <row r="798" spans="1:3" x14ac:dyDescent="0.3">
      <c r="A798" s="39">
        <v>963</v>
      </c>
      <c r="B798" s="39" t="s">
        <v>1861</v>
      </c>
      <c r="C798" s="39" t="s">
        <v>1276</v>
      </c>
    </row>
    <row r="799" spans="1:3" x14ac:dyDescent="0.3">
      <c r="A799" s="39">
        <v>964</v>
      </c>
      <c r="B799" s="39" t="s">
        <v>1862</v>
      </c>
      <c r="C799" s="39" t="s">
        <v>1278</v>
      </c>
    </row>
    <row r="800" spans="1:3" x14ac:dyDescent="0.3">
      <c r="A800" s="39">
        <v>965</v>
      </c>
      <c r="B800" s="39" t="s">
        <v>2293</v>
      </c>
      <c r="C800" s="39" t="s">
        <v>1278</v>
      </c>
    </row>
    <row r="801" spans="1:3" x14ac:dyDescent="0.3">
      <c r="A801" s="39">
        <v>966</v>
      </c>
      <c r="B801" s="39" t="s">
        <v>2152</v>
      </c>
      <c r="C801" s="39" t="s">
        <v>1275</v>
      </c>
    </row>
    <row r="802" spans="1:3" x14ac:dyDescent="0.3">
      <c r="A802" s="39">
        <v>967</v>
      </c>
      <c r="B802" s="39" t="s">
        <v>1863</v>
      </c>
      <c r="C802" s="39" t="s">
        <v>1275</v>
      </c>
    </row>
    <row r="803" spans="1:3" x14ac:dyDescent="0.3">
      <c r="A803" s="39">
        <v>968</v>
      </c>
      <c r="B803" s="39" t="s">
        <v>1864</v>
      </c>
      <c r="C803" s="39" t="s">
        <v>1277</v>
      </c>
    </row>
    <row r="804" spans="1:3" x14ac:dyDescent="0.3">
      <c r="A804" s="39">
        <v>969</v>
      </c>
      <c r="B804" s="39" t="s">
        <v>1865</v>
      </c>
      <c r="C804" s="39" t="s">
        <v>1278</v>
      </c>
    </row>
    <row r="805" spans="1:3" x14ac:dyDescent="0.3">
      <c r="A805" s="39">
        <v>970</v>
      </c>
      <c r="B805" s="39" t="s">
        <v>2377</v>
      </c>
      <c r="C805" s="39" t="s">
        <v>1275</v>
      </c>
    </row>
    <row r="806" spans="1:3" x14ac:dyDescent="0.3">
      <c r="A806" s="39">
        <v>971</v>
      </c>
      <c r="B806" s="39" t="s">
        <v>1866</v>
      </c>
      <c r="C806" s="39" t="s">
        <v>1275</v>
      </c>
    </row>
    <row r="807" spans="1:3" x14ac:dyDescent="0.3">
      <c r="A807" s="39">
        <v>972</v>
      </c>
      <c r="B807" s="39" t="s">
        <v>1867</v>
      </c>
      <c r="C807" s="39" t="s">
        <v>1275</v>
      </c>
    </row>
    <row r="808" spans="1:3" x14ac:dyDescent="0.3">
      <c r="A808" s="39">
        <v>973</v>
      </c>
      <c r="B808" s="39" t="s">
        <v>1868</v>
      </c>
      <c r="C808" s="39" t="s">
        <v>1275</v>
      </c>
    </row>
    <row r="809" spans="1:3" x14ac:dyDescent="0.3">
      <c r="A809" s="39">
        <v>974</v>
      </c>
      <c r="B809" s="39" t="s">
        <v>1869</v>
      </c>
      <c r="C809" s="39" t="s">
        <v>1275</v>
      </c>
    </row>
    <row r="810" spans="1:3" x14ac:dyDescent="0.3">
      <c r="A810" s="39">
        <v>976</v>
      </c>
      <c r="B810" s="39" t="s">
        <v>1870</v>
      </c>
      <c r="C810" s="39" t="s">
        <v>1275</v>
      </c>
    </row>
    <row r="811" spans="1:3" x14ac:dyDescent="0.3">
      <c r="A811" s="39">
        <v>977</v>
      </c>
      <c r="B811" s="39" t="s">
        <v>1904</v>
      </c>
      <c r="C811" s="39" t="s">
        <v>1275</v>
      </c>
    </row>
    <row r="812" spans="1:3" x14ac:dyDescent="0.3">
      <c r="A812" s="39">
        <v>978</v>
      </c>
      <c r="B812" s="39" t="s">
        <v>1871</v>
      </c>
      <c r="C812" s="39" t="s">
        <v>1275</v>
      </c>
    </row>
    <row r="813" spans="1:3" x14ac:dyDescent="0.3">
      <c r="A813" s="39">
        <v>979</v>
      </c>
      <c r="B813" s="39" t="s">
        <v>1872</v>
      </c>
      <c r="C813" s="39" t="s">
        <v>1275</v>
      </c>
    </row>
    <row r="814" spans="1:3" x14ac:dyDescent="0.3">
      <c r="A814" s="39">
        <v>980</v>
      </c>
      <c r="B814" s="39" t="s">
        <v>1873</v>
      </c>
      <c r="C814" s="39" t="s">
        <v>1275</v>
      </c>
    </row>
    <row r="815" spans="1:3" x14ac:dyDescent="0.3">
      <c r="A815" s="39">
        <v>981</v>
      </c>
      <c r="B815" s="39" t="s">
        <v>1874</v>
      </c>
      <c r="C815" s="39" t="s">
        <v>1275</v>
      </c>
    </row>
    <row r="816" spans="1:3" x14ac:dyDescent="0.3">
      <c r="A816" s="39">
        <v>982</v>
      </c>
      <c r="B816" s="39" t="s">
        <v>1875</v>
      </c>
      <c r="C816" s="39" t="s">
        <v>1275</v>
      </c>
    </row>
    <row r="817" spans="1:3" x14ac:dyDescent="0.3">
      <c r="A817" s="39">
        <v>983</v>
      </c>
      <c r="B817" s="39" t="s">
        <v>1876</v>
      </c>
      <c r="C817" s="39" t="s">
        <v>1275</v>
      </c>
    </row>
    <row r="818" spans="1:3" x14ac:dyDescent="0.3">
      <c r="A818" s="39">
        <v>984</v>
      </c>
      <c r="B818" s="39" t="s">
        <v>1877</v>
      </c>
      <c r="C818" s="39" t="s">
        <v>1277</v>
      </c>
    </row>
    <row r="819" spans="1:3" x14ac:dyDescent="0.3">
      <c r="A819" s="39">
        <v>985</v>
      </c>
      <c r="B819" s="39" t="s">
        <v>1878</v>
      </c>
      <c r="C819" s="39" t="s">
        <v>1278</v>
      </c>
    </row>
    <row r="820" spans="1:3" x14ac:dyDescent="0.3">
      <c r="A820" s="39">
        <v>986</v>
      </c>
      <c r="B820" s="39" t="s">
        <v>1879</v>
      </c>
      <c r="C820" s="39" t="s">
        <v>1278</v>
      </c>
    </row>
    <row r="821" spans="1:3" x14ac:dyDescent="0.3">
      <c r="A821" s="39">
        <v>987</v>
      </c>
      <c r="B821" s="39" t="s">
        <v>1880</v>
      </c>
      <c r="C821" s="39" t="s">
        <v>1278</v>
      </c>
    </row>
    <row r="822" spans="1:3" x14ac:dyDescent="0.3">
      <c r="A822" s="39">
        <v>988</v>
      </c>
      <c r="B822" s="39" t="s">
        <v>1881</v>
      </c>
      <c r="C822" s="39" t="s">
        <v>1275</v>
      </c>
    </row>
    <row r="823" spans="1:3" x14ac:dyDescent="0.3">
      <c r="A823" s="39">
        <v>989</v>
      </c>
      <c r="B823" s="39" t="s">
        <v>1882</v>
      </c>
      <c r="C823" s="39" t="s">
        <v>1275</v>
      </c>
    </row>
    <row r="824" spans="1:3" x14ac:dyDescent="0.3">
      <c r="A824" s="39">
        <v>990</v>
      </c>
      <c r="B824" s="39" t="s">
        <v>2410</v>
      </c>
      <c r="C824" s="39" t="s">
        <v>1278</v>
      </c>
    </row>
    <row r="825" spans="1:3" s="64" customFormat="1" x14ac:dyDescent="0.3">
      <c r="A825" s="39">
        <v>991</v>
      </c>
      <c r="B825" s="39" t="s">
        <v>1883</v>
      </c>
      <c r="C825" s="39" t="s">
        <v>1278</v>
      </c>
    </row>
    <row r="826" spans="1:3" s="64" customFormat="1" x14ac:dyDescent="0.3">
      <c r="A826" s="39">
        <v>993</v>
      </c>
      <c r="B826" s="39" t="s">
        <v>1884</v>
      </c>
      <c r="C826" s="39" t="s">
        <v>1275</v>
      </c>
    </row>
    <row r="827" spans="1:3" s="64" customFormat="1" x14ac:dyDescent="0.3">
      <c r="A827" s="39">
        <v>994</v>
      </c>
      <c r="B827" s="39" t="s">
        <v>2262</v>
      </c>
      <c r="C827" s="39" t="s">
        <v>1275</v>
      </c>
    </row>
    <row r="828" spans="1:3" s="78" customFormat="1" x14ac:dyDescent="0.3">
      <c r="A828" s="39">
        <v>995</v>
      </c>
      <c r="B828" s="39" t="s">
        <v>1885</v>
      </c>
      <c r="C828" s="39" t="s">
        <v>1277</v>
      </c>
    </row>
    <row r="829" spans="1:3" s="78" customFormat="1" x14ac:dyDescent="0.3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86" t="s">
        <v>2433</v>
      </c>
      <c r="B1" s="187"/>
      <c r="C1" s="187"/>
      <c r="D1" s="187"/>
    </row>
    <row r="2" spans="1:5" x14ac:dyDescent="0.3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6" x14ac:dyDescent="0.3">
      <c r="A3" s="53">
        <v>335842945</v>
      </c>
      <c r="B3" s="53">
        <v>735</v>
      </c>
      <c r="C3" s="53" t="s">
        <v>2507</v>
      </c>
      <c r="D3" s="65" t="s">
        <v>2478</v>
      </c>
      <c r="E3" s="67"/>
    </row>
    <row r="4" spans="1:5" ht="15.6" x14ac:dyDescent="0.3">
      <c r="A4" s="53">
        <v>335842958</v>
      </c>
      <c r="B4" s="53">
        <v>630</v>
      </c>
      <c r="C4" s="53" t="s">
        <v>2507</v>
      </c>
      <c r="D4" s="65" t="s">
        <v>2478</v>
      </c>
      <c r="E4" s="67"/>
    </row>
    <row r="5" spans="1:5" ht="15.6" x14ac:dyDescent="0.3">
      <c r="A5" s="53">
        <v>335843364</v>
      </c>
      <c r="B5" s="53">
        <v>1</v>
      </c>
      <c r="C5" s="53" t="s">
        <v>2507</v>
      </c>
      <c r="D5" s="65" t="s">
        <v>2478</v>
      </c>
    </row>
    <row r="6" spans="1:5" ht="15.6" x14ac:dyDescent="0.3">
      <c r="A6" s="53" t="s">
        <v>2516</v>
      </c>
      <c r="B6" s="53">
        <v>98</v>
      </c>
      <c r="C6" s="53" t="s">
        <v>2507</v>
      </c>
      <c r="D6" s="65" t="s">
        <v>2478</v>
      </c>
    </row>
    <row r="7" spans="1:5" ht="15.6" x14ac:dyDescent="0.3">
      <c r="A7" s="53" t="s">
        <v>2515</v>
      </c>
      <c r="B7" s="53">
        <v>824</v>
      </c>
      <c r="C7" s="53" t="s">
        <v>2507</v>
      </c>
      <c r="D7" s="65" t="s">
        <v>2478</v>
      </c>
    </row>
    <row r="8" spans="1:5" ht="15.6" x14ac:dyDescent="0.3">
      <c r="A8" s="53" t="s">
        <v>2514</v>
      </c>
      <c r="B8" s="53">
        <v>736</v>
      </c>
      <c r="C8" s="53" t="s">
        <v>2507</v>
      </c>
      <c r="D8" s="65" t="s">
        <v>2478</v>
      </c>
    </row>
    <row r="9" spans="1:5" ht="15.6" x14ac:dyDescent="0.3">
      <c r="A9" s="53"/>
      <c r="B9" s="53"/>
      <c r="C9" s="53"/>
      <c r="D9" s="53"/>
    </row>
    <row r="10" spans="1:5" ht="15.6" x14ac:dyDescent="0.3">
      <c r="A10" s="53"/>
      <c r="B10" s="53"/>
      <c r="C10" s="53"/>
      <c r="D10" s="53"/>
    </row>
    <row r="11" spans="1:5" ht="15.6" x14ac:dyDescent="0.3">
      <c r="A11" s="53"/>
      <c r="B11" s="53"/>
      <c r="C11" s="53"/>
      <c r="D11" s="53"/>
    </row>
    <row r="12" spans="1:5" ht="15.6" x14ac:dyDescent="0.3">
      <c r="A12" s="50"/>
      <c r="B12" s="50"/>
      <c r="C12" s="54" t="s">
        <v>2438</v>
      </c>
      <c r="D12" s="53">
        <f>COUNTA(A3:A11)</f>
        <v>6</v>
      </c>
    </row>
    <row r="13" spans="1:5" ht="16.2" thickBot="1" x14ac:dyDescent="0.35">
      <c r="A13" s="50"/>
      <c r="B13" s="50"/>
      <c r="C13" s="55" t="s">
        <v>2439</v>
      </c>
      <c r="D13" s="53">
        <f>COUNTIFS($D$3:$D$12,"Disponible")</f>
        <v>6</v>
      </c>
    </row>
    <row r="14" spans="1:5" ht="16.2" thickBot="1" x14ac:dyDescent="0.35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" thickBot="1" x14ac:dyDescent="0.35">
      <c r="A15" s="50"/>
      <c r="B15" s="50"/>
      <c r="C15" s="56" t="s">
        <v>2441</v>
      </c>
      <c r="D15" s="57">
        <f>D13/D12</f>
        <v>1</v>
      </c>
    </row>
    <row r="16" spans="1:5" ht="15" thickBot="1" x14ac:dyDescent="0.35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3">
      <c r="A17" s="50"/>
      <c r="B17" s="50"/>
      <c r="C17" s="50"/>
      <c r="D17" s="50"/>
    </row>
    <row r="18" spans="1:4" ht="28.8" x14ac:dyDescent="0.3">
      <c r="A18" s="186" t="s">
        <v>2443</v>
      </c>
      <c r="B18" s="187"/>
      <c r="C18" s="187"/>
      <c r="D18" s="187"/>
    </row>
    <row r="19" spans="1:4" x14ac:dyDescent="0.3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6" x14ac:dyDescent="0.3">
      <c r="A20" s="53" t="s">
        <v>2513</v>
      </c>
      <c r="B20" s="53">
        <v>630</v>
      </c>
      <c r="C20" s="65" t="s">
        <v>2477</v>
      </c>
      <c r="D20" s="65" t="s">
        <v>2478</v>
      </c>
    </row>
    <row r="21" spans="1:4" ht="15.6" x14ac:dyDescent="0.3">
      <c r="A21" s="53" t="s">
        <v>2512</v>
      </c>
      <c r="B21" s="53">
        <v>410</v>
      </c>
      <c r="C21" s="65" t="s">
        <v>2477</v>
      </c>
      <c r="D21" s="65" t="s">
        <v>2478</v>
      </c>
    </row>
    <row r="22" spans="1:4" ht="15.6" x14ac:dyDescent="0.3">
      <c r="A22" s="53" t="s">
        <v>2511</v>
      </c>
      <c r="B22" s="53">
        <v>554</v>
      </c>
      <c r="C22" s="65" t="s">
        <v>2477</v>
      </c>
      <c r="D22" s="65" t="s">
        <v>2478</v>
      </c>
    </row>
    <row r="23" spans="1:4" ht="15.6" x14ac:dyDescent="0.3">
      <c r="A23" s="53" t="s">
        <v>2510</v>
      </c>
      <c r="B23" s="53">
        <v>511</v>
      </c>
      <c r="C23" s="65" t="s">
        <v>2477</v>
      </c>
      <c r="D23" s="65" t="s">
        <v>2478</v>
      </c>
    </row>
    <row r="24" spans="1:4" s="90" customFormat="1" ht="15.6" x14ac:dyDescent="0.3">
      <c r="A24" s="53" t="s">
        <v>2509</v>
      </c>
      <c r="B24" s="53">
        <v>194</v>
      </c>
      <c r="C24" s="65" t="s">
        <v>2477</v>
      </c>
      <c r="D24" s="65" t="s">
        <v>2478</v>
      </c>
    </row>
    <row r="25" spans="1:4" s="90" customFormat="1" ht="15.6" x14ac:dyDescent="0.3">
      <c r="A25" s="53" t="s">
        <v>2508</v>
      </c>
      <c r="B25" s="53">
        <v>414</v>
      </c>
      <c r="C25" s="65" t="s">
        <v>2477</v>
      </c>
      <c r="D25" s="65" t="s">
        <v>2478</v>
      </c>
    </row>
    <row r="26" spans="1:4" s="90" customFormat="1" ht="15.6" x14ac:dyDescent="0.3">
      <c r="A26" s="53" t="s">
        <v>2520</v>
      </c>
      <c r="B26" s="53">
        <v>272</v>
      </c>
      <c r="C26" s="65" t="s">
        <v>2477</v>
      </c>
      <c r="D26" s="65" t="s">
        <v>2478</v>
      </c>
    </row>
    <row r="27" spans="1:4" s="90" customFormat="1" ht="15.6" x14ac:dyDescent="0.3">
      <c r="A27" s="53" t="s">
        <v>2519</v>
      </c>
      <c r="B27" s="53">
        <v>411</v>
      </c>
      <c r="C27" s="65" t="s">
        <v>2477</v>
      </c>
      <c r="D27" s="65" t="s">
        <v>2478</v>
      </c>
    </row>
    <row r="28" spans="1:4" ht="15.6" x14ac:dyDescent="0.3">
      <c r="A28" s="53" t="s">
        <v>2518</v>
      </c>
      <c r="B28" s="53">
        <v>707</v>
      </c>
      <c r="C28" s="65" t="s">
        <v>2477</v>
      </c>
      <c r="D28" s="65" t="s">
        <v>2478</v>
      </c>
    </row>
    <row r="29" spans="1:4" s="66" customFormat="1" ht="15.6" x14ac:dyDescent="0.3">
      <c r="A29" s="53" t="s">
        <v>2517</v>
      </c>
      <c r="B29" s="53">
        <v>742</v>
      </c>
      <c r="C29" s="65" t="s">
        <v>2477</v>
      </c>
      <c r="D29" s="65" t="s">
        <v>2478</v>
      </c>
    </row>
    <row r="30" spans="1:4" s="66" customFormat="1" ht="15.6" x14ac:dyDescent="0.3">
      <c r="A30" s="53" t="s">
        <v>2521</v>
      </c>
      <c r="B30" s="53">
        <v>965</v>
      </c>
      <c r="C30" s="65" t="s">
        <v>2477</v>
      </c>
      <c r="D30" s="65" t="s">
        <v>2478</v>
      </c>
    </row>
    <row r="31" spans="1:4" s="66" customFormat="1" ht="15.6" x14ac:dyDescent="0.3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6" x14ac:dyDescent="0.3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7.399999999999999" x14ac:dyDescent="0.3">
      <c r="A33" s="94"/>
      <c r="B33" s="93"/>
      <c r="C33" s="95"/>
      <c r="D33" s="95"/>
    </row>
    <row r="34" spans="1:4" s="66" customFormat="1" ht="15.6" x14ac:dyDescent="0.3">
      <c r="A34" s="53"/>
      <c r="B34" s="53"/>
      <c r="C34" s="53"/>
      <c r="D34" s="65" t="s">
        <v>2478</v>
      </c>
    </row>
    <row r="35" spans="1:4" ht="16.2" thickBot="1" x14ac:dyDescent="0.35">
      <c r="A35" s="60"/>
      <c r="B35" s="60"/>
      <c r="C35" s="61" t="s">
        <v>2446</v>
      </c>
      <c r="D35" s="53">
        <f>COUNTA(A20:A32)</f>
        <v>13</v>
      </c>
    </row>
    <row r="36" spans="1:4" ht="16.2" thickBot="1" x14ac:dyDescent="0.35">
      <c r="A36" s="62"/>
      <c r="B36" s="62"/>
      <c r="C36" s="63" t="s">
        <v>2447</v>
      </c>
      <c r="D36" s="53">
        <f>COUNTIFS($D$20:$D$34,"Disponible")</f>
        <v>14</v>
      </c>
    </row>
    <row r="37" spans="1:4" ht="16.2" thickBot="1" x14ac:dyDescent="0.35">
      <c r="A37" s="50"/>
      <c r="B37" s="50"/>
      <c r="C37" s="63" t="s">
        <v>2440</v>
      </c>
      <c r="D37" s="53">
        <f>COUNTIFS($D$20:$D$28,"No Disponible")</f>
        <v>0</v>
      </c>
    </row>
    <row r="38" spans="1:4" ht="15" thickBot="1" x14ac:dyDescent="0.35">
      <c r="A38" s="50"/>
      <c r="B38" s="50"/>
      <c r="C38" s="63" t="s">
        <v>2448</v>
      </c>
      <c r="D38" s="57">
        <f>D36/D35</f>
        <v>1.0769230769230769</v>
      </c>
    </row>
    <row r="39" spans="1:4" ht="15" thickBot="1" x14ac:dyDescent="0.35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1" priority="119326"/>
  </conditionalFormatting>
  <conditionalFormatting sqref="B33">
    <cfRule type="duplicateValues" dxfId="50" priority="119327"/>
    <cfRule type="duplicateValues" dxfId="49" priority="119328"/>
  </conditionalFormatting>
  <conditionalFormatting sqref="A33">
    <cfRule type="duplicateValues" dxfId="48" priority="119340"/>
  </conditionalFormatting>
  <conditionalFormatting sqref="A33">
    <cfRule type="duplicateValues" dxfId="47" priority="119341"/>
    <cfRule type="duplicateValues" dxfId="46" priority="119342"/>
  </conditionalFormatting>
  <conditionalFormatting sqref="B4:B8">
    <cfRule type="duplicateValues" dxfId="45" priority="6"/>
  </conditionalFormatting>
  <conditionalFormatting sqref="B4:B8">
    <cfRule type="duplicateValues" dxfId="44" priority="5"/>
  </conditionalFormatting>
  <conditionalFormatting sqref="A3:A8">
    <cfRule type="duplicateValues" dxfId="43" priority="3"/>
    <cfRule type="duplicateValues" dxfId="42" priority="4"/>
  </conditionalFormatting>
  <conditionalFormatting sqref="B3">
    <cfRule type="duplicateValues" dxfId="41" priority="2"/>
  </conditionalFormatting>
  <conditionalFormatting sqref="B3">
    <cfRule type="duplicateValues" dxfId="4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7.399999999999999" x14ac:dyDescent="0.3">
      <c r="A3" s="41" t="str">
        <f t="shared" ref="A3:A14" ca="1" si="0">CONCATENATE(TODAY()-C3," días")</f>
        <v>210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7.399999999999999" x14ac:dyDescent="0.3">
      <c r="A4" s="41" t="str">
        <f t="shared" ca="1" si="0"/>
        <v>191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7.399999999999999" x14ac:dyDescent="0.3">
      <c r="A5" s="70" t="str">
        <f ca="1">CONCATENATE(TODAY()-C5," días")</f>
        <v>190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7.399999999999999" x14ac:dyDescent="0.3">
      <c r="A6" s="70" t="str">
        <f t="shared" ca="1" si="0"/>
        <v>190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7.399999999999999" x14ac:dyDescent="0.3">
      <c r="A7" s="70" t="str">
        <f t="shared" ca="1" si="0"/>
        <v>189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7.399999999999999" x14ac:dyDescent="0.3">
      <c r="A8" s="70" t="str">
        <f ca="1">CONCATENATE(TODAY()-C8," días")</f>
        <v>188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7.399999999999999" x14ac:dyDescent="0.3">
      <c r="A9" s="70" t="str">
        <f t="shared" ca="1" si="0"/>
        <v>149.5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7.399999999999999" x14ac:dyDescent="0.3">
      <c r="A10" s="70" t="str">
        <f t="shared" ca="1" si="0"/>
        <v>148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7.399999999999999" x14ac:dyDescent="0.3">
      <c r="A11" s="70" t="str">
        <f t="shared" ca="1" si="0"/>
        <v>148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7.399999999999999" x14ac:dyDescent="0.3">
      <c r="A12" s="70" t="str">
        <f t="shared" ca="1" si="0"/>
        <v>154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7.399999999999999" x14ac:dyDescent="0.3">
      <c r="A13" s="70" t="str">
        <f t="shared" ca="1" si="0"/>
        <v>107.15079861111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7.399999999999999" x14ac:dyDescent="0.3">
      <c r="A14" s="70" t="str">
        <f t="shared" ca="1" si="0"/>
        <v>46.6746064814797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400" activePane="bottomLeft" state="frozen"/>
      <selection activeCell="D1" sqref="D1"/>
      <selection pane="bottomLeft" activeCell="B409" sqref="B409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2" x14ac:dyDescent="0.3">
      <c r="A337" s="97">
        <v>495</v>
      </c>
      <c r="B337" s="98" t="s">
        <v>2503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6" x14ac:dyDescent="0.3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6" x14ac:dyDescent="0.3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2" x14ac:dyDescent="0.3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2" x14ac:dyDescent="0.3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2" x14ac:dyDescent="0.3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6" x14ac:dyDescent="0.3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6" x14ac:dyDescent="0.3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6" x14ac:dyDescent="0.3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6" x14ac:dyDescent="0.3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6" x14ac:dyDescent="0.3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6" x14ac:dyDescent="0.3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6" x14ac:dyDescent="0.3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2" x14ac:dyDescent="0.3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2" x14ac:dyDescent="0.3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2" x14ac:dyDescent="0.3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2" x14ac:dyDescent="0.3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6" x14ac:dyDescent="0.3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6" x14ac:dyDescent="0.3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6" x14ac:dyDescent="0.3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6" x14ac:dyDescent="0.3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2" x14ac:dyDescent="0.3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2" x14ac:dyDescent="0.3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2" x14ac:dyDescent="0.3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2" x14ac:dyDescent="0.3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6" x14ac:dyDescent="0.3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2" x14ac:dyDescent="0.3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2" x14ac:dyDescent="0.3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2" x14ac:dyDescent="0.3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6" x14ac:dyDescent="0.3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2" x14ac:dyDescent="0.3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2" x14ac:dyDescent="0.3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2" x14ac:dyDescent="0.3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6" x14ac:dyDescent="0.3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6" x14ac:dyDescent="0.3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2" x14ac:dyDescent="0.3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2" x14ac:dyDescent="0.3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2" x14ac:dyDescent="0.3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6" x14ac:dyDescent="0.3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6" x14ac:dyDescent="0.3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2" x14ac:dyDescent="0.3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2" x14ac:dyDescent="0.3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2" x14ac:dyDescent="0.3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2" x14ac:dyDescent="0.3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2" x14ac:dyDescent="0.3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2" x14ac:dyDescent="0.3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2" x14ac:dyDescent="0.3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2" x14ac:dyDescent="0.3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2" x14ac:dyDescent="0.3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2" x14ac:dyDescent="0.3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2" x14ac:dyDescent="0.3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2" x14ac:dyDescent="0.3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2" x14ac:dyDescent="0.3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2" x14ac:dyDescent="0.3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2" x14ac:dyDescent="0.3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2" x14ac:dyDescent="0.3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2" x14ac:dyDescent="0.3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2" x14ac:dyDescent="0.3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2" x14ac:dyDescent="0.3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2" x14ac:dyDescent="0.3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2" x14ac:dyDescent="0.3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2" x14ac:dyDescent="0.3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2" x14ac:dyDescent="0.3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2" x14ac:dyDescent="0.3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6" x14ac:dyDescent="0.3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2" x14ac:dyDescent="0.3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2" x14ac:dyDescent="0.3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6" x14ac:dyDescent="0.3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2" x14ac:dyDescent="0.3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2" x14ac:dyDescent="0.3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2" x14ac:dyDescent="0.3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6" x14ac:dyDescent="0.3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2" x14ac:dyDescent="0.3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2" x14ac:dyDescent="0.3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2" x14ac:dyDescent="0.3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2" x14ac:dyDescent="0.3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2" x14ac:dyDescent="0.3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2" x14ac:dyDescent="0.3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6" x14ac:dyDescent="0.3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2" x14ac:dyDescent="0.3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6" x14ac:dyDescent="0.3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6" x14ac:dyDescent="0.3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2" x14ac:dyDescent="0.3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6" x14ac:dyDescent="0.3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6" x14ac:dyDescent="0.3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6" x14ac:dyDescent="0.3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6" x14ac:dyDescent="0.3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6" x14ac:dyDescent="0.3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6" x14ac:dyDescent="0.3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2" x14ac:dyDescent="0.3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2" x14ac:dyDescent="0.3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2" x14ac:dyDescent="0.3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2" x14ac:dyDescent="0.3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6" x14ac:dyDescent="0.3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6" x14ac:dyDescent="0.3">
      <c r="A443" s="97">
        <v>614</v>
      </c>
      <c r="B443" s="98" t="s">
        <v>2504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2505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6" x14ac:dyDescent="0.3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3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2" x14ac:dyDescent="0.3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2" x14ac:dyDescent="0.3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6" x14ac:dyDescent="0.3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2" x14ac:dyDescent="0.3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6" x14ac:dyDescent="0.3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2" x14ac:dyDescent="0.3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2" x14ac:dyDescent="0.3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2" x14ac:dyDescent="0.3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2" x14ac:dyDescent="0.3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2" x14ac:dyDescent="0.3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2" x14ac:dyDescent="0.3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2" x14ac:dyDescent="0.3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2" x14ac:dyDescent="0.3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2" x14ac:dyDescent="0.3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6" x14ac:dyDescent="0.3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6" x14ac:dyDescent="0.3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2" x14ac:dyDescent="0.3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6" x14ac:dyDescent="0.3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6" x14ac:dyDescent="0.3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6" x14ac:dyDescent="0.3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2" x14ac:dyDescent="0.3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2" x14ac:dyDescent="0.3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2" x14ac:dyDescent="0.3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2" x14ac:dyDescent="0.3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2" x14ac:dyDescent="0.3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6" x14ac:dyDescent="0.3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6" x14ac:dyDescent="0.3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6" x14ac:dyDescent="0.3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6" x14ac:dyDescent="0.3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2" x14ac:dyDescent="0.3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2" x14ac:dyDescent="0.3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6" x14ac:dyDescent="0.3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6" x14ac:dyDescent="0.3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6" x14ac:dyDescent="0.3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6" x14ac:dyDescent="0.3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6" x14ac:dyDescent="0.3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6" x14ac:dyDescent="0.3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6" x14ac:dyDescent="0.3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6" x14ac:dyDescent="0.3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2" x14ac:dyDescent="0.3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6" x14ac:dyDescent="0.3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6" x14ac:dyDescent="0.3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6" x14ac:dyDescent="0.3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6" x14ac:dyDescent="0.3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6" x14ac:dyDescent="0.3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6" x14ac:dyDescent="0.3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2" x14ac:dyDescent="0.3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6" x14ac:dyDescent="0.3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2" x14ac:dyDescent="0.3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6" x14ac:dyDescent="0.3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2" x14ac:dyDescent="0.3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6" x14ac:dyDescent="0.3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6" x14ac:dyDescent="0.3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6" x14ac:dyDescent="0.3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2" x14ac:dyDescent="0.3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2" x14ac:dyDescent="0.3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6" x14ac:dyDescent="0.3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6" x14ac:dyDescent="0.3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6" x14ac:dyDescent="0.3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6" x14ac:dyDescent="0.3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6" x14ac:dyDescent="0.3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2" x14ac:dyDescent="0.3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6" x14ac:dyDescent="0.3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2" x14ac:dyDescent="0.3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2" x14ac:dyDescent="0.3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2" x14ac:dyDescent="0.3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6" x14ac:dyDescent="0.3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6" x14ac:dyDescent="0.3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6" x14ac:dyDescent="0.3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6" x14ac:dyDescent="0.3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2" x14ac:dyDescent="0.3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2" x14ac:dyDescent="0.3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2" x14ac:dyDescent="0.3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2" x14ac:dyDescent="0.3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2" x14ac:dyDescent="0.3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6" x14ac:dyDescent="0.3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2" x14ac:dyDescent="0.3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2" x14ac:dyDescent="0.3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6" x14ac:dyDescent="0.3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6" x14ac:dyDescent="0.3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2" x14ac:dyDescent="0.3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2" x14ac:dyDescent="0.3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2" x14ac:dyDescent="0.3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6" x14ac:dyDescent="0.3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2" x14ac:dyDescent="0.3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2" x14ac:dyDescent="0.3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6" x14ac:dyDescent="0.3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6" x14ac:dyDescent="0.3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6" x14ac:dyDescent="0.3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6" x14ac:dyDescent="0.3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6" x14ac:dyDescent="0.3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6" x14ac:dyDescent="0.3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6" x14ac:dyDescent="0.3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6" x14ac:dyDescent="0.3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6" x14ac:dyDescent="0.3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6" x14ac:dyDescent="0.3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2" x14ac:dyDescent="0.3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2" x14ac:dyDescent="0.3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6" x14ac:dyDescent="0.3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6" x14ac:dyDescent="0.3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2" x14ac:dyDescent="0.3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2" x14ac:dyDescent="0.3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6" x14ac:dyDescent="0.3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2" x14ac:dyDescent="0.3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6" x14ac:dyDescent="0.3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2" x14ac:dyDescent="0.3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2" x14ac:dyDescent="0.3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2" x14ac:dyDescent="0.3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6" x14ac:dyDescent="0.3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6" x14ac:dyDescent="0.3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2" x14ac:dyDescent="0.3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6" x14ac:dyDescent="0.3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6" x14ac:dyDescent="0.3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6" x14ac:dyDescent="0.3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6" x14ac:dyDescent="0.3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2" x14ac:dyDescent="0.3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6" x14ac:dyDescent="0.3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2" x14ac:dyDescent="0.3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6" x14ac:dyDescent="0.3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6" x14ac:dyDescent="0.3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6" x14ac:dyDescent="0.3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2" x14ac:dyDescent="0.3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6" x14ac:dyDescent="0.3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2" x14ac:dyDescent="0.3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6" x14ac:dyDescent="0.3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6" x14ac:dyDescent="0.3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6" x14ac:dyDescent="0.3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6" x14ac:dyDescent="0.3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6" x14ac:dyDescent="0.3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6" x14ac:dyDescent="0.3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6" x14ac:dyDescent="0.3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6" x14ac:dyDescent="0.3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6" x14ac:dyDescent="0.3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6" x14ac:dyDescent="0.3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6" x14ac:dyDescent="0.3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6" x14ac:dyDescent="0.3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6" x14ac:dyDescent="0.3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2" x14ac:dyDescent="0.3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6" x14ac:dyDescent="0.3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6" x14ac:dyDescent="0.3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2" x14ac:dyDescent="0.3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2" x14ac:dyDescent="0.3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2" x14ac:dyDescent="0.3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2" x14ac:dyDescent="0.3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2" x14ac:dyDescent="0.3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6" x14ac:dyDescent="0.3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2" x14ac:dyDescent="0.3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2" x14ac:dyDescent="0.3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6" x14ac:dyDescent="0.3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6" x14ac:dyDescent="0.3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2" x14ac:dyDescent="0.3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6" x14ac:dyDescent="0.3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6" x14ac:dyDescent="0.3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6" x14ac:dyDescent="0.3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6" x14ac:dyDescent="0.3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2" x14ac:dyDescent="0.3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2" x14ac:dyDescent="0.3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6" x14ac:dyDescent="0.3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6" x14ac:dyDescent="0.3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6" x14ac:dyDescent="0.3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6" x14ac:dyDescent="0.3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6" x14ac:dyDescent="0.3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6" x14ac:dyDescent="0.3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6" x14ac:dyDescent="0.3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2" x14ac:dyDescent="0.3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2" x14ac:dyDescent="0.3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2" x14ac:dyDescent="0.3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6" x14ac:dyDescent="0.3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2" x14ac:dyDescent="0.3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2" x14ac:dyDescent="0.3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6" x14ac:dyDescent="0.3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2" x14ac:dyDescent="0.3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2" x14ac:dyDescent="0.3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6" x14ac:dyDescent="0.3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6" x14ac:dyDescent="0.3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6" x14ac:dyDescent="0.3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2" x14ac:dyDescent="0.3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2" x14ac:dyDescent="0.3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6" x14ac:dyDescent="0.3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6" x14ac:dyDescent="0.3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6" x14ac:dyDescent="0.3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2" x14ac:dyDescent="0.3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2" x14ac:dyDescent="0.3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2" x14ac:dyDescent="0.3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2" x14ac:dyDescent="0.3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2" x14ac:dyDescent="0.3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6" x14ac:dyDescent="0.3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2" x14ac:dyDescent="0.3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2" x14ac:dyDescent="0.3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6" x14ac:dyDescent="0.3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2" x14ac:dyDescent="0.3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6" x14ac:dyDescent="0.3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6" x14ac:dyDescent="0.3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6" x14ac:dyDescent="0.3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2" x14ac:dyDescent="0.3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6" x14ac:dyDescent="0.3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2" x14ac:dyDescent="0.3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6" x14ac:dyDescent="0.3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2" x14ac:dyDescent="0.3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6" x14ac:dyDescent="0.3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6" x14ac:dyDescent="0.3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6" x14ac:dyDescent="0.3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2" x14ac:dyDescent="0.3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6" x14ac:dyDescent="0.3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2" x14ac:dyDescent="0.3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2" x14ac:dyDescent="0.3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6" x14ac:dyDescent="0.3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2" x14ac:dyDescent="0.3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2" x14ac:dyDescent="0.3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2" x14ac:dyDescent="0.3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2" x14ac:dyDescent="0.3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6" x14ac:dyDescent="0.3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6" x14ac:dyDescent="0.3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6" x14ac:dyDescent="0.3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6" x14ac:dyDescent="0.3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6" x14ac:dyDescent="0.3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6" x14ac:dyDescent="0.3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2" x14ac:dyDescent="0.3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2" x14ac:dyDescent="0.3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2" x14ac:dyDescent="0.3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6" x14ac:dyDescent="0.3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2" x14ac:dyDescent="0.3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6" x14ac:dyDescent="0.3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6" x14ac:dyDescent="0.3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6" x14ac:dyDescent="0.3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2" x14ac:dyDescent="0.3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2" x14ac:dyDescent="0.3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6" x14ac:dyDescent="0.3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6" x14ac:dyDescent="0.3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6" x14ac:dyDescent="0.3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2" x14ac:dyDescent="0.3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6" x14ac:dyDescent="0.3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6" x14ac:dyDescent="0.3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6" x14ac:dyDescent="0.3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2" x14ac:dyDescent="0.3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6" x14ac:dyDescent="0.3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6" x14ac:dyDescent="0.3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6" x14ac:dyDescent="0.3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2" x14ac:dyDescent="0.3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2" x14ac:dyDescent="0.3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6" x14ac:dyDescent="0.3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2" x14ac:dyDescent="0.3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2" x14ac:dyDescent="0.3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2" x14ac:dyDescent="0.3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6" x14ac:dyDescent="0.3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6" x14ac:dyDescent="0.3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2" x14ac:dyDescent="0.3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2" x14ac:dyDescent="0.3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2" x14ac:dyDescent="0.3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2" x14ac:dyDescent="0.3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2" x14ac:dyDescent="0.3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6" x14ac:dyDescent="0.3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2" x14ac:dyDescent="0.3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2" x14ac:dyDescent="0.3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2" x14ac:dyDescent="0.3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2" x14ac:dyDescent="0.3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2" x14ac:dyDescent="0.3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2" x14ac:dyDescent="0.3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6" x14ac:dyDescent="0.3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2" x14ac:dyDescent="0.3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6" x14ac:dyDescent="0.3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2" x14ac:dyDescent="0.3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6" x14ac:dyDescent="0.3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2" x14ac:dyDescent="0.3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6" x14ac:dyDescent="0.3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2" x14ac:dyDescent="0.3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2" x14ac:dyDescent="0.3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2" x14ac:dyDescent="0.3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6" x14ac:dyDescent="0.3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6" x14ac:dyDescent="0.3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2" x14ac:dyDescent="0.3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6" x14ac:dyDescent="0.3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6" x14ac:dyDescent="0.3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2" x14ac:dyDescent="0.3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2" x14ac:dyDescent="0.3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6" x14ac:dyDescent="0.3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6" x14ac:dyDescent="0.3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6" x14ac:dyDescent="0.3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2" x14ac:dyDescent="0.3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6" x14ac:dyDescent="0.3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6" x14ac:dyDescent="0.3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2" x14ac:dyDescent="0.3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2" x14ac:dyDescent="0.3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6" x14ac:dyDescent="0.3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2" x14ac:dyDescent="0.3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6" x14ac:dyDescent="0.3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2" x14ac:dyDescent="0.3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2" x14ac:dyDescent="0.3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2" x14ac:dyDescent="0.3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6" x14ac:dyDescent="0.3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2" x14ac:dyDescent="0.3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6" x14ac:dyDescent="0.3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2" x14ac:dyDescent="0.3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2" x14ac:dyDescent="0.3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6" x14ac:dyDescent="0.3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6" x14ac:dyDescent="0.3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2" x14ac:dyDescent="0.3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6" x14ac:dyDescent="0.3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6" x14ac:dyDescent="0.3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6" x14ac:dyDescent="0.3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6" x14ac:dyDescent="0.3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2" x14ac:dyDescent="0.3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2" x14ac:dyDescent="0.3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6" x14ac:dyDescent="0.3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6" x14ac:dyDescent="0.3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6" x14ac:dyDescent="0.3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2" x14ac:dyDescent="0.3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2" x14ac:dyDescent="0.3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6" x14ac:dyDescent="0.3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6" x14ac:dyDescent="0.3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2" x14ac:dyDescent="0.3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6" x14ac:dyDescent="0.3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6" x14ac:dyDescent="0.3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6" x14ac:dyDescent="0.3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6" x14ac:dyDescent="0.3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6" x14ac:dyDescent="0.3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2" x14ac:dyDescent="0.3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6" x14ac:dyDescent="0.3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6" x14ac:dyDescent="0.3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6" x14ac:dyDescent="0.3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6" x14ac:dyDescent="0.3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6" x14ac:dyDescent="0.3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6" x14ac:dyDescent="0.3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6" x14ac:dyDescent="0.3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6" x14ac:dyDescent="0.3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6" x14ac:dyDescent="0.3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6" x14ac:dyDescent="0.3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6" x14ac:dyDescent="0.3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6" x14ac:dyDescent="0.3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6" x14ac:dyDescent="0.3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2021-04-04T13:22:32Z</cp:lastPrinted>
  <dcterms:created xsi:type="dcterms:W3CDTF">2014-10-01T23:18:29Z</dcterms:created>
  <dcterms:modified xsi:type="dcterms:W3CDTF">2021-04-18T03:53:10Z</dcterms:modified>
</cp:coreProperties>
</file>