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24\"/>
    </mc:Choice>
  </mc:AlternateContent>
  <bookViews>
    <workbookView xWindow="0" yWindow="0" windowWidth="12240" windowHeight="810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ATM'!$A$1:$C$828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8" i="1" l="1"/>
  <c r="G138" i="1"/>
  <c r="H138" i="1"/>
  <c r="I138" i="1"/>
  <c r="J138" i="1"/>
  <c r="K138" i="1"/>
  <c r="A138" i="1"/>
  <c r="F69" i="1"/>
  <c r="G69" i="1"/>
  <c r="H69" i="1"/>
  <c r="I69" i="1"/>
  <c r="J69" i="1"/>
  <c r="K69" i="1"/>
  <c r="F80" i="1"/>
  <c r="G80" i="1"/>
  <c r="H80" i="1"/>
  <c r="I80" i="1"/>
  <c r="J80" i="1"/>
  <c r="K80" i="1"/>
  <c r="F72" i="1"/>
  <c r="G72" i="1"/>
  <c r="H72" i="1"/>
  <c r="I72" i="1"/>
  <c r="J72" i="1"/>
  <c r="K72" i="1"/>
  <c r="F106" i="1"/>
  <c r="G106" i="1"/>
  <c r="H106" i="1"/>
  <c r="I106" i="1"/>
  <c r="J106" i="1"/>
  <c r="K106" i="1"/>
  <c r="F52" i="1"/>
  <c r="G52" i="1"/>
  <c r="H52" i="1"/>
  <c r="I52" i="1"/>
  <c r="J52" i="1"/>
  <c r="K52" i="1"/>
  <c r="F129" i="1"/>
  <c r="G129" i="1"/>
  <c r="H129" i="1"/>
  <c r="I129" i="1"/>
  <c r="J129" i="1"/>
  <c r="K129" i="1"/>
  <c r="F34" i="1"/>
  <c r="G34" i="1"/>
  <c r="H34" i="1"/>
  <c r="I34" i="1"/>
  <c r="J34" i="1"/>
  <c r="K34" i="1"/>
  <c r="F115" i="1"/>
  <c r="G115" i="1"/>
  <c r="H115" i="1"/>
  <c r="I115" i="1"/>
  <c r="J115" i="1"/>
  <c r="K115" i="1"/>
  <c r="F51" i="1"/>
  <c r="G51" i="1"/>
  <c r="H51" i="1"/>
  <c r="I51" i="1"/>
  <c r="J51" i="1"/>
  <c r="K51" i="1"/>
  <c r="F65" i="1"/>
  <c r="G65" i="1"/>
  <c r="H65" i="1"/>
  <c r="I65" i="1"/>
  <c r="J65" i="1"/>
  <c r="K65" i="1"/>
  <c r="F40" i="1"/>
  <c r="G40" i="1"/>
  <c r="H40" i="1"/>
  <c r="I40" i="1"/>
  <c r="J40" i="1"/>
  <c r="K40" i="1"/>
  <c r="F19" i="1"/>
  <c r="G19" i="1"/>
  <c r="H19" i="1"/>
  <c r="I19" i="1"/>
  <c r="J19" i="1"/>
  <c r="K19" i="1"/>
  <c r="F26" i="1"/>
  <c r="G26" i="1"/>
  <c r="H26" i="1"/>
  <c r="I26" i="1"/>
  <c r="J26" i="1"/>
  <c r="K26" i="1"/>
  <c r="F43" i="1"/>
  <c r="G43" i="1"/>
  <c r="H43" i="1"/>
  <c r="I43" i="1"/>
  <c r="J43" i="1"/>
  <c r="K43" i="1"/>
  <c r="F15" i="1"/>
  <c r="G15" i="1"/>
  <c r="H15" i="1"/>
  <c r="I15" i="1"/>
  <c r="J15" i="1"/>
  <c r="K15" i="1"/>
  <c r="F5" i="1"/>
  <c r="G5" i="1"/>
  <c r="H5" i="1"/>
  <c r="I5" i="1"/>
  <c r="J5" i="1"/>
  <c r="K5" i="1"/>
  <c r="F44" i="1"/>
  <c r="G44" i="1"/>
  <c r="H44" i="1"/>
  <c r="I44" i="1"/>
  <c r="J44" i="1"/>
  <c r="K44" i="1"/>
  <c r="F107" i="1"/>
  <c r="G107" i="1"/>
  <c r="H107" i="1"/>
  <c r="I107" i="1"/>
  <c r="J107" i="1"/>
  <c r="K107" i="1"/>
  <c r="F131" i="1"/>
  <c r="G131" i="1"/>
  <c r="H131" i="1"/>
  <c r="I131" i="1"/>
  <c r="J131" i="1"/>
  <c r="K131" i="1"/>
  <c r="F13" i="1"/>
  <c r="G13" i="1"/>
  <c r="H13" i="1"/>
  <c r="I13" i="1"/>
  <c r="J13" i="1"/>
  <c r="K13" i="1"/>
  <c r="F84" i="1"/>
  <c r="G84" i="1"/>
  <c r="H84" i="1"/>
  <c r="I84" i="1"/>
  <c r="J84" i="1"/>
  <c r="K84" i="1"/>
  <c r="F79" i="1"/>
  <c r="G79" i="1"/>
  <c r="H79" i="1"/>
  <c r="I79" i="1"/>
  <c r="J79" i="1"/>
  <c r="K79" i="1"/>
  <c r="A69" i="1"/>
  <c r="A80" i="1"/>
  <c r="A72" i="1"/>
  <c r="A106" i="1"/>
  <c r="A52" i="1"/>
  <c r="A129" i="1"/>
  <c r="A34" i="1"/>
  <c r="A115" i="1"/>
  <c r="A51" i="1"/>
  <c r="A65" i="1"/>
  <c r="A40" i="1"/>
  <c r="A19" i="1"/>
  <c r="A26" i="1"/>
  <c r="A43" i="1"/>
  <c r="A15" i="1"/>
  <c r="A5" i="1"/>
  <c r="A44" i="1"/>
  <c r="A107" i="1"/>
  <c r="A131" i="1"/>
  <c r="A13" i="1"/>
  <c r="A84" i="1"/>
  <c r="A79" i="1"/>
  <c r="B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73" i="16"/>
  <c r="A73" i="16"/>
  <c r="C72" i="16"/>
  <c r="A72" i="16"/>
  <c r="C71" i="16"/>
  <c r="A71" i="16"/>
  <c r="B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B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B28" i="16"/>
  <c r="B74" i="16" s="1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F95" i="1"/>
  <c r="G95" i="1"/>
  <c r="H95" i="1"/>
  <c r="I95" i="1"/>
  <c r="J95" i="1"/>
  <c r="K95" i="1"/>
  <c r="F108" i="1"/>
  <c r="G108" i="1"/>
  <c r="H108" i="1"/>
  <c r="I108" i="1"/>
  <c r="J108" i="1"/>
  <c r="K108" i="1"/>
  <c r="A95" i="1"/>
  <c r="A108" i="1"/>
  <c r="A89" i="1"/>
  <c r="A100" i="1"/>
  <c r="A78" i="1"/>
  <c r="A118" i="1"/>
  <c r="A123" i="1"/>
  <c r="A119" i="1"/>
  <c r="A55" i="1"/>
  <c r="A105" i="1"/>
  <c r="A9" i="1"/>
  <c r="A97" i="1"/>
  <c r="A120" i="1"/>
  <c r="A71" i="1"/>
  <c r="A42" i="1"/>
  <c r="A7" i="1"/>
  <c r="F89" i="1"/>
  <c r="G89" i="1"/>
  <c r="H89" i="1"/>
  <c r="I89" i="1"/>
  <c r="J89" i="1"/>
  <c r="K89" i="1"/>
  <c r="F100" i="1"/>
  <c r="G100" i="1"/>
  <c r="H100" i="1"/>
  <c r="I100" i="1"/>
  <c r="J100" i="1"/>
  <c r="K100" i="1"/>
  <c r="F78" i="1"/>
  <c r="G78" i="1"/>
  <c r="H78" i="1"/>
  <c r="I78" i="1"/>
  <c r="J78" i="1"/>
  <c r="K78" i="1"/>
  <c r="F118" i="1"/>
  <c r="G118" i="1"/>
  <c r="H118" i="1"/>
  <c r="I118" i="1"/>
  <c r="J118" i="1"/>
  <c r="K118" i="1"/>
  <c r="F123" i="1"/>
  <c r="G123" i="1"/>
  <c r="H123" i="1"/>
  <c r="I123" i="1"/>
  <c r="J123" i="1"/>
  <c r="K123" i="1"/>
  <c r="F119" i="1"/>
  <c r="G119" i="1"/>
  <c r="H119" i="1"/>
  <c r="I119" i="1"/>
  <c r="J119" i="1"/>
  <c r="K119" i="1"/>
  <c r="F55" i="1"/>
  <c r="G55" i="1"/>
  <c r="H55" i="1"/>
  <c r="I55" i="1"/>
  <c r="J55" i="1"/>
  <c r="K55" i="1"/>
  <c r="F105" i="1"/>
  <c r="G105" i="1"/>
  <c r="H105" i="1"/>
  <c r="I105" i="1"/>
  <c r="J105" i="1"/>
  <c r="K105" i="1"/>
  <c r="F9" i="1"/>
  <c r="G9" i="1"/>
  <c r="H9" i="1"/>
  <c r="I9" i="1"/>
  <c r="J9" i="1"/>
  <c r="K9" i="1"/>
  <c r="F97" i="1"/>
  <c r="G97" i="1"/>
  <c r="H97" i="1"/>
  <c r="I97" i="1"/>
  <c r="J97" i="1"/>
  <c r="K97" i="1"/>
  <c r="F120" i="1"/>
  <c r="G120" i="1"/>
  <c r="H120" i="1"/>
  <c r="I120" i="1"/>
  <c r="J120" i="1"/>
  <c r="K120" i="1"/>
  <c r="F71" i="1"/>
  <c r="G71" i="1"/>
  <c r="H71" i="1"/>
  <c r="I71" i="1"/>
  <c r="J71" i="1"/>
  <c r="K71" i="1"/>
  <c r="F42" i="1"/>
  <c r="G42" i="1"/>
  <c r="H42" i="1"/>
  <c r="I42" i="1"/>
  <c r="J42" i="1"/>
  <c r="K42" i="1"/>
  <c r="F7" i="1"/>
  <c r="G7" i="1"/>
  <c r="H7" i="1"/>
  <c r="I7" i="1"/>
  <c r="J7" i="1"/>
  <c r="K7" i="1"/>
  <c r="F112" i="1"/>
  <c r="G112" i="1"/>
  <c r="H112" i="1"/>
  <c r="I112" i="1"/>
  <c r="J112" i="1"/>
  <c r="K112" i="1"/>
  <c r="A112" i="1"/>
  <c r="A77" i="16" l="1"/>
  <c r="F130" i="1" l="1"/>
  <c r="G130" i="1"/>
  <c r="H130" i="1"/>
  <c r="I130" i="1"/>
  <c r="J130" i="1"/>
  <c r="K130" i="1"/>
  <c r="F87" i="1"/>
  <c r="G87" i="1"/>
  <c r="H87" i="1"/>
  <c r="I87" i="1"/>
  <c r="J87" i="1"/>
  <c r="K87" i="1"/>
  <c r="A87" i="1"/>
  <c r="F28" i="1"/>
  <c r="G28" i="1"/>
  <c r="H28" i="1"/>
  <c r="I28" i="1"/>
  <c r="J28" i="1"/>
  <c r="K28" i="1"/>
  <c r="F59" i="1"/>
  <c r="G59" i="1"/>
  <c r="H59" i="1"/>
  <c r="I59" i="1"/>
  <c r="J59" i="1"/>
  <c r="K59" i="1"/>
  <c r="F70" i="1"/>
  <c r="G70" i="1"/>
  <c r="H70" i="1"/>
  <c r="I70" i="1"/>
  <c r="J70" i="1"/>
  <c r="K70" i="1"/>
  <c r="F56" i="1"/>
  <c r="G56" i="1"/>
  <c r="H56" i="1"/>
  <c r="I56" i="1"/>
  <c r="J56" i="1"/>
  <c r="K56" i="1"/>
  <c r="A28" i="1"/>
  <c r="A59" i="1"/>
  <c r="A70" i="1"/>
  <c r="A56" i="1"/>
  <c r="A130" i="1"/>
  <c r="F66" i="1" l="1"/>
  <c r="G66" i="1"/>
  <c r="H66" i="1"/>
  <c r="I66" i="1"/>
  <c r="J66" i="1"/>
  <c r="K66" i="1"/>
  <c r="F134" i="1"/>
  <c r="G134" i="1"/>
  <c r="H134" i="1"/>
  <c r="I134" i="1"/>
  <c r="J134" i="1"/>
  <c r="K134" i="1"/>
  <c r="F76" i="1"/>
  <c r="G76" i="1"/>
  <c r="H76" i="1"/>
  <c r="I76" i="1"/>
  <c r="J76" i="1"/>
  <c r="K76" i="1"/>
  <c r="F88" i="1"/>
  <c r="G88" i="1"/>
  <c r="H88" i="1"/>
  <c r="I88" i="1"/>
  <c r="J88" i="1"/>
  <c r="K88" i="1"/>
  <c r="F126" i="1"/>
  <c r="G126" i="1"/>
  <c r="H126" i="1"/>
  <c r="I126" i="1"/>
  <c r="J126" i="1"/>
  <c r="K126" i="1"/>
  <c r="F37" i="1"/>
  <c r="G37" i="1"/>
  <c r="H37" i="1"/>
  <c r="I37" i="1"/>
  <c r="J37" i="1"/>
  <c r="K37" i="1"/>
  <c r="F20" i="1"/>
  <c r="G20" i="1"/>
  <c r="H20" i="1"/>
  <c r="I20" i="1"/>
  <c r="J20" i="1"/>
  <c r="K20" i="1"/>
  <c r="F92" i="1"/>
  <c r="G92" i="1"/>
  <c r="H92" i="1"/>
  <c r="I92" i="1"/>
  <c r="J92" i="1"/>
  <c r="K92" i="1"/>
  <c r="F117" i="1"/>
  <c r="G117" i="1"/>
  <c r="H117" i="1"/>
  <c r="I117" i="1"/>
  <c r="J117" i="1"/>
  <c r="K117" i="1"/>
  <c r="A66" i="1"/>
  <c r="A134" i="1"/>
  <c r="A76" i="1"/>
  <c r="A88" i="1"/>
  <c r="A126" i="1"/>
  <c r="A37" i="1"/>
  <c r="A20" i="1"/>
  <c r="A92" i="1"/>
  <c r="A117" i="1"/>
  <c r="F122" i="1" l="1"/>
  <c r="G122" i="1"/>
  <c r="H122" i="1"/>
  <c r="I122" i="1"/>
  <c r="J122" i="1"/>
  <c r="K122" i="1"/>
  <c r="A122" i="1"/>
  <c r="F86" i="1"/>
  <c r="G86" i="1"/>
  <c r="H86" i="1"/>
  <c r="I86" i="1"/>
  <c r="J86" i="1"/>
  <c r="K86" i="1"/>
  <c r="F46" i="1"/>
  <c r="G46" i="1"/>
  <c r="H46" i="1"/>
  <c r="I46" i="1"/>
  <c r="J46" i="1"/>
  <c r="K46" i="1"/>
  <c r="A86" i="1"/>
  <c r="A46" i="1"/>
  <c r="F48" i="1" l="1"/>
  <c r="G48" i="1"/>
  <c r="H48" i="1"/>
  <c r="I48" i="1"/>
  <c r="J48" i="1"/>
  <c r="K48" i="1"/>
  <c r="F36" i="1"/>
  <c r="G36" i="1"/>
  <c r="H36" i="1"/>
  <c r="I36" i="1"/>
  <c r="J36" i="1"/>
  <c r="K36" i="1"/>
  <c r="F121" i="1"/>
  <c r="G121" i="1"/>
  <c r="H121" i="1"/>
  <c r="I121" i="1"/>
  <c r="J121" i="1"/>
  <c r="K121" i="1"/>
  <c r="F113" i="1"/>
  <c r="G113" i="1"/>
  <c r="H113" i="1"/>
  <c r="I113" i="1"/>
  <c r="J113" i="1"/>
  <c r="K113" i="1"/>
  <c r="F58" i="1"/>
  <c r="G58" i="1"/>
  <c r="H58" i="1"/>
  <c r="I58" i="1"/>
  <c r="J58" i="1"/>
  <c r="K58" i="1"/>
  <c r="F135" i="1"/>
  <c r="G135" i="1"/>
  <c r="H135" i="1"/>
  <c r="I135" i="1"/>
  <c r="J135" i="1"/>
  <c r="K135" i="1"/>
  <c r="F75" i="1"/>
  <c r="G75" i="1"/>
  <c r="H75" i="1"/>
  <c r="I75" i="1"/>
  <c r="J75" i="1"/>
  <c r="K75" i="1"/>
  <c r="F61" i="1"/>
  <c r="G61" i="1"/>
  <c r="H61" i="1"/>
  <c r="I61" i="1"/>
  <c r="J61" i="1"/>
  <c r="K61" i="1"/>
  <c r="F17" i="1"/>
  <c r="G17" i="1"/>
  <c r="H17" i="1"/>
  <c r="I17" i="1"/>
  <c r="J17" i="1"/>
  <c r="K17" i="1"/>
  <c r="F90" i="1"/>
  <c r="G90" i="1"/>
  <c r="H90" i="1"/>
  <c r="I90" i="1"/>
  <c r="J90" i="1"/>
  <c r="K90" i="1"/>
  <c r="A48" i="1"/>
  <c r="A36" i="1"/>
  <c r="A121" i="1"/>
  <c r="A113" i="1"/>
  <c r="A58" i="1"/>
  <c r="A135" i="1"/>
  <c r="A75" i="1"/>
  <c r="A61" i="1"/>
  <c r="A17" i="1"/>
  <c r="A90" i="1"/>
  <c r="A31" i="1" l="1"/>
  <c r="F31" i="1"/>
  <c r="G31" i="1"/>
  <c r="H31" i="1"/>
  <c r="I31" i="1"/>
  <c r="J31" i="1"/>
  <c r="K31" i="1"/>
  <c r="A16" i="1" l="1"/>
  <c r="F16" i="1"/>
  <c r="G16" i="1"/>
  <c r="H16" i="1"/>
  <c r="I16" i="1"/>
  <c r="J16" i="1"/>
  <c r="K16" i="1"/>
  <c r="A6" i="1"/>
  <c r="F6" i="1"/>
  <c r="G6" i="1"/>
  <c r="H6" i="1"/>
  <c r="I6" i="1"/>
  <c r="J6" i="1"/>
  <c r="K6" i="1"/>
  <c r="A67" i="1"/>
  <c r="F67" i="1"/>
  <c r="G67" i="1"/>
  <c r="H67" i="1"/>
  <c r="I67" i="1"/>
  <c r="J67" i="1"/>
  <c r="K67" i="1"/>
  <c r="A104" i="1"/>
  <c r="F104" i="1"/>
  <c r="G104" i="1"/>
  <c r="H104" i="1"/>
  <c r="I104" i="1"/>
  <c r="J104" i="1"/>
  <c r="K104" i="1"/>
  <c r="A114" i="1"/>
  <c r="F114" i="1"/>
  <c r="G114" i="1"/>
  <c r="H114" i="1"/>
  <c r="I114" i="1"/>
  <c r="J114" i="1"/>
  <c r="K114" i="1"/>
  <c r="A45" i="1"/>
  <c r="F45" i="1"/>
  <c r="G45" i="1"/>
  <c r="H45" i="1"/>
  <c r="I45" i="1"/>
  <c r="J45" i="1"/>
  <c r="K45" i="1"/>
  <c r="A116" i="1"/>
  <c r="F116" i="1"/>
  <c r="G116" i="1"/>
  <c r="H116" i="1"/>
  <c r="I116" i="1"/>
  <c r="J116" i="1"/>
  <c r="K116" i="1"/>
  <c r="A124" i="1"/>
  <c r="F124" i="1"/>
  <c r="G124" i="1"/>
  <c r="H124" i="1"/>
  <c r="I124" i="1"/>
  <c r="J124" i="1"/>
  <c r="K124" i="1"/>
  <c r="A125" i="1"/>
  <c r="F125" i="1"/>
  <c r="G125" i="1"/>
  <c r="H125" i="1"/>
  <c r="I125" i="1"/>
  <c r="J125" i="1"/>
  <c r="K125" i="1"/>
  <c r="A127" i="1"/>
  <c r="F127" i="1"/>
  <c r="G127" i="1"/>
  <c r="H127" i="1"/>
  <c r="I127" i="1"/>
  <c r="J127" i="1"/>
  <c r="K127" i="1"/>
  <c r="A53" i="1"/>
  <c r="F53" i="1"/>
  <c r="G53" i="1"/>
  <c r="H53" i="1"/>
  <c r="I53" i="1"/>
  <c r="J53" i="1"/>
  <c r="K53" i="1"/>
  <c r="A38" i="1"/>
  <c r="F38" i="1"/>
  <c r="G38" i="1"/>
  <c r="H38" i="1"/>
  <c r="I38" i="1"/>
  <c r="J38" i="1"/>
  <c r="K38" i="1"/>
  <c r="A39" i="1"/>
  <c r="F39" i="1"/>
  <c r="G39" i="1"/>
  <c r="H39" i="1"/>
  <c r="I39" i="1"/>
  <c r="J39" i="1"/>
  <c r="K39" i="1"/>
  <c r="A137" i="1"/>
  <c r="F137" i="1"/>
  <c r="G137" i="1"/>
  <c r="H137" i="1"/>
  <c r="I137" i="1"/>
  <c r="J137" i="1"/>
  <c r="K137" i="1"/>
  <c r="A101" i="1"/>
  <c r="F101" i="1"/>
  <c r="G101" i="1"/>
  <c r="H101" i="1"/>
  <c r="I101" i="1"/>
  <c r="J101" i="1"/>
  <c r="K101" i="1"/>
  <c r="A109" i="1"/>
  <c r="F109" i="1"/>
  <c r="G109" i="1"/>
  <c r="H109" i="1"/>
  <c r="I109" i="1"/>
  <c r="J109" i="1"/>
  <c r="K109" i="1"/>
  <c r="A64" i="1"/>
  <c r="F64" i="1"/>
  <c r="G64" i="1"/>
  <c r="H64" i="1"/>
  <c r="I64" i="1"/>
  <c r="J64" i="1"/>
  <c r="K64" i="1"/>
  <c r="A18" i="1"/>
  <c r="F18" i="1"/>
  <c r="G18" i="1"/>
  <c r="H18" i="1"/>
  <c r="I18" i="1"/>
  <c r="J18" i="1"/>
  <c r="K18" i="1"/>
  <c r="A47" i="1"/>
  <c r="F47" i="1"/>
  <c r="G47" i="1"/>
  <c r="H47" i="1"/>
  <c r="I47" i="1"/>
  <c r="J47" i="1"/>
  <c r="K47" i="1"/>
  <c r="A50" i="1"/>
  <c r="F50" i="1"/>
  <c r="G50" i="1"/>
  <c r="H50" i="1"/>
  <c r="I50" i="1"/>
  <c r="J50" i="1"/>
  <c r="K50" i="1"/>
  <c r="A74" i="1"/>
  <c r="F74" i="1"/>
  <c r="G74" i="1"/>
  <c r="H74" i="1"/>
  <c r="I74" i="1"/>
  <c r="J74" i="1"/>
  <c r="K74" i="1"/>
  <c r="A83" i="1"/>
  <c r="F83" i="1"/>
  <c r="G83" i="1"/>
  <c r="H83" i="1"/>
  <c r="I83" i="1"/>
  <c r="J83" i="1"/>
  <c r="K83" i="1"/>
  <c r="A21" i="1"/>
  <c r="F21" i="1"/>
  <c r="G21" i="1"/>
  <c r="H21" i="1"/>
  <c r="I21" i="1"/>
  <c r="J21" i="1"/>
  <c r="K21" i="1"/>
  <c r="A25" i="1"/>
  <c r="F25" i="1"/>
  <c r="G25" i="1"/>
  <c r="H25" i="1"/>
  <c r="I25" i="1"/>
  <c r="J25" i="1"/>
  <c r="K25" i="1"/>
  <c r="A54" i="1"/>
  <c r="F54" i="1"/>
  <c r="G54" i="1"/>
  <c r="H54" i="1"/>
  <c r="I54" i="1"/>
  <c r="J54" i="1"/>
  <c r="K54" i="1"/>
  <c r="A32" i="1"/>
  <c r="F32" i="1"/>
  <c r="G32" i="1"/>
  <c r="H32" i="1"/>
  <c r="I32" i="1"/>
  <c r="J32" i="1"/>
  <c r="K32" i="1"/>
  <c r="A57" i="1"/>
  <c r="F57" i="1"/>
  <c r="G57" i="1"/>
  <c r="H57" i="1"/>
  <c r="I57" i="1"/>
  <c r="J57" i="1"/>
  <c r="K57" i="1"/>
  <c r="A8" i="1"/>
  <c r="F8" i="1"/>
  <c r="G8" i="1"/>
  <c r="H8" i="1"/>
  <c r="I8" i="1"/>
  <c r="J8" i="1"/>
  <c r="K8" i="1"/>
  <c r="A99" i="1"/>
  <c r="F99" i="1"/>
  <c r="G99" i="1"/>
  <c r="H99" i="1"/>
  <c r="I99" i="1"/>
  <c r="J99" i="1"/>
  <c r="K99" i="1"/>
  <c r="A29" i="1"/>
  <c r="F29" i="1"/>
  <c r="G29" i="1"/>
  <c r="H29" i="1"/>
  <c r="I29" i="1"/>
  <c r="J29" i="1"/>
  <c r="K29" i="1"/>
  <c r="A23" i="1"/>
  <c r="F23" i="1"/>
  <c r="G23" i="1"/>
  <c r="H23" i="1"/>
  <c r="I23" i="1"/>
  <c r="J23" i="1"/>
  <c r="K23" i="1"/>
  <c r="A33" i="1"/>
  <c r="F33" i="1"/>
  <c r="G33" i="1"/>
  <c r="H33" i="1"/>
  <c r="I33" i="1"/>
  <c r="J33" i="1"/>
  <c r="K33" i="1"/>
  <c r="A41" i="1"/>
  <c r="F41" i="1"/>
  <c r="G41" i="1"/>
  <c r="H41" i="1"/>
  <c r="I41" i="1"/>
  <c r="J41" i="1"/>
  <c r="K41" i="1"/>
  <c r="A132" i="1"/>
  <c r="F132" i="1"/>
  <c r="G132" i="1"/>
  <c r="H132" i="1"/>
  <c r="I132" i="1"/>
  <c r="J132" i="1"/>
  <c r="K132" i="1"/>
  <c r="A93" i="1"/>
  <c r="F93" i="1"/>
  <c r="G93" i="1"/>
  <c r="H93" i="1"/>
  <c r="I93" i="1"/>
  <c r="J93" i="1"/>
  <c r="K93" i="1"/>
  <c r="A110" i="1"/>
  <c r="F110" i="1"/>
  <c r="G110" i="1"/>
  <c r="H110" i="1"/>
  <c r="I110" i="1"/>
  <c r="J110" i="1"/>
  <c r="K110" i="1"/>
  <c r="A22" i="1"/>
  <c r="F22" i="1"/>
  <c r="G22" i="1"/>
  <c r="H22" i="1"/>
  <c r="I22" i="1"/>
  <c r="J22" i="1"/>
  <c r="K22" i="1"/>
  <c r="A63" i="1"/>
  <c r="F63" i="1"/>
  <c r="G63" i="1"/>
  <c r="H63" i="1"/>
  <c r="I63" i="1"/>
  <c r="J63" i="1"/>
  <c r="K63" i="1"/>
  <c r="A91" i="1"/>
  <c r="F91" i="1"/>
  <c r="G91" i="1"/>
  <c r="H91" i="1"/>
  <c r="I91" i="1"/>
  <c r="J91" i="1"/>
  <c r="K91" i="1"/>
  <c r="A85" i="1"/>
  <c r="F85" i="1"/>
  <c r="G85" i="1"/>
  <c r="H85" i="1"/>
  <c r="I85" i="1"/>
  <c r="J85" i="1"/>
  <c r="K85" i="1"/>
  <c r="A94" i="1"/>
  <c r="F94" i="1"/>
  <c r="G94" i="1"/>
  <c r="H94" i="1"/>
  <c r="I94" i="1"/>
  <c r="J94" i="1"/>
  <c r="K94" i="1"/>
  <c r="A60" i="1"/>
  <c r="F60" i="1"/>
  <c r="G60" i="1"/>
  <c r="H60" i="1"/>
  <c r="I60" i="1"/>
  <c r="J60" i="1"/>
  <c r="K60" i="1"/>
  <c r="A27" i="1"/>
  <c r="F27" i="1"/>
  <c r="G27" i="1"/>
  <c r="H27" i="1"/>
  <c r="I27" i="1"/>
  <c r="J27" i="1"/>
  <c r="K27" i="1"/>
  <c r="A35" i="1"/>
  <c r="F35" i="1"/>
  <c r="G35" i="1"/>
  <c r="H35" i="1"/>
  <c r="I35" i="1"/>
  <c r="J35" i="1"/>
  <c r="K35" i="1"/>
  <c r="A12" i="1"/>
  <c r="F12" i="1"/>
  <c r="G12" i="1"/>
  <c r="H12" i="1"/>
  <c r="I12" i="1"/>
  <c r="J12" i="1"/>
  <c r="K12" i="1"/>
  <c r="A133" i="1"/>
  <c r="F133" i="1"/>
  <c r="G133" i="1"/>
  <c r="H133" i="1"/>
  <c r="I133" i="1"/>
  <c r="J133" i="1"/>
  <c r="K133" i="1"/>
  <c r="A77" i="1"/>
  <c r="F77" i="1"/>
  <c r="G77" i="1"/>
  <c r="H77" i="1"/>
  <c r="I77" i="1"/>
  <c r="J77" i="1"/>
  <c r="K77" i="1"/>
  <c r="A81" i="1"/>
  <c r="F81" i="1"/>
  <c r="G81" i="1"/>
  <c r="H81" i="1"/>
  <c r="I81" i="1"/>
  <c r="J81" i="1"/>
  <c r="K81" i="1"/>
  <c r="A128" i="1"/>
  <c r="F128" i="1"/>
  <c r="G128" i="1"/>
  <c r="H128" i="1"/>
  <c r="I128" i="1"/>
  <c r="J128" i="1"/>
  <c r="K128" i="1"/>
  <c r="K24" i="1" l="1"/>
  <c r="J24" i="1"/>
  <c r="I24" i="1"/>
  <c r="H24" i="1"/>
  <c r="G24" i="1"/>
  <c r="K11" i="1"/>
  <c r="J11" i="1"/>
  <c r="I11" i="1"/>
  <c r="H11" i="1"/>
  <c r="G11" i="1"/>
  <c r="K10" i="1"/>
  <c r="J10" i="1"/>
  <c r="I10" i="1"/>
  <c r="H10" i="1"/>
  <c r="G10" i="1"/>
  <c r="K82" i="1"/>
  <c r="J82" i="1"/>
  <c r="I82" i="1"/>
  <c r="H82" i="1"/>
  <c r="G82" i="1"/>
  <c r="K49" i="1"/>
  <c r="J49" i="1"/>
  <c r="I49" i="1"/>
  <c r="H49" i="1"/>
  <c r="G49" i="1"/>
  <c r="K111" i="1"/>
  <c r="J111" i="1"/>
  <c r="I111" i="1"/>
  <c r="H111" i="1"/>
  <c r="G111" i="1"/>
  <c r="K103" i="1"/>
  <c r="J103" i="1"/>
  <c r="I103" i="1"/>
  <c r="H103" i="1"/>
  <c r="G103" i="1"/>
  <c r="K73" i="1"/>
  <c r="J73" i="1"/>
  <c r="I73" i="1"/>
  <c r="H73" i="1"/>
  <c r="G73" i="1"/>
  <c r="F73" i="1"/>
  <c r="F103" i="1"/>
  <c r="F111" i="1"/>
  <c r="F49" i="1"/>
  <c r="F82" i="1"/>
  <c r="F10" i="1"/>
  <c r="F11" i="1"/>
  <c r="F24" i="1"/>
  <c r="A73" i="1"/>
  <c r="A103" i="1"/>
  <c r="A111" i="1"/>
  <c r="A49" i="1"/>
  <c r="A82" i="1"/>
  <c r="A10" i="1"/>
  <c r="A11" i="1"/>
  <c r="A24" i="1"/>
  <c r="F30" i="1" l="1"/>
  <c r="G30" i="1"/>
  <c r="H30" i="1"/>
  <c r="I30" i="1"/>
  <c r="J30" i="1"/>
  <c r="K30" i="1"/>
  <c r="A30" i="1"/>
  <c r="A14" i="1" l="1"/>
  <c r="F14" i="1"/>
  <c r="G14" i="1"/>
  <c r="H14" i="1"/>
  <c r="I14" i="1"/>
  <c r="J14" i="1"/>
  <c r="K14" i="1"/>
  <c r="A68" i="1"/>
  <c r="F68" i="1"/>
  <c r="G68" i="1"/>
  <c r="H68" i="1"/>
  <c r="I68" i="1"/>
  <c r="J68" i="1"/>
  <c r="K68" i="1"/>
  <c r="A136" i="1" l="1"/>
  <c r="F136" i="1"/>
  <c r="G136" i="1"/>
  <c r="H136" i="1"/>
  <c r="I136" i="1"/>
  <c r="J136" i="1"/>
  <c r="K136" i="1"/>
  <c r="A96" i="1" l="1"/>
  <c r="F96" i="1"/>
  <c r="G96" i="1"/>
  <c r="H96" i="1"/>
  <c r="I96" i="1"/>
  <c r="J96" i="1"/>
  <c r="K96" i="1"/>
  <c r="A98" i="1" l="1"/>
  <c r="F98" i="1"/>
  <c r="G98" i="1"/>
  <c r="H98" i="1"/>
  <c r="I98" i="1"/>
  <c r="J98" i="1"/>
  <c r="K98" i="1"/>
  <c r="F62" i="1" l="1"/>
  <c r="G62" i="1"/>
  <c r="H62" i="1"/>
  <c r="I62" i="1"/>
  <c r="J62" i="1"/>
  <c r="K62" i="1"/>
  <c r="F102" i="1"/>
  <c r="G102" i="1"/>
  <c r="H102" i="1"/>
  <c r="I102" i="1"/>
  <c r="J102" i="1"/>
  <c r="K102" i="1"/>
  <c r="A62" i="1"/>
  <c r="A102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<sst xmlns="http://schemas.openxmlformats.org/spreadsheetml/2006/main" count="13980" uniqueCount="2711">
  <si>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</si>
  <si>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</si>
  <si>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</si>
  <si>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</si>
  <si>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</si>
  <si>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</si>
  <si>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</si>
  <si>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</si>
  <si>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</si>
  <si>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</si>
  <si>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</si>
  <si>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</si>
  <si>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</si>
  <si>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</si>
  <si>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</si>
  <si>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</si>
  <si>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</si>
  <si>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</si>
  <si>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</si>
  <si>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</si>
  <si>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</si>
  <si>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</si>
  <si>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</si>
  <si>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</si>
  <si>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</si>
  <si>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</si>
  <si>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</si>
  <si>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</si>
  <si>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</si>
  <si>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</si>
  <si>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</si>
  <si>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</si>
  <si>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</si>
  <si>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</si>
  <si>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</si>
  <si>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</si>
  <si>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</si>
  <si>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</si>
  <si>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</si>
  <si>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</si>
  <si>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</si>
  <si>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</si>
  <si>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</si>
  <si>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</si>
  <si>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</si>
  <si>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</si>
  <si>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</si>
  <si>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</si>
  <si>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</si>
  <si>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</si>
  <si>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</si>
  <si>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</si>
  <si>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</si>
  <si>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</si>
  <si>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</si>
  <si>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</si>
  <si>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</si>
  <si>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</si>
  <si>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</si>
  <si>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</si>
  <si>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</si>
  <si>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</si>
  <si>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</si>
  <si>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</si>
  <si>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</si>
  <si>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</si>
  <si>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</si>
  <si>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</si>
  <si>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</si>
  <si>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</si>
  <si>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</si>
  <si>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</si>
  <si>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</si>
  <si>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</si>
  <si>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</si>
  <si>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</si>
  <si>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</si>
  <si>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</si>
  <si>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</si>
  <si>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</si>
  <si>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</si>
  <si>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</si>
  <si>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</si>
  <si>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</si>
  <si>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</si>
  <si>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</si>
  <si>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</si>
  <si>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</si>
  <si>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</si>
  <si>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</si>
  <si>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</si>
  <si>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</si>
  <si>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</si>
  <si>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</si>
  <si>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</si>
  <si>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</si>
  <si>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</si>
  <si>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</si>
  <si>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</si>
  <si>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</si>
  <si>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</si>
  <si>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</si>
  <si>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</si>
  <si>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</si>
  <si>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</si>
  <si>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</si>
  <si>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</si>
  <si>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</si>
  <si>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</si>
  <si>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</si>
  <si>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</si>
  <si>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</si>
  <si>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</si>
  <si>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</si>
  <si>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</si>
  <si>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</si>
  <si>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</si>
  <si>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</si>
  <si>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</si>
  <si>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</si>
  <si>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</si>
  <si>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</si>
  <si>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</si>
  <si>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</si>
  <si>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</si>
  <si>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</si>
  <si>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</si>
  <si>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</si>
  <si>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</si>
  <si>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</si>
  <si>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</si>
  <si>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</si>
  <si>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</si>
  <si>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</si>
  <si>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</si>
  <si>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</si>
  <si>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</si>
  <si>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</si>
  <si>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</si>
  <si>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</si>
  <si>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</si>
  <si>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</si>
  <si>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</si>
  <si>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</si>
  <si>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</si>
  <si>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</si>
  <si>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</si>
  <si>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</si>
  <si>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</si>
  <si>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</si>
  <si>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</si>
  <si>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</si>
  <si>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</si>
  <si>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</si>
  <si>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</si>
  <si>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</si>
  <si>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</si>
  <si>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</si>
  <si>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</si>
  <si>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</si>
  <si>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</si>
  <si>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</si>
  <si>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</si>
  <si>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</si>
  <si>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</si>
  <si>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</si>
  <si>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</si>
  <si>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</si>
  <si>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</si>
  <si>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</si>
  <si>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</si>
  <si>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</si>
  <si>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</si>
  <si>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</si>
  <si>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</si>
  <si>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</si>
  <si>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</si>
  <si>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</si>
  <si>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</si>
  <si>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</si>
  <si>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</si>
  <si>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</si>
  <si>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</si>
  <si>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</si>
  <si>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</si>
  <si>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</si>
  <si>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</si>
  <si>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</si>
  <si>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</si>
  <si>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</si>
  <si>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</si>
  <si>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</si>
  <si>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</si>
  <si>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</si>
  <si>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</si>
  <si>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</si>
  <si>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</si>
  <si>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</si>
  <si>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</si>
  <si>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</si>
  <si>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</si>
  <si>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</si>
  <si>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</si>
  <si>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</si>
  <si>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</si>
  <si>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</si>
  <si>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</si>
  <si>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</si>
  <si>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</si>
  <si>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</si>
  <si>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</si>
  <si>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</si>
  <si>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</si>
  <si>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</si>
  <si>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</si>
  <si>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</si>
  <si>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</si>
  <si>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</si>
  <si>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</si>
  <si>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</si>
  <si>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</si>
  <si>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</si>
  <si>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</si>
  <si>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</si>
  <si>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</si>
  <si>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</si>
  <si>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</si>
  <si>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</si>
  <si>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</si>
  <si>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</si>
  <si>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</si>
  <si>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</si>
  <si>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</si>
  <si>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</si>
  <si>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</si>
  <si>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</si>
  <si>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</si>
  <si>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</si>
  <si>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</si>
  <si>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</si>
  <si>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</si>
  <si>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</si>
  <si>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</si>
  <si>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</si>
  <si>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</si>
  <si>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</si>
  <si>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</si>
  <si>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</si>
  <si>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</si>
  <si>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</si>
  <si>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</si>
  <si>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</si>
  <si>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</si>
  <si>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</si>
  <si>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</si>
  <si>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</si>
  <si>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</si>
  <si>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</si>
  <si>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</si>
  <si>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</si>
  <si>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</si>
  <si>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</si>
  <si>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</si>
  <si>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</si>
  <si>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</si>
  <si>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</si>
  <si>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</si>
  <si>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</si>
  <si>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</si>
  <si>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</si>
  <si>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</si>
  <si>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</si>
  <si>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</si>
  <si>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</si>
  <si>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</si>
  <si>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</si>
  <si>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</si>
  <si>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</si>
  <si>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</si>
  <si>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</si>
  <si>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</si>
  <si>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</si>
  <si>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</si>
  <si>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</si>
  <si>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</si>
  <si>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</si>
  <si>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</si>
  <si>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</si>
  <si>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</si>
  <si>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</si>
  <si>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</si>
  <si>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</si>
  <si>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</si>
  <si>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</si>
  <si>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</si>
  <si>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</si>
  <si>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</si>
  <si>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</si>
  <si>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</si>
  <si>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</si>
  <si>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</si>
  <si>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</si>
  <si>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</si>
  <si>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</si>
  <si>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</si>
  <si>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</si>
  <si>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</si>
  <si>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</si>
  <si>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</si>
  <si>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</si>
  <si>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</si>
  <si>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</si>
  <si>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</si>
  <si>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</si>
  <si>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</si>
  <si>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</si>
  <si>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</si>
  <si>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</si>
  <si>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</si>
  <si>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</si>
  <si>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</si>
  <si>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</si>
  <si>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</si>
  <si>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</si>
  <si>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</si>
  <si>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</si>
  <si>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</si>
  <si>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</si>
  <si>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</si>
  <si>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</si>
  <si>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</si>
  <si>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</si>
  <si>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</si>
  <si>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</si>
  <si>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</si>
  <si>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</si>
  <si>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</si>
  <si>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</si>
  <si>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</si>
  <si>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</si>
  <si>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</si>
  <si>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</si>
  <si>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</si>
  <si>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</si>
  <si>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</si>
  <si>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</si>
  <si>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</si>
  <si>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</si>
  <si>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</si>
  <si>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</si>
  <si>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</si>
  <si>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</si>
  <si>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</si>
  <si>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</si>
  <si>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</si>
  <si>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</si>
  <si>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</si>
  <si>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</si>
  <si>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</si>
  <si>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</si>
  <si>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</si>
  <si>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</si>
  <si>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</si>
  <si>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</si>
  <si>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</si>
  <si>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</si>
  <si>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</si>
  <si>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</si>
  <si>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</si>
  <si>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</si>
  <si>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</si>
  <si>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</si>
  <si>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</si>
  <si>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</si>
  <si>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</si>
  <si>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</si>
  <si>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</si>
  <si>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</si>
  <si>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</si>
  <si>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</si>
  <si>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</si>
  <si>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</si>
  <si>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</si>
  <si>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</si>
  <si>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</si>
  <si>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</si>
  <si>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</si>
  <si>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</si>
  <si>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</si>
  <si>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</si>
  <si>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</si>
  <si>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</si>
  <si>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</si>
  <si>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</si>
  <si>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</si>
  <si>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</si>
  <si>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</si>
  <si>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</si>
  <si>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</si>
  <si>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</si>
  <si>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</si>
  <si>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</si>
  <si>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</si>
  <si>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</si>
  <si>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</si>
  <si>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</si>
  <si>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</si>
  <si>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</si>
  <si>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</si>
  <si>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</si>
  <si>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</si>
  <si>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</si>
  <si>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</si>
  <si>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</si>
  <si>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</si>
  <si>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</si>
  <si>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</si>
  <si>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</si>
  <si>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</si>
  <si>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</si>
  <si>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</si>
  <si>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</si>
  <si>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</si>
  <si>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</si>
  <si>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</si>
  <si>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</si>
  <si>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</si>
  <si>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</si>
  <si>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</si>
  <si>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</si>
  <si>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</si>
  <si>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</si>
  <si>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</si>
  <si>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</si>
  <si>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</si>
  <si>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</si>
  <si>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</si>
  <si>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</si>
  <si>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</si>
  <si>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</si>
  <si>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</si>
  <si>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</si>
  <si>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</si>
  <si>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</si>
  <si>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</si>
  <si>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</si>
  <si>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</si>
  <si>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</si>
  <si>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</si>
  <si>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</si>
  <si>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</si>
  <si>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</si>
  <si>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</si>
  <si>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</si>
  <si>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</si>
  <si>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</si>
  <si>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</si>
  <si>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</si>
  <si>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</si>
  <si>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</si>
  <si>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</si>
  <si>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</si>
  <si>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</si>
  <si>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</si>
  <si>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</si>
  <si>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</si>
  <si>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</si>
  <si>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</si>
  <si>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</si>
  <si>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</si>
  <si>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</si>
  <si>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</si>
  <si>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</si>
  <si>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</si>
  <si>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</si>
  <si>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</si>
  <si>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</si>
  <si>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</si>
  <si>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</si>
  <si>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</si>
  <si>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</si>
  <si>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</si>
  <si>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</si>
  <si>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</si>
  <si>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</si>
  <si>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</si>
  <si>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</si>
  <si>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</si>
  <si>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</si>
  <si>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</si>
  <si>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</si>
  <si>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</si>
  <si>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</si>
  <si>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</si>
  <si>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</si>
  <si>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</si>
  <si>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</si>
  <si>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</si>
  <si>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</si>
  <si>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</si>
  <si>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</si>
  <si>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</si>
  <si>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</si>
  <si>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</si>
  <si>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</si>
  <si>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</si>
  <si>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</si>
  <si>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</si>
  <si>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</si>
  <si>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</si>
  <si>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</si>
  <si>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</si>
  <si>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</si>
  <si>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</si>
  <si>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</si>
  <si>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</si>
  <si>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</si>
  <si>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</si>
  <si>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</si>
  <si>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</si>
  <si>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</si>
  <si>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</si>
  <si>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</si>
  <si>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</si>
  <si>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</si>
  <si>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</si>
  <si>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</si>
  <si>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</si>
  <si>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</si>
  <si>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</si>
  <si>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</si>
  <si>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</si>
  <si>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</si>
  <si>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</si>
  <si>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</si>
  <si>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</si>
  <si>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</si>
  <si>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</si>
  <si>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</si>
  <si>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</si>
  <si>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</si>
  <si>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</si>
  <si>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</si>
  <si>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</si>
  <si>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</si>
  <si>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</si>
  <si>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</si>
  <si>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</si>
  <si>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</si>
  <si>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</si>
  <si>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</si>
  <si>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</si>
  <si>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</si>
  <si>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</si>
  <si>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</si>
  <si>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</si>
  <si>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</si>
  <si>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</si>
  <si>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</si>
  <si>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</si>
  <si>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</si>
  <si>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</si>
  <si>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</si>
  <si>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</si>
  <si>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</si>
  <si>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</si>
  <si>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</si>
  <si>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</si>
  <si>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</si>
  <si>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</si>
  <si>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</si>
  <si>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</si>
  <si>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</si>
  <si>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</si>
  <si>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</si>
  <si>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</si>
  <si>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</si>
  <si>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</si>
  <si>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</si>
  <si>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</si>
  <si>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</si>
  <si>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</si>
  <si>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</si>
  <si>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</si>
  <si>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</si>
  <si>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</si>
  <si>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</si>
  <si>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</si>
  <si>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</si>
  <si>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</si>
  <si>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</si>
  <si>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</si>
  <si>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</si>
  <si>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</si>
  <si>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</si>
  <si>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</si>
  <si>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</si>
  <si>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</si>
  <si>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</si>
  <si>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</si>
  <si>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</si>
  <si>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</si>
  <si>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</si>
  <si>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</si>
  <si>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</si>
  <si>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</si>
  <si>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</si>
  <si>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</si>
  <si>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</si>
  <si>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</si>
  <si>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</si>
  <si>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</si>
  <si>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</si>
  <si>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</si>
  <si>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</si>
  <si>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</si>
  <si>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</si>
  <si>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</si>
  <si>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</si>
  <si>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</si>
  <si>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</si>
  <si>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</si>
  <si>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</si>
  <si>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</si>
  <si>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</si>
  <si>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</si>
  <si>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</si>
  <si>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</si>
  <si>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</si>
  <si>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</si>
  <si>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</si>
  <si>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</si>
  <si>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</si>
  <si>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</si>
  <si>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</si>
  <si>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</si>
  <si>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</si>
  <si>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</si>
  <si>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</si>
  <si>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</si>
  <si>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</si>
  <si>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</si>
  <si>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</si>
  <si>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</si>
  <si>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</si>
  <si>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</si>
  <si>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</si>
  <si>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</si>
  <si>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</si>
  <si>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</si>
  <si>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</si>
  <si>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</si>
  <si>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</si>
  <si>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</si>
  <si>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</si>
  <si>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</si>
  <si>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</si>
  <si>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</si>
  <si>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</si>
  <si>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</si>
  <si>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</si>
  <si>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</si>
  <si>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</si>
  <si>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</si>
  <si>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</si>
  <si>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</si>
  <si>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</si>
  <si>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</si>
  <si>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</si>
  <si>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</si>
  <si>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</si>
  <si>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</si>
  <si>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</si>
  <si>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</si>
  <si>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</si>
  <si>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</si>
  <si>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</si>
  <si>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</si>
  <si>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</si>
  <si>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</si>
  <si>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</si>
  <si>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</si>
  <si>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</si>
  <si>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</si>
  <si>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</si>
  <si>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</si>
  <si>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</si>
  <si>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</si>
  <si>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</si>
  <si>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</si>
  <si>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</si>
  <si>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</si>
  <si>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</si>
  <si>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</si>
  <si>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</si>
  <si>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</si>
  <si>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</si>
  <si>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</si>
  <si>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</si>
  <si>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</si>
  <si>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</si>
  <si>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</si>
  <si>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</si>
  <si>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</si>
  <si>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</si>
  <si>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</si>
  <si>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</si>
  <si>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</si>
  <si>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</si>
  <si>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</si>
  <si>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</si>
  <si>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</si>
  <si>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</si>
  <si>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</si>
  <si>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</si>
  <si>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</si>
  <si>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</si>
  <si>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</si>
  <si>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</si>
  <si>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</si>
  <si>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</si>
  <si>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</si>
  <si>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</si>
  <si>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</si>
  <si>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</si>
  <si>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</si>
  <si>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</si>
  <si>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</si>
  <si>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</si>
  <si>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</si>
  <si>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</si>
  <si>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</si>
  <si>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</si>
  <si>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</si>
  <si>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</si>
  <si>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</si>
  <si>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</si>
  <si>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</si>
  <si>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</si>
  <si>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</si>
  <si>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</si>
  <si>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</si>
  <si>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</si>
  <si>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</si>
  <si>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</si>
  <si>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</si>
  <si>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</si>
  <si>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</si>
  <si>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</si>
  <si>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</si>
  <si>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</si>
  <si>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</si>
  <si>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</si>
  <si>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</si>
  <si>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</si>
  <si>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</si>
  <si>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</si>
  <si>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</si>
  <si>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</si>
  <si>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</si>
  <si>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</si>
  <si>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</si>
  <si>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</si>
  <si>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</si>
  <si>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</si>
  <si>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</si>
  <si>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</si>
  <si>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</si>
  <si>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</si>
  <si>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</si>
  <si>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</si>
  <si>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</si>
  <si>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</si>
  <si>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</si>
  <si>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</si>
  <si>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</si>
  <si>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</si>
  <si>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</si>
  <si>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</si>
  <si>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</si>
  <si>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</si>
  <si>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</si>
  <si>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</si>
  <si>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</si>
  <si>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</si>
  <si>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</si>
  <si>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</si>
  <si>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</si>
  <si>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</si>
  <si>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</si>
  <si>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</si>
  <si>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</si>
  <si>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</si>
  <si>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</si>
  <si>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</si>
  <si>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</si>
  <si>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</si>
  <si>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</si>
  <si>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</si>
  <si>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</si>
  <si>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</si>
  <si>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</si>
  <si>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</si>
  <si>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</si>
  <si>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</si>
  <si>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</si>
  <si>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</si>
  <si>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</si>
  <si>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</si>
  <si>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</si>
  <si>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</si>
  <si>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</si>
  <si>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</si>
  <si>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</si>
  <si>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</si>
  <si>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</si>
  <si>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</si>
  <si>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</si>
  <si>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</si>
  <si>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</si>
  <si>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</si>
  <si>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</si>
  <si>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</si>
  <si>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</si>
  <si>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</si>
  <si>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</si>
  <si>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</si>
  <si>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</si>
  <si>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</si>
  <si>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</si>
  <si>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</si>
  <si>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</si>
  <si>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</si>
  <si>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</si>
  <si>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</si>
  <si>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</si>
  <si>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</si>
  <si>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</si>
  <si>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</si>
  <si>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</si>
  <si>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</si>
  <si>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</si>
  <si>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</si>
  <si>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</si>
  <si>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</si>
  <si>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</si>
  <si>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</si>
  <si>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</si>
  <si>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</si>
  <si>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</si>
  <si>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</si>
  <si>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</si>
  <si>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</si>
  <si>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</si>
  <si>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</si>
  <si>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</si>
  <si>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</si>
  <si>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</si>
  <si>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</si>
  <si>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</si>
  <si>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</si>
  <si>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</si>
  <si>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</si>
  <si>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</si>
  <si>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</si>
  <si>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</si>
  <si>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</si>
  <si>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</si>
  <si>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</si>
  <si>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</si>
  <si>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</si>
  <si>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</si>
  <si>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</si>
  <si>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</si>
  <si>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</si>
  <si>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</si>
  <si>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</si>
  <si>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</si>
  <si>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</si>
  <si>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</si>
  <si>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</si>
  <si>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</si>
  <si>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</si>
  <si>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</si>
  <si>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</si>
  <si>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</si>
  <si>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</si>
  <si>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</si>
  <si>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</si>
  <si>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</si>
  <si>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</si>
  <si>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</si>
  <si>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</si>
  <si>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</si>
  <si>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</si>
  <si>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</si>
  <si>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</si>
  <si>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</si>
  <si>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</si>
  <si>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</si>
  <si>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</si>
  <si>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</si>
  <si>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</si>
  <si>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</si>
  <si>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</si>
  <si>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</si>
  <si>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</si>
  <si>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</si>
  <si>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</si>
  <si>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</si>
  <si>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</si>
  <si>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</si>
  <si>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</si>
  <si>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</si>
  <si>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</si>
  <si>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</si>
  <si>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</si>
  <si>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</si>
  <si>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</si>
  <si>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</si>
  <si>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</si>
  <si>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</si>
  <si>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</si>
  <si>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</si>
  <si>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</si>
  <si>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</si>
  <si>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</si>
  <si>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</si>
  <si>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</si>
  <si>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</si>
  <si>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</si>
  <si>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</si>
  <si>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</si>
  <si>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</si>
  <si>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</si>
  <si>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</si>
  <si>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</si>
  <si>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</si>
  <si>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</si>
  <si>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</si>
  <si>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</si>
  <si>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</si>
  <si>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</si>
  <si>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</si>
  <si>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</si>
  <si>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</si>
  <si>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</si>
  <si>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</si>
  <si>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</si>
  <si>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</si>
  <si>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</si>
  <si>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</si>
  <si>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</si>
  <si>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</si>
  <si>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</si>
  <si>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</si>
  <si>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</si>
  <si>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</si>
  <si>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</si>
  <si>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</si>
  <si>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</si>
  <si>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</si>
  <si>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</si>
  <si>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</si>
  <si>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</si>
  <si>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</si>
  <si>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</si>
  <si>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</si>
  <si>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</si>
  <si>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</si>
  <si>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</si>
  <si>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</si>
  <si>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</si>
  <si>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</si>
  <si>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</si>
  <si>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</si>
  <si>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</si>
  <si>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</si>
  <si>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</si>
  <si>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</si>
  <si>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</si>
  <si>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</si>
  <si>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</si>
  <si>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</si>
  <si>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</si>
  <si>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</si>
  <si>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</si>
  <si>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</si>
  <si>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</si>
  <si>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</si>
  <si>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</si>
  <si>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</si>
  <si>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</si>
  <si>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</si>
  <si>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</si>
  <si>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</si>
  <si>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</si>
  <si>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</si>
  <si>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</si>
  <si>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</si>
  <si>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</si>
  <si>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</si>
  <si>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</si>
  <si>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</si>
  <si>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</si>
  <si>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</si>
  <si>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</si>
  <si>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</si>
  <si>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</si>
  <si>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</si>
  <si>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</si>
  <si>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</si>
  <si>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</si>
  <si>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</si>
  <si>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</si>
  <si>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</si>
  <si>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</si>
  <si>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</si>
  <si>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</si>
  <si>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</si>
  <si>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</si>
  <si>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</si>
  <si>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</si>
  <si>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</si>
  <si>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</si>
  <si>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</si>
  <si>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</si>
  <si>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</si>
  <si>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</si>
  <si>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</si>
  <si>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</si>
  <si>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</si>
  <si>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</si>
  <si>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</si>
  <si>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</si>
  <si>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</si>
  <si>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</si>
  <si>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</si>
  <si>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</si>
  <si>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</si>
  <si>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</si>
  <si>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</si>
  <si>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</si>
  <si>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</si>
  <si>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</si>
  <si>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</si>
  <si>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</si>
  <si>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</si>
  <si>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</si>
  <si>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</si>
  <si>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</si>
  <si>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</si>
  <si>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</si>
  <si>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</si>
  <si>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</si>
  <si>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</si>
  <si>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</si>
  <si>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</si>
  <si>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</si>
  <si>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</si>
  <si>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</si>
  <si>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</si>
  <si>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</si>
  <si>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</si>
  <si>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</si>
  <si>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</si>
  <si>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</si>
  <si>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</si>
  <si>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</si>
  <si>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</si>
  <si>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</si>
  <si>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</si>
  <si>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</si>
  <si>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</si>
  <si>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</si>
  <si>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</si>
  <si>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</si>
  <si>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</si>
  <si>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</si>
  <si>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</si>
  <si>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</si>
  <si>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</si>
  <si>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</si>
  <si>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</si>
  <si>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</si>
  <si>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</si>
  <si>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</si>
  <si>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</si>
  <si>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</si>
  <si>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</si>
  <si>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</si>
  <si>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</si>
  <si>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</si>
  <si>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</si>
  <si>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</si>
  <si>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</si>
  <si>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</si>
  <si>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</si>
  <si>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</si>
  <si>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</si>
  <si>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</si>
  <si>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</si>
  <si>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</si>
  <si>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</si>
  <si>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</si>
  <si>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</si>
  <si>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</si>
  <si>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</si>
  <si>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</si>
  <si>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</si>
  <si>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</si>
  <si>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</si>
  <si>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</si>
  <si>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</si>
  <si>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</si>
  <si>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</si>
  <si>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</si>
  <si>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</si>
  <si>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</si>
  <si>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</si>
  <si>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</si>
  <si>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</si>
  <si>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</si>
  <si>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</si>
  <si>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</si>
  <si>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</si>
  <si>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</si>
  <si>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</si>
  <si>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</si>
  <si>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</si>
  <si>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</si>
  <si>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</si>
  <si>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</si>
  <si>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</si>
  <si>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</si>
  <si>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</si>
  <si>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</si>
  <si>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</si>
  <si>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</si>
  <si>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</si>
  <si>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</si>
  <si>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</si>
  <si>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</si>
  <si>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</si>
  <si>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</si>
  <si>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</si>
  <si>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</si>
  <si>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</si>
  <si>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</si>
  <si>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</si>
  <si>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</si>
  <si>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</si>
  <si>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</si>
  <si>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</si>
  <si>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</si>
  <si>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</si>
  <si>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</si>
  <si>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</si>
  <si>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</si>
  <si>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</si>
  <si>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</si>
  <si>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</si>
  <si>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</si>
  <si>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</si>
  <si>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</si>
  <si>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</si>
  <si>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</si>
  <si>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</si>
  <si>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</si>
  <si>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</si>
  <si>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</si>
  <si>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</si>
  <si>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</si>
  <si>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</si>
  <si>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</si>
  <si>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</si>
  <si>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</si>
  <si>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</si>
  <si>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</si>
  <si>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</si>
  <si>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</si>
  <si>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</si>
  <si>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</si>
  <si>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</si>
  <si>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</si>
  <si>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</si>
  <si>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</si>
  <si>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</si>
  <si>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</si>
  <si>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</si>
  <si>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</si>
  <si>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</si>
  <si>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</si>
  <si>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</si>
  <si>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</si>
  <si>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</si>
  <si>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</si>
  <si>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</si>
  <si>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</si>
  <si>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</si>
  <si>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</si>
  <si>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</si>
  <si>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</si>
  <si>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</si>
  <si>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</si>
  <si>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</si>
  <si>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</si>
  <si>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</si>
  <si>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</si>
  <si>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</si>
  <si>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</si>
  <si>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</si>
  <si>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</si>
  <si>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</si>
  <si>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</si>
  <si>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</si>
  <si>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</si>
  <si>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</si>
  <si>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</si>
  <si>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</si>
  <si>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</si>
  <si>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</si>
  <si>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</si>
  <si>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</si>
  <si>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</si>
  <si>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</si>
  <si>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</si>
  <si>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</si>
  <si>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</si>
  <si>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</si>
  <si>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</si>
  <si>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</si>
  <si>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</si>
  <si>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</si>
  <si>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</si>
  <si>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</si>
  <si>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</si>
  <si>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</si>
  <si>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</si>
  <si>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</si>
  <si>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</si>
  <si>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</si>
  <si>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</si>
  <si>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</si>
  <si>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</si>
  <si>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</si>
  <si>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</si>
  <si>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</si>
  <si>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</si>
  <si>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</si>
  <si>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</si>
  <si>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</si>
  <si>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</si>
  <si>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</si>
  <si>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</si>
  <si>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</si>
  <si>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</si>
  <si>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</si>
  <si>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</si>
  <si>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</si>
  <si>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</si>
  <si>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</si>
  <si>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</si>
  <si>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</si>
  <si>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</si>
  <si>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</si>
  <si>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</si>
  <si>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</si>
  <si>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</si>
  <si>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</si>
  <si>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</si>
  <si>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</si>
  <si>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</si>
  <si>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</si>
  <si>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</si>
  <si>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</si>
  <si>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</si>
  <si>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</si>
  <si>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</si>
  <si>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</si>
  <si>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</si>
  <si>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</si>
  <si>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</si>
  <si>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</si>
  <si>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</si>
  <si>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</si>
  <si>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</si>
  <si>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</si>
  <si>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</si>
  <si>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</si>
  <si>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</si>
  <si>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</si>
  <si>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</si>
  <si>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</si>
  <si>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</si>
  <si>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</si>
  <si>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</si>
  <si>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</si>
  <si>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</si>
  <si>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</si>
  <si>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</si>
  <si>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</si>
  <si>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</si>
  <si>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</si>
  <si>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</si>
  <si>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</si>
  <si>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</si>
  <si>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</si>
  <si>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</si>
  <si>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</si>
  <si>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</si>
  <si>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</si>
  <si>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</si>
  <si>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</si>
  <si>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</si>
  <si>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</si>
  <si>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</si>
  <si>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</si>
  <si>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</si>
  <si>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</si>
  <si>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</si>
  <si>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</si>
  <si>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</si>
  <si>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</si>
  <si>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</si>
  <si>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</si>
  <si>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</si>
  <si>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</si>
  <si>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</si>
  <si>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</si>
  <si>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</si>
  <si>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</si>
  <si>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</si>
  <si>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</si>
  <si>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</si>
  <si>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</si>
  <si>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</si>
  <si>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</si>
  <si>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</si>
  <si>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</si>
  <si>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</si>
  <si>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</si>
  <si>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</si>
  <si>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</si>
  <si>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</si>
  <si>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</si>
  <si>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</si>
  <si>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</si>
  <si>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</si>
  <si>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</si>
  <si>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</si>
  <si>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</si>
  <si>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</si>
  <si>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</si>
  <si>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</si>
  <si>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</si>
  <si>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</si>
  <si>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</si>
  <si>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</si>
  <si>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</si>
  <si>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</si>
  <si>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</si>
  <si>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</si>
  <si>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</si>
  <si>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</si>
  <si>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</si>
  <si>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</si>
  <si>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</si>
  <si>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</si>
  <si>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</si>
  <si>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</si>
  <si>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</si>
  <si>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</si>
  <si>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</si>
  <si>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</si>
  <si>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</si>
  <si>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</si>
  <si>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</si>
  <si>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</si>
  <si>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</si>
  <si>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</si>
  <si>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</si>
  <si>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</si>
  <si>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</si>
  <si>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</si>
  <si>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</si>
  <si>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</si>
  <si>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</si>
  <si>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</si>
  <si>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</si>
  <si>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</si>
  <si>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</si>
  <si>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</si>
  <si>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</si>
  <si>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</si>
  <si>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</si>
  <si>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</si>
  <si>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</si>
  <si>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</si>
  <si>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</si>
  <si>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</si>
  <si>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</si>
  <si>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</si>
  <si>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</si>
  <si>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</si>
  <si>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</si>
  <si>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</si>
  <si>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</si>
  <si>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</si>
  <si>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</si>
  <si>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</si>
  <si>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</si>
  <si>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</si>
  <si>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</si>
  <si>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</si>
  <si>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</si>
  <si>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</si>
  <si>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</si>
  <si>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</si>
  <si>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</si>
  <si>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</si>
  <si>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</si>
  <si>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</si>
  <si>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</si>
  <si>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</si>
  <si>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</si>
  <si>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</si>
  <si>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</si>
  <si>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</si>
  <si>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</si>
  <si>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</si>
  <si>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</si>
  <si>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</si>
  <si>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</si>
  <si>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</si>
  <si>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</si>
  <si>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</si>
  <si>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</si>
  <si>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</si>
  <si>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</si>
  <si>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</si>
  <si>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</si>
  <si>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</si>
  <si>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</si>
  <si>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</si>
  <si>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</si>
  <si>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</si>
  <si>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</si>
  <si>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</si>
  <si>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</si>
  <si>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</si>
  <si>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</si>
  <si>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</si>
  <si>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</si>
  <si>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</si>
  <si>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</si>
  <si>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</si>
  <si>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</si>
  <si>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</si>
  <si>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</si>
  <si>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</si>
  <si>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</si>
  <si>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</si>
  <si>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</si>
  <si>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</si>
  <si>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</si>
  <si>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</si>
  <si>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</si>
  <si>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</si>
  <si>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</si>
  <si>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</si>
  <si>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</si>
  <si>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</si>
  <si>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</si>
  <si>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</si>
  <si>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</si>
  <si>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</si>
  <si>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</si>
  <si>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</si>
  <si>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</si>
  <si>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</si>
  <si>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</si>
  <si>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</si>
  <si>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</si>
  <si>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</si>
  <si>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</si>
  <si>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</si>
  <si>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</si>
  <si>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</si>
  <si>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</si>
  <si>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</si>
  <si>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</si>
  <si>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</si>
  <si>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</si>
  <si>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</si>
  <si>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</si>
  <si>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</si>
  <si>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</si>
  <si>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</si>
  <si>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</si>
  <si>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</si>
  <si>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</si>
  <si>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</si>
  <si>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</si>
  <si>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</si>
  <si>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</si>
  <si>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</si>
  <si>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</si>
  <si>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</si>
  <si>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</si>
  <si>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</si>
  <si>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</si>
  <si>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</si>
  <si>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</si>
  <si>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</si>
  <si>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</si>
  <si>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</si>
  <si>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</si>
  <si>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</si>
  <si>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</si>
  <si>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</si>
  <si>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</si>
  <si>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</si>
  <si>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</si>
  <si>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</si>
  <si>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</si>
  <si>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</si>
  <si>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</si>
  <si>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</si>
  <si>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</si>
  <si>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</si>
  <si>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</si>
  <si>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</si>
  <si>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</si>
  <si>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</si>
  <si>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</si>
  <si>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</si>
  <si>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</si>
  <si>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</si>
  <si>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</si>
  <si>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</si>
  <si>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</si>
  <si>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</si>
  <si>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</si>
  <si>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</si>
  <si>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</si>
  <si>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</si>
  <si>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</si>
  <si>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</si>
  <si>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</si>
  <si>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</si>
  <si>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</si>
  <si>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</si>
  <si>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</si>
  <si>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</si>
  <si>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</si>
  <si>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</si>
  <si>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</si>
  <si>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</si>
  <si>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</si>
  <si>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</si>
  <si>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</si>
  <si>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</si>
  <si>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</si>
  <si>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</si>
  <si>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</si>
  <si>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</si>
  <si>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</si>
  <si>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</si>
  <si>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</si>
  <si>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</si>
  <si>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</si>
  <si>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</si>
  <si>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</si>
  <si>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</si>
  <si>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</si>
  <si>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</si>
  <si>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</si>
  <si>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</si>
  <si>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</si>
  <si>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</si>
  <si>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</si>
  <si>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</si>
  <si>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</si>
  <si>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</si>
  <si>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</si>
  <si>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</si>
  <si>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</si>
  <si>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</si>
  <si>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</si>
  <si>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</si>
  <si>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</si>
  <si>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</si>
  <si>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</si>
  <si>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</si>
  <si>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</si>
  <si>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</si>
  <si>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</si>
  <si>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</si>
  <si>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</si>
  <si>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</si>
  <si>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</si>
  <si>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</si>
  <si>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</si>
  <si>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</si>
  <si>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</si>
  <si>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</si>
  <si>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</si>
  <si>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</si>
  <si>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</si>
  <si>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</si>
  <si>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</si>
  <si>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</si>
  <si>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</si>
  <si>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</si>
  <si>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</si>
  <si>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</si>
  <si>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</si>
  <si>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</si>
  <si>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</si>
  <si>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</si>
  <si>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</si>
  <si>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</si>
  <si>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</si>
  <si>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</si>
  <si>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</si>
  <si>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</si>
  <si>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</si>
  <si>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</si>
  <si>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</si>
  <si>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</si>
  <si>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</si>
  <si>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</si>
  <si>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</si>
  <si>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</si>
  <si>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</si>
  <si>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</si>
  <si>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</si>
  <si>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</si>
  <si>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</si>
  <si>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</si>
  <si>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</si>
  <si>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</si>
  <si>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</si>
  <si>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</si>
  <si>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</si>
  <si>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</si>
  <si>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</si>
  <si>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</si>
  <si>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</si>
  <si>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</si>
  <si>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</si>
  <si>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</si>
  <si>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</si>
  <si>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</si>
  <si>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</si>
  <si>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</si>
  <si>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</si>
  <si>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</si>
  <si>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</si>
  <si>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</si>
  <si>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</si>
  <si>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</si>
  <si>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</si>
  <si>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</si>
  <si>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</si>
  <si>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</si>
  <si>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</si>
  <si>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</si>
  <si>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</si>
  <si>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</si>
  <si>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</si>
  <si>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</si>
  <si>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</si>
  <si>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</si>
  <si>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</si>
  <si>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</si>
  <si>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</si>
  <si>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</si>
  <si>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</si>
  <si>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</si>
  <si>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</si>
  <si>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</si>
  <si>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</si>
  <si>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</si>
  <si>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</si>
  <si>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</si>
  <si>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</si>
  <si>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</si>
  <si>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</si>
  <si>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</si>
  <si>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</si>
  <si>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</si>
  <si>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</si>
  <si>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</si>
  <si>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</si>
  <si>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</si>
  <si>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</si>
  <si>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</si>
  <si>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</si>
  <si>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</si>
  <si>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</si>
  <si>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</si>
  <si>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</si>
  <si>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</si>
  <si>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</si>
  <si>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</si>
  <si>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</si>
  <si>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</si>
  <si>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</si>
  <si>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</si>
  <si>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</si>
  <si>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</si>
  <si>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</si>
  <si>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</si>
  <si>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</si>
  <si>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</si>
  <si>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</si>
  <si>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</si>
  <si>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</si>
  <si>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</si>
  <si>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</si>
  <si>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</si>
  <si>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</si>
  <si>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</si>
  <si>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</si>
  <si>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</si>
  <si>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</si>
  <si>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</si>
  <si>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</si>
  <si>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</si>
  <si>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</si>
  <si>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</si>
  <si>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</si>
  <si>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</si>
  <si>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</si>
  <si>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</si>
  <si>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</si>
  <si>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</si>
  <si>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</si>
  <si>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</si>
  <si>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</si>
  <si>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</si>
  <si>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</si>
  <si>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</si>
  <si>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</si>
  <si>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</si>
  <si>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</si>
  <si>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</si>
  <si>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</si>
  <si>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</si>
  <si>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</si>
  <si>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</si>
  <si>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</si>
  <si>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</si>
  <si>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</si>
  <si>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</si>
  <si>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</si>
  <si>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</si>
  <si>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</si>
  <si>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</si>
  <si>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</si>
  <si>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</si>
  <si>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</si>
  <si>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</si>
  <si>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</si>
  <si>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</si>
  <si>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</si>
  <si>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</si>
  <si>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</si>
  <si>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</si>
  <si>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</si>
  <si>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</si>
  <si>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</si>
  <si>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</si>
  <si>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</si>
  <si>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</si>
  <si>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</si>
  <si>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</si>
  <si>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</si>
  <si>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</si>
  <si>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</si>
  <si>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</si>
  <si>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</si>
  <si>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</si>
  <si>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</si>
  <si>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</si>
  <si>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</si>
  <si>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</si>
  <si>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</si>
  <si>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</si>
  <si>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</si>
  <si>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</si>
  <si>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</si>
  <si>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</si>
  <si>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</si>
  <si>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</si>
  <si>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</si>
  <si>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</si>
  <si>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</si>
  <si>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</si>
  <si>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</si>
  <si>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</si>
  <si>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</si>
  <si>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</si>
  <si>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</si>
  <si>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</si>
  <si>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</si>
  <si>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</si>
  <si>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</si>
  <si>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</si>
  <si>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</si>
  <si>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</si>
  <si>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</si>
  <si>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</si>
  <si>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</si>
  <si>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</si>
  <si>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</si>
  <si>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</si>
  <si>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</si>
  <si>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</si>
  <si>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</si>
  <si>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</si>
  <si>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</si>
  <si>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</si>
  <si>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</si>
  <si>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</si>
  <si>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</si>
  <si>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</si>
  <si>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</si>
  <si>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</si>
  <si>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</si>
  <si>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</si>
  <si>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</si>
  <si>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</si>
  <si>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</si>
  <si>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</si>
  <si>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</si>
  <si>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</si>
  <si>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</si>
  <si>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</si>
  <si>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</si>
  <si>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</si>
  <si>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</si>
  <si>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</si>
  <si>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</si>
  <si>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</si>
  <si>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</si>
  <si>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</si>
  <si>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</si>
  <si>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</si>
  <si>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</si>
  <si>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</si>
  <si>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</si>
  <si>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</si>
  <si>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</si>
  <si>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</si>
  <si>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</si>
  <si>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</si>
  <si>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</si>
  <si>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</si>
  <si>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</si>
  <si>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</si>
  <si>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</si>
  <si>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</si>
  <si>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</si>
  <si>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</si>
  <si>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</si>
  <si>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</si>
  <si>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</si>
  <si>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</si>
  <si>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</si>
  <si>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</si>
  <si>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</si>
  <si>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</si>
  <si>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</si>
  <si>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</si>
  <si>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</si>
  <si>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</si>
  <si>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</si>
  <si>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</si>
  <si>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</si>
  <si>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</si>
  <si>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</si>
  <si>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</si>
  <si>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</si>
  <si>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</si>
  <si>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</si>
  <si>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</si>
  <si>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</si>
  <si>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</si>
  <si>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</si>
  <si>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</si>
  <si>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</si>
  <si>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</si>
  <si>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</si>
  <si>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</si>
  <si>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</si>
  <si>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</si>
  <si>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</si>
  <si>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</si>
  <si>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</si>
  <si>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</si>
  <si>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</si>
  <si>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</si>
  <si>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</si>
  <si>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</si>
  <si>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</si>
  <si>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</si>
  <si>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</si>
  <si>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</si>
  <si>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</si>
  <si>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</si>
  <si>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</si>
  <si>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</si>
  <si>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</si>
  <si>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</si>
  <si>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</si>
  <si>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</si>
  <si>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</si>
  <si>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</si>
  <si>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</si>
  <si>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</si>
  <si>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</si>
  <si>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</si>
  <si>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</si>
  <si>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</si>
  <si>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</si>
  <si>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</si>
  <si>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</si>
  <si>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</si>
  <si>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</si>
  <si>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</si>
  <si>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</si>
  <si>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</si>
  <si>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</si>
  <si>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</si>
  <si>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</si>
  <si>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</si>
  <si>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</si>
  <si>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</si>
  <si>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</si>
  <si>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</si>
  <si>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</si>
  <si>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</si>
  <si>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</si>
  <si>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</si>
  <si>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</si>
  <si>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</si>
  <si>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</si>
  <si>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</si>
  <si>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</si>
  <si>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</si>
  <si>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</si>
  <si>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</si>
  <si>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</si>
  <si>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</si>
  <si>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</si>
  <si>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</si>
  <si>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</si>
  <si>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</si>
  <si>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</si>
  <si>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</si>
  <si>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</si>
  <si>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</si>
  <si>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</si>
  <si>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</si>
  <si>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</si>
  <si>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</si>
  <si>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</si>
  <si>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</si>
  <si>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</si>
  <si>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</si>
  <si>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</si>
  <si>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</si>
  <si>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</si>
  <si>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</si>
  <si>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</si>
  <si>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</si>
  <si>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</si>
  <si>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</si>
  <si>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</si>
  <si>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</si>
  <si>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</si>
  <si>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</si>
  <si>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</si>
  <si>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</si>
  <si>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</si>
  <si>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</si>
  <si>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</si>
  <si>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</si>
  <si>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</si>
  <si>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</si>
  <si>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</si>
  <si>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</si>
  <si>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</si>
  <si>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</si>
  <si>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</si>
  <si>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</si>
  <si>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</si>
  <si>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</si>
  <si>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</si>
  <si>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</si>
  <si>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</si>
  <si>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</si>
  <si>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</si>
  <si>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</si>
  <si>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</si>
  <si>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</si>
  <si>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</si>
  <si>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</si>
  <si>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</si>
  <si>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</si>
  <si>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</si>
  <si>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</si>
  <si>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</si>
  <si>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</si>
  <si>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</si>
  <si>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</si>
  <si>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</si>
  <si>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</si>
  <si>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</si>
  <si>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</si>
  <si>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</si>
  <si>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</si>
  <si>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</si>
  <si>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</si>
  <si>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</si>
  <si>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</si>
  <si>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</si>
  <si>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</si>
  <si>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</si>
  <si>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</si>
  <si>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</si>
  <si>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</si>
  <si>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</si>
  <si>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</si>
  <si>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</si>
  <si>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</si>
  <si>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</si>
  <si>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</si>
  <si>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</si>
  <si>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</si>
  <si>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</si>
  <si>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</si>
  <si>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</si>
  <si>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</si>
  <si>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</si>
  <si>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</si>
  <si>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</si>
  <si>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</si>
  <si>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</si>
  <si>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</si>
  <si>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</si>
  <si>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</si>
  <si>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</si>
  <si>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</si>
  <si>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</si>
  <si>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</si>
  <si>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</si>
  <si>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</si>
  <si>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</si>
  <si>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</si>
  <si>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</si>
  <si>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</si>
  <si>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</si>
  <si>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</si>
  <si>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</si>
  <si>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</si>
  <si>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</si>
  <si>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</si>
  <si>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</si>
  <si>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</si>
  <si>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</si>
  <si>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</si>
  <si>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</si>
  <si>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</si>
  <si>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</si>
  <si>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</si>
  <si>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</si>
  <si>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</si>
  <si>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</si>
  <si>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</si>
  <si>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</si>
  <si>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</si>
  <si>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</si>
  <si>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</si>
  <si>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</si>
  <si>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</si>
  <si>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</si>
  <si>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</si>
  <si>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</si>
  <si>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</si>
  <si>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</si>
  <si>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</si>
  <si>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</si>
  <si>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</si>
  <si>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</si>
  <si>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</si>
  <si>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</si>
  <si>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</si>
  <si>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</si>
  <si>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</si>
  <si>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</si>
  <si>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</si>
  <si>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</si>
  <si>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</si>
  <si>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</si>
  <si>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</si>
  <si>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</si>
  <si>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</si>
  <si>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</si>
  <si>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</si>
  <si>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</si>
  <si>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</si>
  <si>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</si>
  <si>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</si>
  <si>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</si>
  <si>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</si>
  <si>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</si>
  <si>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</si>
  <si>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</si>
  <si>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</si>
  <si>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</si>
  <si>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</si>
  <si>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</si>
  <si>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</si>
  <si>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</si>
  <si>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</si>
  <si>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</si>
  <si>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</si>
  <si>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</si>
  <si>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</si>
  <si>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</si>
  <si>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</si>
  <si>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</si>
  <si>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</si>
  <si>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</si>
  <si>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</si>
  <si>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</si>
  <si>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</si>
  <si>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</si>
  <si>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</si>
  <si>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</si>
  <si>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</si>
  <si>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</si>
  <si>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</si>
  <si>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</si>
  <si>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</si>
  <si>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</si>
  <si>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</si>
  <si>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</si>
  <si>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</si>
  <si>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</si>
  <si>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</si>
  <si>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</si>
  <si>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</si>
  <si>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</si>
  <si>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</si>
  <si>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</si>
  <si>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</si>
  <si>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</si>
  <si>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</si>
  <si>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</si>
  <si>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</si>
  <si>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</si>
  <si>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</si>
  <si>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</si>
  <si>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</si>
  <si>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</si>
  <si>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</si>
  <si>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</si>
  <si>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</si>
  <si>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</si>
  <si>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</si>
  <si>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</si>
  <si>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</si>
  <si>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</si>
  <si>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</si>
  <si>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</si>
  <si>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</si>
  <si>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</si>
  <si>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</si>
  <si>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</si>
  <si>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</si>
  <si>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</si>
  <si>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</si>
  <si>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</si>
  <si>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</si>
  <si>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</si>
  <si>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</si>
  <si>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</si>
  <si>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</si>
  <si>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</si>
  <si>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</si>
  <si>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</si>
  <si>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</si>
  <si>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</si>
  <si>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</si>
  <si>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</si>
  <si>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</si>
  <si>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</si>
  <si>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</si>
  <si>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</si>
  <si>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</si>
  <si>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</si>
  <si>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</si>
  <si>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</si>
  <si>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</si>
  <si>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</si>
  <si>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</si>
  <si>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</si>
  <si>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</si>
  <si>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</si>
  <si>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</si>
  <si>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</si>
  <si>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</si>
  <si>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</si>
  <si>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</si>
  <si>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</si>
  <si>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</si>
  <si>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</si>
  <si>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</si>
  <si>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</si>
  <si>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</si>
  <si>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</si>
  <si>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</si>
  <si>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</si>
  <si>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</si>
  <si>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</si>
  <si>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</si>
  <si>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</si>
  <si>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</si>
  <si>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</si>
  <si>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</si>
  <si>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</si>
  <si>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</si>
  <si>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</si>
  <si>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</si>
  <si>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</si>
  <si>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</si>
  <si>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</si>
  <si>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</si>
  <si>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</si>
  <si>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</si>
  <si>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</si>
  <si>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</si>
  <si>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</si>
  <si>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</si>
  <si>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</si>
  <si>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</si>
  <si>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</si>
  <si>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</si>
  <si>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</si>
  <si>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</si>
  <si>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</si>
  <si>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</si>
  <si>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</si>
  <si>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</si>
  <si>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</si>
  <si>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</si>
  <si>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</si>
  <si>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</si>
  <si>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</si>
  <si>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</si>
  <si>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</si>
  <si>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</si>
  <si>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</si>
  <si>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</si>
  <si>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</si>
  <si>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</si>
  <si>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</si>
  <si>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</si>
  <si>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</si>
  <si>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</si>
  <si>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</si>
  <si>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</si>
  <si>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</si>
  <si>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</si>
  <si>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</si>
  <si>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</si>
  <si>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</si>
  <si>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</si>
  <si>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</si>
  <si>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</si>
  <si>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</si>
  <si>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</si>
  <si>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</si>
  <si>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</si>
  <si>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</si>
  <si>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</si>
  <si>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</si>
  <si>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</si>
  <si>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</si>
  <si>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</si>
  <si>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</si>
  <si>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</si>
  <si>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</si>
  <si>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</si>
  <si>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</si>
  <si>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</si>
  <si>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</si>
  <si>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</si>
  <si>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</si>
  <si>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</si>
  <si>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</si>
  <si>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</si>
  <si>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</si>
  <si>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</si>
  <si>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</si>
  <si>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</si>
  <si>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</si>
  <si>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</si>
  <si>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</si>
  <si>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</si>
  <si>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</si>
  <si>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</si>
  <si>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</si>
  <si>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</si>
  <si>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</si>
  <si>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</si>
  <si>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</si>
  <si>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</si>
  <si>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</si>
  <si>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</si>
  <si>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</si>
  <si>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</si>
  <si>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</si>
  <si>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</si>
  <si>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</si>
  <si>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</si>
  <si>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</si>
  <si>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</si>
  <si>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</si>
  <si>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</si>
  <si>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</si>
  <si>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</si>
  <si>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</si>
  <si>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</si>
  <si>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</si>
  <si>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</si>
  <si>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</si>
  <si>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</si>
  <si>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</si>
  <si>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</si>
  <si>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</si>
  <si>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</si>
  <si>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</si>
  <si>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</si>
  <si>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</si>
  <si>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</si>
  <si>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</si>
  <si>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</si>
  <si>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</si>
  <si>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</si>
  <si>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</si>
  <si>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</si>
  <si>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</si>
  <si>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</si>
  <si>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</si>
  <si>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</si>
  <si>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</si>
  <si>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</si>
  <si>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</si>
  <si>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</si>
  <si>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</si>
  <si>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</si>
  <si>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</si>
  <si>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</si>
  <si>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</si>
  <si>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</si>
  <si>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</si>
  <si>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</si>
  <si>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</si>
  <si>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</si>
  <si>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</si>
  <si>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</si>
  <si>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</si>
  <si>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</si>
  <si>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</si>
  <si>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</si>
  <si>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</si>
  <si>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</si>
  <si>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</si>
  <si>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</si>
  <si>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</si>
  <si>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</si>
  <si>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</si>
  <si>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</si>
  <si>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</si>
  <si>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</si>
  <si>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</si>
  <si>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</si>
  <si>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</si>
  <si>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</si>
  <si>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</si>
  <si>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</si>
  <si>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</si>
  <si>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</si>
  <si>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</si>
  <si>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</si>
  <si>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</si>
  <si>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</si>
  <si>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</si>
  <si>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</si>
  <si>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</si>
  <si>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</si>
  <si>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</si>
  <si>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</si>
  <si>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</si>
  <si>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</si>
  <si>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</si>
  <si>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</si>
  <si>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</si>
  <si>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</si>
  <si>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</si>
  <si>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</si>
  <si>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</si>
  <si>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</si>
  <si>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</si>
  <si>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</si>
  <si>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</si>
  <si>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</si>
  <si>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</si>
  <si>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</si>
  <si>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</si>
  <si>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</si>
  <si>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</si>
  <si>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</si>
  <si>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</si>
  <si>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</si>
  <si>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</si>
  <si>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</si>
  <si>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</si>
  <si>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</si>
  <si>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</si>
  <si>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</si>
  <si>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</si>
  <si>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</si>
  <si>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</si>
  <si>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</si>
  <si>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</si>
  <si>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</si>
  <si>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</si>
  <si>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</si>
  <si>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</si>
  <si>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</si>
  <si>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</si>
  <si>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</si>
  <si>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</si>
  <si>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</si>
  <si>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</si>
  <si>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</si>
  <si>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</si>
  <si>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</si>
  <si>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</si>
  <si>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</si>
  <si>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</si>
  <si>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</si>
  <si>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</si>
  <si>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</si>
  <si>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</si>
  <si>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</si>
  <si>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</si>
  <si>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</si>
  <si>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</si>
  <si>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</si>
  <si>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</si>
  <si>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</si>
  <si>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</si>
  <si>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</si>
  <si>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</si>
  <si>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</si>
  <si>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</si>
  <si>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</si>
  <si>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</si>
  <si>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</si>
  <si>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</si>
  <si>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</si>
  <si>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</si>
  <si>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</si>
  <si>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</si>
  <si>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</si>
  <si>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</si>
  <si>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</si>
  <si>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</si>
  <si>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</si>
  <si>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</si>
  <si>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</si>
  <si>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</si>
  <si>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</si>
  <si>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</si>
  <si>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</si>
  <si>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</si>
  <si>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</si>
  <si>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</si>
  <si>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</si>
  <si>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</si>
  <si>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</si>
  <si>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</si>
  <si>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</si>
  <si>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</si>
  <si>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</si>
  <si>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</si>
  <si>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</si>
  <si>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</si>
  <si>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</si>
  <si>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</si>
  <si>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</si>
  <si>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</si>
  <si>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</si>
  <si>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</si>
  <si>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</si>
  <si>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</si>
  <si>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</si>
  <si>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</si>
  <si>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</si>
  <si>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</si>
  <si>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</si>
  <si>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</si>
  <si>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</si>
  <si>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</si>
  <si>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</si>
  <si>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</si>
  <si>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</si>
  <si>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</si>
  <si>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</si>
  <si>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</si>
  <si>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</si>
  <si>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</si>
  <si>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</si>
  <si>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</si>
  <si>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</si>
  <si>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</si>
  <si>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</si>
  <si>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</si>
  <si>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</si>
  <si>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</si>
  <si>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</si>
  <si>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</si>
  <si>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</si>
  <si>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</si>
  <si>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</si>
  <si>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</si>
  <si>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</si>
  <si>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</si>
  <si>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</si>
  <si>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</si>
  <si>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</si>
  <si>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</si>
  <si>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</si>
  <si>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</si>
  <si>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</si>
  <si>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</si>
  <si>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</si>
  <si>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</si>
  <si>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</si>
  <si>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</si>
  <si>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</si>
  <si>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</si>
  <si>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</si>
  <si>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</si>
  <si>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</si>
  <si>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</si>
  <si>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</si>
  <si>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</si>
  <si>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</si>
  <si>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</si>
  <si>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</si>
  <si>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</si>
  <si>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</si>
  <si>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</si>
  <si>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Abastecido</t>
  </si>
  <si>
    <t>ATM Ayuntamiento Peralvillo</t>
  </si>
  <si>
    <t>2 Gavetas Vacías  + 1 Fallando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</si>
  <si>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</si>
  <si>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</si>
  <si>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</si>
  <si>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</si>
  <si>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</si>
  <si>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</si>
  <si>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1 Gavetas Vacías  + 2 Fallando</t>
  </si>
  <si>
    <t>335863139</t>
  </si>
  <si>
    <t xml:space="preserve">Brioso Luciano, Cristino </t>
  </si>
  <si>
    <t>ReservaC Norte</t>
  </si>
  <si>
    <t>335863792</t>
  </si>
  <si>
    <t>335863785</t>
  </si>
  <si>
    <t>335863783</t>
  </si>
  <si>
    <t>335863772</t>
  </si>
  <si>
    <t>335863747</t>
  </si>
  <si>
    <t>335863653</t>
  </si>
  <si>
    <t>335863648</t>
  </si>
  <si>
    <t>335863614</t>
  </si>
  <si>
    <t>De Leon Gonzalez, Jose Ciprian</t>
  </si>
  <si>
    <t>335864169</t>
  </si>
  <si>
    <t>335864150</t>
  </si>
  <si>
    <t>335864149</t>
  </si>
  <si>
    <t>335864148</t>
  </si>
  <si>
    <t>335864129</t>
  </si>
  <si>
    <t>335864128</t>
  </si>
  <si>
    <t>335864118</t>
  </si>
  <si>
    <t>335864117</t>
  </si>
  <si>
    <t>335864108</t>
  </si>
  <si>
    <t>335864103</t>
  </si>
  <si>
    <t>335864100</t>
  </si>
  <si>
    <t>335864066</t>
  </si>
  <si>
    <t>335864063</t>
  </si>
  <si>
    <t>335864042</t>
  </si>
  <si>
    <t>335863998</t>
  </si>
  <si>
    <t>335863986</t>
  </si>
  <si>
    <t>335863946</t>
  </si>
  <si>
    <t>335863939</t>
  </si>
  <si>
    <t>335863928</t>
  </si>
  <si>
    <t>335863925</t>
  </si>
  <si>
    <t>335863922</t>
  </si>
  <si>
    <t>335863920</t>
  </si>
  <si>
    <t>335863918</t>
  </si>
  <si>
    <t>335863912</t>
  </si>
  <si>
    <t>Morales Payano, Wilfredy Leandro</t>
  </si>
  <si>
    <t>GAVETAS VACIAS + GAVTEAS FALLANDO</t>
  </si>
  <si>
    <t>335864248</t>
  </si>
  <si>
    <t>335864246</t>
  </si>
  <si>
    <t>335864245</t>
  </si>
  <si>
    <t>335864244</t>
  </si>
  <si>
    <t>335864243</t>
  </si>
  <si>
    <t>335864242</t>
  </si>
  <si>
    <t>335864240</t>
  </si>
  <si>
    <t>335864239</t>
  </si>
  <si>
    <t>335864238</t>
  </si>
  <si>
    <t>335864237</t>
  </si>
  <si>
    <t>335864236</t>
  </si>
  <si>
    <t>335864235</t>
  </si>
  <si>
    <t>335864234</t>
  </si>
  <si>
    <t>335864232</t>
  </si>
  <si>
    <t>335864230</t>
  </si>
  <si>
    <t>335864229</t>
  </si>
  <si>
    <t>335864228</t>
  </si>
  <si>
    <t>335864224</t>
  </si>
  <si>
    <t>335864222</t>
  </si>
  <si>
    <t>335864221</t>
  </si>
  <si>
    <t>335864220</t>
  </si>
  <si>
    <t>335864219</t>
  </si>
  <si>
    <t>335864218</t>
  </si>
  <si>
    <t>335864215</t>
  </si>
  <si>
    <t>335864214</t>
  </si>
  <si>
    <t>335864208</t>
  </si>
  <si>
    <t>24 Abril de 2021</t>
  </si>
  <si>
    <t>335864263</t>
  </si>
  <si>
    <t>335864262</t>
  </si>
  <si>
    <t>335864261</t>
  </si>
  <si>
    <t>335864260</t>
  </si>
  <si>
    <t>335864259</t>
  </si>
  <si>
    <t>335864258</t>
  </si>
  <si>
    <t>335864253</t>
  </si>
  <si>
    <t>335864252</t>
  </si>
  <si>
    <t>335864251</t>
  </si>
  <si>
    <t>335864249</t>
  </si>
  <si>
    <t xml:space="preserve">GAVETA DE RECHAZO LLENA </t>
  </si>
  <si>
    <t xml:space="preserve">Gil Carrera, Santiago </t>
  </si>
  <si>
    <t>GAVTEAS VACIAS + GAVETAS FALLANDO</t>
  </si>
  <si>
    <t>GAVETA DE DEPOSITO  LLENA</t>
  </si>
  <si>
    <t>335864320</t>
  </si>
  <si>
    <t>335864305</t>
  </si>
  <si>
    <t>335864295</t>
  </si>
  <si>
    <t>335864294</t>
  </si>
  <si>
    <t>335864277</t>
  </si>
  <si>
    <t>335864271</t>
  </si>
  <si>
    <t>335864269</t>
  </si>
  <si>
    <t>335864268</t>
  </si>
  <si>
    <t>335864266</t>
  </si>
  <si>
    <t>En Servicio</t>
  </si>
  <si>
    <t>CARGA EXITOSA</t>
  </si>
  <si>
    <t>Moreta, Christian Aury</t>
  </si>
  <si>
    <t>Gonzalez Ceballos, Dionisio</t>
  </si>
  <si>
    <t>Closed</t>
  </si>
  <si>
    <t>335864407</t>
  </si>
  <si>
    <t>335864403</t>
  </si>
  <si>
    <t>335864401</t>
  </si>
  <si>
    <t>335864372</t>
  </si>
  <si>
    <t>335864370</t>
  </si>
  <si>
    <t>335864367</t>
  </si>
  <si>
    <t>335864366</t>
  </si>
  <si>
    <t>335864363</t>
  </si>
  <si>
    <t>335864361</t>
  </si>
  <si>
    <t>335864360</t>
  </si>
  <si>
    <t>335864354</t>
  </si>
  <si>
    <t>335864348</t>
  </si>
  <si>
    <t>REINICIO FALLIDO POR LECTOR</t>
  </si>
  <si>
    <t>335864370 </t>
  </si>
  <si>
    <t>335864476</t>
  </si>
  <si>
    <t>335864472</t>
  </si>
  <si>
    <t>335864469</t>
  </si>
  <si>
    <t>335864468</t>
  </si>
  <si>
    <t>335864466</t>
  </si>
  <si>
    <t>335864462</t>
  </si>
  <si>
    <t>335864460</t>
  </si>
  <si>
    <t>335864459</t>
  </si>
  <si>
    <t>335864458</t>
  </si>
  <si>
    <t>335864457</t>
  </si>
  <si>
    <t>335864456</t>
  </si>
  <si>
    <t>335864454</t>
  </si>
  <si>
    <t>335864451</t>
  </si>
  <si>
    <t>335864448</t>
  </si>
  <si>
    <t>335864444</t>
  </si>
  <si>
    <t>335864441</t>
  </si>
  <si>
    <t>335864439</t>
  </si>
  <si>
    <t>335864436</t>
  </si>
  <si>
    <t>335864435</t>
  </si>
  <si>
    <t>335864431</t>
  </si>
  <si>
    <t>335864429</t>
  </si>
  <si>
    <t>335864424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</si>
</sst>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  <font>
      <b/>
      <sz val="14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20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7" fillId="5" borderId="64" xfId="0" applyFont="1" applyFill="1" applyBorder="1" applyAlignment="1">
      <alignment horizontal="center" vertical="center"/>
    </xf>
    <xf numFmtId="0" fontId="43" fillId="42" borderId="41" xfId="0" applyFont="1" applyFill="1" applyBorder="1" applyAlignment="1">
      <alignment horizontal="center" vertical="center" wrapText="1"/>
    </xf>
    <xf numFmtId="0" fontId="16" fillId="6" borderId="65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43" fillId="42" borderId="61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3" fillId="5" borderId="64" xfId="0" applyFont="1" applyFill="1" applyBorder="1" applyAlignment="1">
      <alignment horizontal="center" vertical="center"/>
    </xf>
    <xf numFmtId="22" fontId="53" fillId="5" borderId="65" xfId="0" applyNumberFormat="1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  <xf numFmtId="0" fontId="53" fillId="5" borderId="65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 wrapText="1"/>
    </xf>
    <xf numFmtId="0" fontId="49" fillId="49" borderId="56" xfId="0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54" fillId="5" borderId="65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8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88"/>
      <tableStyleElement type="headerRow" dxfId="887"/>
      <tableStyleElement type="totalRow" dxfId="886"/>
      <tableStyleElement type="firstColumn" dxfId="885"/>
      <tableStyleElement type="lastColumn" dxfId="884"/>
      <tableStyleElement type="firstRowStripe" dxfId="883"/>
      <tableStyleElement type="firstColumnStripe" dxfId="88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38"/>
  <sheetViews>
    <sheetView tabSelected="1" zoomScale="82" zoomScaleNormal="82" workbookViewId="0">
      <pane ySplit="4" topLeftCell="A122" activePane="bottomLeft" state="frozen"/>
      <selection pane="bottomLeft" activeCell="B141" sqref="B141"/>
    </sheetView>
  </sheetViews>
  <sheetFormatPr baseColWidth="10" defaultColWidth="21" defaultRowHeight="15" x14ac:dyDescent="0.25"/>
  <cols>
    <col min="1" max="1" width="24.7109375" style="90" bestFit="1" customWidth="1"/>
    <col min="2" max="2" width="19.140625" style="116" bestFit="1" customWidth="1"/>
    <col min="3" max="3" width="19.140625" style="46" customWidth="1"/>
    <col min="4" max="4" width="28.7109375" style="90" bestFit="1" customWidth="1"/>
    <col min="5" max="5" width="11.85546875" style="85" customWidth="1"/>
    <col min="6" max="6" width="11.85546875" style="47" bestFit="1" customWidth="1"/>
    <col min="7" max="7" width="52.7109375" style="47" bestFit="1" customWidth="1"/>
    <col min="8" max="11" width="5.5703125" style="47" bestFit="1" customWidth="1"/>
    <col min="12" max="12" width="48.5703125" style="47" bestFit="1" customWidth="1"/>
    <col min="13" max="13" width="19.28515625" style="90" bestFit="1" customWidth="1"/>
    <col min="14" max="14" width="17.5703125" style="90" bestFit="1" customWidth="1"/>
    <col min="15" max="15" width="41.42578125" style="90" bestFit="1" customWidth="1"/>
    <col min="16" max="16" width="19.85546875" style="92" bestFit="1" customWidth="1"/>
    <col min="17" max="17" width="48.140625" style="78" bestFit="1" customWidth="1"/>
    <col min="18" max="18" width="3.85546875" style="44" bestFit="1" customWidth="1"/>
    <col min="19" max="16384" width="21" style="44"/>
  </cols>
  <sheetData>
    <row r="1" spans="1:18" ht="18" x14ac:dyDescent="0.25">
      <c r="A1" s="154" t="s">
        <v>2154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</row>
    <row r="2" spans="1:18" ht="18" x14ac:dyDescent="0.25">
      <c r="A2" s="153" t="s">
        <v>2151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</row>
    <row r="3" spans="1:18" ht="18.75" thickBot="1" x14ac:dyDescent="0.3">
      <c r="A3" s="155" t="s">
        <v>2646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90"/>
    </row>
    <row r="4" spans="1:18" s="25" customFormat="1" ht="18" x14ac:dyDescent="0.25">
      <c r="A4" s="33" t="s">
        <v>2397</v>
      </c>
      <c r="B4" s="115" t="s">
        <v>2217</v>
      </c>
      <c r="C4" s="37" t="s">
        <v>11</v>
      </c>
      <c r="D4" s="37" t="s">
        <v>12</v>
      </c>
      <c r="E4" s="133" t="s">
        <v>18</v>
      </c>
      <c r="F4" s="74"/>
      <c r="G4" s="74"/>
      <c r="H4" s="74"/>
      <c r="I4" s="74"/>
      <c r="J4" s="74"/>
      <c r="K4" s="74"/>
      <c r="L4" s="45" t="s">
        <v>2407</v>
      </c>
      <c r="M4" s="48" t="s">
        <v>14</v>
      </c>
      <c r="N4" s="48" t="s">
        <v>2422</v>
      </c>
      <c r="O4" s="72" t="s">
        <v>2464</v>
      </c>
      <c r="P4" s="72" t="s">
        <v>2487</v>
      </c>
      <c r="Q4" s="72" t="s">
        <v>2446</v>
      </c>
    </row>
    <row r="5" spans="1:18" ht="18" x14ac:dyDescent="0.25">
      <c r="A5" s="119" t="str">
        <f>VLOOKUP(E5,'LISTADO ATM'!$A$2:$C$900,3,0)</f>
        <v>NORTE</v>
      </c>
      <c r="B5" s="144" t="s">
        <v>2704</v>
      </c>
      <c r="C5" s="118">
        <v>44310.501319444447</v>
      </c>
      <c r="D5" s="118" t="s">
        <v>2183</v>
      </c>
      <c r="E5" s="120">
        <v>3</v>
      </c>
      <c r="F5" s="145" t="str">
        <f>VLOOKUP(E5,VIP!$A$2:$O12830,2,0)</f>
        <v>DRBR003</v>
      </c>
      <c r="G5" s="119" t="str">
        <f>VLOOKUP(E5,'LISTADO ATM'!$A$2:$B$899,2,0)</f>
        <v>ATM Autoservicio La Vega Real</v>
      </c>
      <c r="H5" s="119" t="str">
        <f>VLOOKUP(E5,VIP!$A$2:$O17751,7,FALSE)</f>
        <v>Si</v>
      </c>
      <c r="I5" s="119" t="str">
        <f>VLOOKUP(E5,VIP!$A$2:$O9716,8,FALSE)</f>
        <v>Si</v>
      </c>
      <c r="J5" s="119" t="str">
        <f>VLOOKUP(E5,VIP!$A$2:$O9666,8,FALSE)</f>
        <v>Si</v>
      </c>
      <c r="K5" s="119" t="str">
        <f>VLOOKUP(E5,VIP!$A$2:$O13240,6,0)</f>
        <v>NO</v>
      </c>
      <c r="L5" s="119" t="s">
        <v>2221</v>
      </c>
      <c r="M5" s="117" t="s">
        <v>2458</v>
      </c>
      <c r="N5" s="117" t="s">
        <v>2465</v>
      </c>
      <c r="O5" s="145" t="s">
        <v>2494</v>
      </c>
      <c r="P5" s="139"/>
      <c r="Q5" s="117" t="s">
        <v>2221</v>
      </c>
    </row>
    <row r="6" spans="1:18" ht="18" x14ac:dyDescent="0.25">
      <c r="A6" s="119" t="str">
        <f>VLOOKUP(E6,'LISTADO ATM'!$A$2:$C$900,3,0)</f>
        <v>SUR</v>
      </c>
      <c r="B6" s="144" t="s">
        <v>2621</v>
      </c>
      <c r="C6" s="118">
        <v>44309.910694444443</v>
      </c>
      <c r="D6" s="118" t="s">
        <v>2182</v>
      </c>
      <c r="E6" s="120">
        <v>5</v>
      </c>
      <c r="F6" s="145" t="str">
        <f>VLOOKUP(E6,VIP!$A$2:$O12808,2,0)</f>
        <v>DRBR005</v>
      </c>
      <c r="G6" s="119" t="str">
        <f>VLOOKUP(E6,'LISTADO ATM'!$A$2:$B$899,2,0)</f>
        <v>ATM Oficina Autoservicio Villa Ofelia (San Juan)</v>
      </c>
      <c r="H6" s="119" t="str">
        <f>VLOOKUP(E6,VIP!$A$2:$O17729,7,FALSE)</f>
        <v>Si</v>
      </c>
      <c r="I6" s="119" t="str">
        <f>VLOOKUP(E6,VIP!$A$2:$O9694,8,FALSE)</f>
        <v>Si</v>
      </c>
      <c r="J6" s="119" t="str">
        <f>VLOOKUP(E6,VIP!$A$2:$O9644,8,FALSE)</f>
        <v>Si</v>
      </c>
      <c r="K6" s="119" t="str">
        <f>VLOOKUP(E6,VIP!$A$2:$O13218,6,0)</f>
        <v>NO</v>
      </c>
      <c r="L6" s="121" t="s">
        <v>2221</v>
      </c>
      <c r="M6" s="193" t="s">
        <v>2670</v>
      </c>
      <c r="N6" s="117" t="s">
        <v>2465</v>
      </c>
      <c r="O6" s="145" t="s">
        <v>2467</v>
      </c>
      <c r="P6" s="139"/>
      <c r="Q6" s="197">
        <v>44309.432638888888</v>
      </c>
    </row>
    <row r="7" spans="1:18" ht="18" x14ac:dyDescent="0.25">
      <c r="A7" s="119" t="str">
        <f>VLOOKUP(E7,'LISTADO ATM'!$A$2:$C$900,3,0)</f>
        <v>SUR</v>
      </c>
      <c r="B7" s="144" t="s">
        <v>2686</v>
      </c>
      <c r="C7" s="118">
        <v>44310.428379629629</v>
      </c>
      <c r="D7" s="118" t="s">
        <v>2485</v>
      </c>
      <c r="E7" s="120">
        <v>6</v>
      </c>
      <c r="F7" s="145" t="str">
        <f>VLOOKUP(E7,VIP!$A$2:$O12826,2,0)</f>
        <v>DRBR006</v>
      </c>
      <c r="G7" s="119" t="str">
        <f>VLOOKUP(E7,'LISTADO ATM'!$A$2:$B$899,2,0)</f>
        <v xml:space="preserve">ATM Plaza WAO San Juan </v>
      </c>
      <c r="H7" s="119" t="str">
        <f>VLOOKUP(E7,VIP!$A$2:$O17747,7,FALSE)</f>
        <v>N/A</v>
      </c>
      <c r="I7" s="119" t="str">
        <f>VLOOKUP(E7,VIP!$A$2:$O9712,8,FALSE)</f>
        <v>N/A</v>
      </c>
      <c r="J7" s="119" t="str">
        <f>VLOOKUP(E7,VIP!$A$2:$O9662,8,FALSE)</f>
        <v>N/A</v>
      </c>
      <c r="K7" s="119" t="str">
        <f>VLOOKUP(E7,VIP!$A$2:$O13236,6,0)</f>
        <v/>
      </c>
      <c r="L7" s="121" t="s">
        <v>2452</v>
      </c>
      <c r="M7" s="117" t="s">
        <v>2458</v>
      </c>
      <c r="N7" s="117" t="s">
        <v>2465</v>
      </c>
      <c r="O7" s="145" t="s">
        <v>2486</v>
      </c>
      <c r="P7" s="139"/>
      <c r="Q7" s="117" t="s">
        <v>2452</v>
      </c>
    </row>
    <row r="8" spans="1:18" s="99" customFormat="1" ht="18" x14ac:dyDescent="0.25">
      <c r="A8" s="119" t="str">
        <f>VLOOKUP(E8,'LISTADO ATM'!$A$2:$C$900,3,0)</f>
        <v>DISTRITO NACIONAL</v>
      </c>
      <c r="B8" s="144" t="s">
        <v>2595</v>
      </c>
      <c r="C8" s="118">
        <v>44309.727800925924</v>
      </c>
      <c r="D8" s="118" t="s">
        <v>2182</v>
      </c>
      <c r="E8" s="120">
        <v>13</v>
      </c>
      <c r="F8" s="147" t="str">
        <f>VLOOKUP(E8,VIP!$A$2:$O12807,2,0)</f>
        <v>DRBR013</v>
      </c>
      <c r="G8" s="119" t="str">
        <f>VLOOKUP(E8,'LISTADO ATM'!$A$2:$B$899,2,0)</f>
        <v xml:space="preserve">ATM CDEEE </v>
      </c>
      <c r="H8" s="119" t="str">
        <f>VLOOKUP(E8,VIP!$A$2:$O17728,7,FALSE)</f>
        <v>Si</v>
      </c>
      <c r="I8" s="119" t="str">
        <f>VLOOKUP(E8,VIP!$A$2:$O9693,8,FALSE)</f>
        <v>Si</v>
      </c>
      <c r="J8" s="119" t="str">
        <f>VLOOKUP(E8,VIP!$A$2:$O9643,8,FALSE)</f>
        <v>Si</v>
      </c>
      <c r="K8" s="119" t="str">
        <f>VLOOKUP(E8,VIP!$A$2:$O13217,6,0)</f>
        <v>NO</v>
      </c>
      <c r="L8" s="121" t="s">
        <v>2221</v>
      </c>
      <c r="M8" s="117" t="s">
        <v>2458</v>
      </c>
      <c r="N8" s="117" t="s">
        <v>2465</v>
      </c>
      <c r="O8" s="147" t="s">
        <v>2467</v>
      </c>
      <c r="P8" s="139"/>
      <c r="Q8" s="117" t="s">
        <v>2221</v>
      </c>
    </row>
    <row r="9" spans="1:18" s="99" customFormat="1" ht="18" x14ac:dyDescent="0.25">
      <c r="A9" s="119" t="str">
        <f>VLOOKUP(E9,'LISTADO ATM'!$A$2:$C$900,3,0)</f>
        <v>ESTE</v>
      </c>
      <c r="B9" s="144" t="s">
        <v>2681</v>
      </c>
      <c r="C9" s="118">
        <v>44310.442326388889</v>
      </c>
      <c r="D9" s="118" t="s">
        <v>2461</v>
      </c>
      <c r="E9" s="120">
        <v>27</v>
      </c>
      <c r="F9" s="147" t="str">
        <f>VLOOKUP(E9,VIP!$A$2:$O12820,2,0)</f>
        <v>DRBR240</v>
      </c>
      <c r="G9" s="119" t="str">
        <f>VLOOKUP(E9,'LISTADO ATM'!$A$2:$B$899,2,0)</f>
        <v>ATM Oficina El Seibo II</v>
      </c>
      <c r="H9" s="119" t="str">
        <f>VLOOKUP(E9,VIP!$A$2:$O17741,7,FALSE)</f>
        <v>Si</v>
      </c>
      <c r="I9" s="119" t="str">
        <f>VLOOKUP(E9,VIP!$A$2:$O9706,8,FALSE)</f>
        <v>Si</v>
      </c>
      <c r="J9" s="119" t="str">
        <f>VLOOKUP(E9,VIP!$A$2:$O9656,8,FALSE)</f>
        <v>Si</v>
      </c>
      <c r="K9" s="119" t="str">
        <f>VLOOKUP(E9,VIP!$A$2:$O13230,6,0)</f>
        <v>NO</v>
      </c>
      <c r="L9" s="121" t="s">
        <v>2452</v>
      </c>
      <c r="M9" s="117" t="s">
        <v>2458</v>
      </c>
      <c r="N9" s="117" t="s">
        <v>2465</v>
      </c>
      <c r="O9" s="147" t="s">
        <v>2466</v>
      </c>
      <c r="P9" s="139"/>
      <c r="Q9" s="196" t="s">
        <v>2452</v>
      </c>
    </row>
    <row r="10" spans="1:18" s="99" customFormat="1" ht="18" x14ac:dyDescent="0.25">
      <c r="A10" s="119" t="str">
        <f>VLOOKUP(E10,'LISTADO ATM'!$A$2:$C$900,3,0)</f>
        <v>DISTRITO NACIONAL</v>
      </c>
      <c r="B10" s="144" t="s">
        <v>2590</v>
      </c>
      <c r="C10" s="118">
        <v>44309.525289351855</v>
      </c>
      <c r="D10" s="118" t="s">
        <v>2182</v>
      </c>
      <c r="E10" s="120">
        <v>31</v>
      </c>
      <c r="F10" s="147" t="str">
        <f>VLOOKUP(E10,VIP!$A$2:$O12795,2,0)</f>
        <v>DRBR031</v>
      </c>
      <c r="G10" s="119" t="str">
        <f>VLOOKUP(E10,'LISTADO ATM'!$A$2:$B$899,2,0)</f>
        <v xml:space="preserve">ATM Oficina San Martín I </v>
      </c>
      <c r="H10" s="119" t="str">
        <f>VLOOKUP(E10,VIP!$A$2:$O17716,7,FALSE)</f>
        <v>Si</v>
      </c>
      <c r="I10" s="119" t="str">
        <f>VLOOKUP(E10,VIP!$A$2:$O9681,8,FALSE)</f>
        <v>Si</v>
      </c>
      <c r="J10" s="119" t="str">
        <f>VLOOKUP(E10,VIP!$A$2:$O9631,8,FALSE)</f>
        <v>Si</v>
      </c>
      <c r="K10" s="119" t="str">
        <f>VLOOKUP(E10,VIP!$A$2:$O13205,6,0)</f>
        <v>NO</v>
      </c>
      <c r="L10" s="121" t="s">
        <v>2481</v>
      </c>
      <c r="M10" s="117" t="s">
        <v>2458</v>
      </c>
      <c r="N10" s="117" t="s">
        <v>2499</v>
      </c>
      <c r="O10" s="147" t="s">
        <v>2467</v>
      </c>
      <c r="P10" s="139"/>
      <c r="Q10" s="117" t="s">
        <v>2481</v>
      </c>
    </row>
    <row r="11" spans="1:18" s="99" customFormat="1" ht="18" x14ac:dyDescent="0.25">
      <c r="A11" s="119" t="str">
        <f>VLOOKUP(E11,'LISTADO ATM'!$A$2:$C$900,3,0)</f>
        <v>DISTRITO NACIONAL</v>
      </c>
      <c r="B11" s="144" t="s">
        <v>2591</v>
      </c>
      <c r="C11" s="118">
        <v>44309.523668981485</v>
      </c>
      <c r="D11" s="118" t="s">
        <v>2182</v>
      </c>
      <c r="E11" s="120">
        <v>32</v>
      </c>
      <c r="F11" s="147" t="str">
        <f>VLOOKUP(E11,VIP!$A$2:$O12796,2,0)</f>
        <v>DRBR032</v>
      </c>
      <c r="G11" s="119" t="str">
        <f>VLOOKUP(E11,'LISTADO ATM'!$A$2:$B$899,2,0)</f>
        <v xml:space="preserve">ATM Oficina San Martín II </v>
      </c>
      <c r="H11" s="119" t="str">
        <f>VLOOKUP(E11,VIP!$A$2:$O17717,7,FALSE)</f>
        <v>Si</v>
      </c>
      <c r="I11" s="119" t="str">
        <f>VLOOKUP(E11,VIP!$A$2:$O9682,8,FALSE)</f>
        <v>Si</v>
      </c>
      <c r="J11" s="119" t="str">
        <f>VLOOKUP(E11,VIP!$A$2:$O9632,8,FALSE)</f>
        <v>Si</v>
      </c>
      <c r="K11" s="119" t="str">
        <f>VLOOKUP(E11,VIP!$A$2:$O13206,6,0)</f>
        <v>NO</v>
      </c>
      <c r="L11" s="121" t="s">
        <v>2481</v>
      </c>
      <c r="M11" s="117" t="s">
        <v>2458</v>
      </c>
      <c r="N11" s="117" t="s">
        <v>2499</v>
      </c>
      <c r="O11" s="147" t="s">
        <v>2467</v>
      </c>
      <c r="P11" s="139"/>
      <c r="Q11" s="117" t="s">
        <v>2481</v>
      </c>
    </row>
    <row r="12" spans="1:18" s="99" customFormat="1" ht="18" x14ac:dyDescent="0.25">
      <c r="A12" s="119" t="str">
        <f>VLOOKUP(E12,'LISTADO ATM'!$A$2:$C$900,3,0)</f>
        <v>DISTRITO NACIONAL</v>
      </c>
      <c r="B12" s="144" t="s">
        <v>2613</v>
      </c>
      <c r="C12" s="118">
        <v>44309.652858796297</v>
      </c>
      <c r="D12" s="118" t="s">
        <v>2182</v>
      </c>
      <c r="E12" s="120">
        <v>35</v>
      </c>
      <c r="F12" s="147" t="str">
        <f>VLOOKUP(E12,VIP!$A$2:$O12836,2,0)</f>
        <v>DRBR035</v>
      </c>
      <c r="G12" s="119" t="str">
        <f>VLOOKUP(E12,'LISTADO ATM'!$A$2:$B$899,2,0)</f>
        <v xml:space="preserve">ATM Dirección General de Aduanas I </v>
      </c>
      <c r="H12" s="119" t="str">
        <f>VLOOKUP(E12,VIP!$A$2:$O17757,7,FALSE)</f>
        <v>Si</v>
      </c>
      <c r="I12" s="119" t="str">
        <f>VLOOKUP(E12,VIP!$A$2:$O9722,8,FALSE)</f>
        <v>Si</v>
      </c>
      <c r="J12" s="119" t="str">
        <f>VLOOKUP(E12,VIP!$A$2:$O9672,8,FALSE)</f>
        <v>Si</v>
      </c>
      <c r="K12" s="119" t="str">
        <f>VLOOKUP(E12,VIP!$A$2:$O13246,6,0)</f>
        <v>NO</v>
      </c>
      <c r="L12" s="121" t="s">
        <v>2221</v>
      </c>
      <c r="M12" s="117" t="s">
        <v>2458</v>
      </c>
      <c r="N12" s="117" t="s">
        <v>2499</v>
      </c>
      <c r="O12" s="147" t="s">
        <v>2467</v>
      </c>
      <c r="P12" s="139"/>
      <c r="Q12" s="117" t="s">
        <v>2221</v>
      </c>
    </row>
    <row r="13" spans="1:18" s="99" customFormat="1" ht="18" x14ac:dyDescent="0.25">
      <c r="A13" s="119" t="str">
        <f>VLOOKUP(E13,'LISTADO ATM'!$A$2:$C$900,3,0)</f>
        <v>SUR</v>
      </c>
      <c r="B13" s="144" t="s">
        <v>2708</v>
      </c>
      <c r="C13" s="118">
        <v>44310.493402777778</v>
      </c>
      <c r="D13" s="118" t="s">
        <v>2485</v>
      </c>
      <c r="E13" s="120">
        <v>45</v>
      </c>
      <c r="F13" s="147" t="str">
        <f>VLOOKUP(E13,VIP!$A$2:$O12834,2,0)</f>
        <v>DRBR045</v>
      </c>
      <c r="G13" s="119" t="str">
        <f>VLOOKUP(E13,'LISTADO ATM'!$A$2:$B$899,2,0)</f>
        <v xml:space="preserve">ATM Oficina Tamayo </v>
      </c>
      <c r="H13" s="119" t="str">
        <f>VLOOKUP(E13,VIP!$A$2:$O17755,7,FALSE)</f>
        <v>Si</v>
      </c>
      <c r="I13" s="119" t="str">
        <f>VLOOKUP(E13,VIP!$A$2:$O9720,8,FALSE)</f>
        <v>Si</v>
      </c>
      <c r="J13" s="119" t="str">
        <f>VLOOKUP(E13,VIP!$A$2:$O9670,8,FALSE)</f>
        <v>Si</v>
      </c>
      <c r="K13" s="119" t="str">
        <f>VLOOKUP(E13,VIP!$A$2:$O13244,6,0)</f>
        <v>SI</v>
      </c>
      <c r="L13" s="119" t="s">
        <v>2421</v>
      </c>
      <c r="M13" s="117" t="s">
        <v>2458</v>
      </c>
      <c r="N13" s="117" t="s">
        <v>2465</v>
      </c>
      <c r="O13" s="147" t="s">
        <v>2486</v>
      </c>
      <c r="P13" s="139"/>
      <c r="Q13" s="117" t="s">
        <v>2421</v>
      </c>
    </row>
    <row r="14" spans="1:18" s="99" customFormat="1" ht="18" x14ac:dyDescent="0.25">
      <c r="A14" s="119" t="str">
        <f>VLOOKUP(E14,'LISTADO ATM'!$A$2:$C$900,3,0)</f>
        <v>DISTRITO NACIONAL</v>
      </c>
      <c r="B14" s="144">
        <v>335862965</v>
      </c>
      <c r="C14" s="118">
        <v>44308.978738425925</v>
      </c>
      <c r="D14" s="119" t="s">
        <v>2182</v>
      </c>
      <c r="E14" s="120">
        <v>57</v>
      </c>
      <c r="F14" s="147" t="str">
        <f>VLOOKUP(E14,VIP!$A$2:$O12787,2,0)</f>
        <v>DRBR057</v>
      </c>
      <c r="G14" s="119" t="str">
        <f>VLOOKUP(E14,'LISTADO ATM'!$A$2:$B$899,2,0)</f>
        <v xml:space="preserve">ATM Oficina Malecon Center </v>
      </c>
      <c r="H14" s="119" t="str">
        <f>VLOOKUP(E14,VIP!$A$2:$O17708,7,FALSE)</f>
        <v>Si</v>
      </c>
      <c r="I14" s="119" t="str">
        <f>VLOOKUP(E14,VIP!$A$2:$O9673,8,FALSE)</f>
        <v>Si</v>
      </c>
      <c r="J14" s="119" t="str">
        <f>VLOOKUP(E14,VIP!$A$2:$O9623,8,FALSE)</f>
        <v>Si</v>
      </c>
      <c r="K14" s="119" t="str">
        <f>VLOOKUP(E14,VIP!$A$2:$O13197,6,0)</f>
        <v>NO</v>
      </c>
      <c r="L14" s="121" t="s">
        <v>2221</v>
      </c>
      <c r="M14" s="117" t="s">
        <v>2458</v>
      </c>
      <c r="N14" s="117" t="s">
        <v>2465</v>
      </c>
      <c r="O14" s="147" t="s">
        <v>2467</v>
      </c>
      <c r="P14" s="139"/>
      <c r="Q14" s="117" t="s">
        <v>2221</v>
      </c>
    </row>
    <row r="15" spans="1:18" s="99" customFormat="1" ht="18" x14ac:dyDescent="0.25">
      <c r="A15" s="119" t="str">
        <f>VLOOKUP(E15,'LISTADO ATM'!$A$2:$C$900,3,0)</f>
        <v>NORTE</v>
      </c>
      <c r="B15" s="144" t="s">
        <v>2703</v>
      </c>
      <c r="C15" s="118">
        <v>44310.502013888887</v>
      </c>
      <c r="D15" s="118" t="s">
        <v>2183</v>
      </c>
      <c r="E15" s="120">
        <v>77</v>
      </c>
      <c r="F15" s="147" t="str">
        <f>VLOOKUP(E15,VIP!$A$2:$O12829,2,0)</f>
        <v>DRBR077</v>
      </c>
      <c r="G15" s="119" t="str">
        <f>VLOOKUP(E15,'LISTADO ATM'!$A$2:$B$899,2,0)</f>
        <v xml:space="preserve">ATM Oficina Cruce de Imbert </v>
      </c>
      <c r="H15" s="119" t="str">
        <f>VLOOKUP(E15,VIP!$A$2:$O17750,7,FALSE)</f>
        <v>Si</v>
      </c>
      <c r="I15" s="119" t="str">
        <f>VLOOKUP(E15,VIP!$A$2:$O9715,8,FALSE)</f>
        <v>Si</v>
      </c>
      <c r="J15" s="119" t="str">
        <f>VLOOKUP(E15,VIP!$A$2:$O9665,8,FALSE)</f>
        <v>Si</v>
      </c>
      <c r="K15" s="119" t="str">
        <f>VLOOKUP(E15,VIP!$A$2:$O13239,6,0)</f>
        <v>SI</v>
      </c>
      <c r="L15" s="119" t="s">
        <v>2221</v>
      </c>
      <c r="M15" s="193" t="s">
        <v>2670</v>
      </c>
      <c r="N15" s="193" t="s">
        <v>2674</v>
      </c>
      <c r="O15" s="148" t="s">
        <v>2494</v>
      </c>
      <c r="P15" s="139"/>
      <c r="Q15" s="197">
        <v>44309.543055555558</v>
      </c>
    </row>
    <row r="16" spans="1:18" s="99" customFormat="1" ht="18" x14ac:dyDescent="0.25">
      <c r="A16" s="119" t="str">
        <f>VLOOKUP(E16,'LISTADO ATM'!$A$2:$C$900,3,0)</f>
        <v>DISTRITO NACIONAL</v>
      </c>
      <c r="B16" s="144" t="s">
        <v>2620</v>
      </c>
      <c r="C16" s="118">
        <v>44309.925150462965</v>
      </c>
      <c r="D16" s="118" t="s">
        <v>2182</v>
      </c>
      <c r="E16" s="120">
        <v>87</v>
      </c>
      <c r="F16" s="147" t="str">
        <f>VLOOKUP(E16,VIP!$A$2:$O12806,2,0)</f>
        <v>DRBR087</v>
      </c>
      <c r="G16" s="119" t="str">
        <f>VLOOKUP(E16,'LISTADO ATM'!$A$2:$B$899,2,0)</f>
        <v xml:space="preserve">ATM Autoservicio Sarasota </v>
      </c>
      <c r="H16" s="119" t="str">
        <f>VLOOKUP(E16,VIP!$A$2:$O17727,7,FALSE)</f>
        <v>Si</v>
      </c>
      <c r="I16" s="119" t="str">
        <f>VLOOKUP(E16,VIP!$A$2:$O9692,8,FALSE)</f>
        <v>Si</v>
      </c>
      <c r="J16" s="119" t="str">
        <f>VLOOKUP(E16,VIP!$A$2:$O9642,8,FALSE)</f>
        <v>Si</v>
      </c>
      <c r="K16" s="119" t="str">
        <f>VLOOKUP(E16,VIP!$A$2:$O13216,6,0)</f>
        <v>NO</v>
      </c>
      <c r="L16" s="121" t="s">
        <v>2221</v>
      </c>
      <c r="M16" s="193" t="s">
        <v>2670</v>
      </c>
      <c r="N16" s="117" t="s">
        <v>2465</v>
      </c>
      <c r="O16" s="147" t="s">
        <v>2467</v>
      </c>
      <c r="P16" s="139"/>
      <c r="Q16" s="197">
        <v>44309.432638888888</v>
      </c>
    </row>
    <row r="17" spans="1:17" s="99" customFormat="1" ht="18" x14ac:dyDescent="0.25">
      <c r="A17" s="119" t="str">
        <f>VLOOKUP(E17,'LISTADO ATM'!$A$2:$C$900,3,0)</f>
        <v>SUR</v>
      </c>
      <c r="B17" s="144" t="s">
        <v>2655</v>
      </c>
      <c r="C17" s="118">
        <v>44310.299085648148</v>
      </c>
      <c r="D17" s="118" t="s">
        <v>2485</v>
      </c>
      <c r="E17" s="120">
        <v>101</v>
      </c>
      <c r="F17" s="147" t="str">
        <f>VLOOKUP(E17,VIP!$A$2:$O12815,2,0)</f>
        <v>DRBR101</v>
      </c>
      <c r="G17" s="119" t="str">
        <f>VLOOKUP(E17,'LISTADO ATM'!$A$2:$B$899,2,0)</f>
        <v xml:space="preserve">ATM Oficina San Juan de la Maguana I </v>
      </c>
      <c r="H17" s="119" t="str">
        <f>VLOOKUP(E17,VIP!$A$2:$O17736,7,FALSE)</f>
        <v>Si</v>
      </c>
      <c r="I17" s="119" t="str">
        <f>VLOOKUP(E17,VIP!$A$2:$O9701,8,FALSE)</f>
        <v>Si</v>
      </c>
      <c r="J17" s="119" t="str">
        <f>VLOOKUP(E17,VIP!$A$2:$O9651,8,FALSE)</f>
        <v>Si</v>
      </c>
      <c r="K17" s="119" t="str">
        <f>VLOOKUP(E17,VIP!$A$2:$O13225,6,0)</f>
        <v>SI</v>
      </c>
      <c r="L17" s="121" t="s">
        <v>2421</v>
      </c>
      <c r="M17" s="193" t="s">
        <v>2670</v>
      </c>
      <c r="N17" s="117" t="s">
        <v>2465</v>
      </c>
      <c r="O17" s="148" t="s">
        <v>2486</v>
      </c>
      <c r="P17" s="139"/>
      <c r="Q17" s="197">
        <v>44309.436111111114</v>
      </c>
    </row>
    <row r="18" spans="1:17" s="99" customFormat="1" ht="18" x14ac:dyDescent="0.25">
      <c r="A18" s="119" t="str">
        <f>VLOOKUP(E18,'LISTADO ATM'!$A$2:$C$900,3,0)</f>
        <v>DISTRITO NACIONAL</v>
      </c>
      <c r="B18" s="144" t="s">
        <v>2637</v>
      </c>
      <c r="C18" s="118">
        <v>44309.819525462961</v>
      </c>
      <c r="D18" s="118" t="s">
        <v>2461</v>
      </c>
      <c r="E18" s="120">
        <v>113</v>
      </c>
      <c r="F18" s="147" t="str">
        <f>VLOOKUP(E18,VIP!$A$2:$O12824,2,0)</f>
        <v>DRBR113</v>
      </c>
      <c r="G18" s="119" t="str">
        <f>VLOOKUP(E18,'LISTADO ATM'!$A$2:$B$899,2,0)</f>
        <v xml:space="preserve">ATM Autoservicio Atalaya del Mar </v>
      </c>
      <c r="H18" s="119" t="str">
        <f>VLOOKUP(E18,VIP!$A$2:$O17745,7,FALSE)</f>
        <v>Si</v>
      </c>
      <c r="I18" s="119" t="str">
        <f>VLOOKUP(E18,VIP!$A$2:$O9710,8,FALSE)</f>
        <v>No</v>
      </c>
      <c r="J18" s="119" t="str">
        <f>VLOOKUP(E18,VIP!$A$2:$O9660,8,FALSE)</f>
        <v>No</v>
      </c>
      <c r="K18" s="119" t="str">
        <f>VLOOKUP(E18,VIP!$A$2:$O13234,6,0)</f>
        <v>NO</v>
      </c>
      <c r="L18" s="121" t="s">
        <v>2515</v>
      </c>
      <c r="M18" s="193" t="s">
        <v>2670</v>
      </c>
      <c r="N18" s="117" t="s">
        <v>2465</v>
      </c>
      <c r="O18" s="148" t="s">
        <v>2466</v>
      </c>
      <c r="P18" s="139"/>
      <c r="Q18" s="117" t="s">
        <v>2515</v>
      </c>
    </row>
    <row r="19" spans="1:17" s="99" customFormat="1" ht="18" x14ac:dyDescent="0.25">
      <c r="A19" s="119" t="str">
        <f>VLOOKUP(E19,'LISTADO ATM'!$A$2:$C$900,3,0)</f>
        <v>DISTRITO NACIONAL</v>
      </c>
      <c r="B19" s="144" t="s">
        <v>2700</v>
      </c>
      <c r="C19" s="118">
        <v>44310.51253472222</v>
      </c>
      <c r="D19" s="118" t="s">
        <v>2182</v>
      </c>
      <c r="E19" s="120">
        <v>113</v>
      </c>
      <c r="F19" s="147" t="str">
        <f>VLOOKUP(E19,VIP!$A$2:$O12826,2,0)</f>
        <v>DRBR113</v>
      </c>
      <c r="G19" s="119" t="str">
        <f>VLOOKUP(E19,'LISTADO ATM'!$A$2:$B$899,2,0)</f>
        <v xml:space="preserve">ATM Autoservicio Atalaya del Mar </v>
      </c>
      <c r="H19" s="119" t="str">
        <f>VLOOKUP(E19,VIP!$A$2:$O17747,7,FALSE)</f>
        <v>Si</v>
      </c>
      <c r="I19" s="119" t="str">
        <f>VLOOKUP(E19,VIP!$A$2:$O9712,8,FALSE)</f>
        <v>No</v>
      </c>
      <c r="J19" s="119" t="str">
        <f>VLOOKUP(E19,VIP!$A$2:$O9662,8,FALSE)</f>
        <v>No</v>
      </c>
      <c r="K19" s="119" t="str">
        <f>VLOOKUP(E19,VIP!$A$2:$O13236,6,0)</f>
        <v>NO</v>
      </c>
      <c r="L19" s="119" t="s">
        <v>2221</v>
      </c>
      <c r="M19" s="117" t="s">
        <v>2458</v>
      </c>
      <c r="N19" s="117" t="s">
        <v>2465</v>
      </c>
      <c r="O19" s="147" t="s">
        <v>2467</v>
      </c>
      <c r="P19" s="139"/>
      <c r="Q19" s="196" t="s">
        <v>2221</v>
      </c>
    </row>
    <row r="20" spans="1:17" s="99" customFormat="1" ht="18" x14ac:dyDescent="0.25">
      <c r="A20" s="119" t="str">
        <f>VLOOKUP(E20,'LISTADO ATM'!$A$2:$C$900,3,0)</f>
        <v>ESTE</v>
      </c>
      <c r="B20" s="144" t="s">
        <v>2667</v>
      </c>
      <c r="C20" s="118">
        <v>44310.348113425927</v>
      </c>
      <c r="D20" s="118" t="s">
        <v>2485</v>
      </c>
      <c r="E20" s="120">
        <v>114</v>
      </c>
      <c r="F20" s="147" t="str">
        <f>VLOOKUP(E20,VIP!$A$2:$O12816,2,0)</f>
        <v>DRBR114</v>
      </c>
      <c r="G20" s="119" t="str">
        <f>VLOOKUP(E20,'LISTADO ATM'!$A$2:$B$899,2,0)</f>
        <v xml:space="preserve">ATM Oficina Hato Mayor </v>
      </c>
      <c r="H20" s="119" t="str">
        <f>VLOOKUP(E20,VIP!$A$2:$O17737,7,FALSE)</f>
        <v>Si</v>
      </c>
      <c r="I20" s="119" t="str">
        <f>VLOOKUP(E20,VIP!$A$2:$O9702,8,FALSE)</f>
        <v>Si</v>
      </c>
      <c r="J20" s="119" t="str">
        <f>VLOOKUP(E20,VIP!$A$2:$O9652,8,FALSE)</f>
        <v>Si</v>
      </c>
      <c r="K20" s="119" t="str">
        <f>VLOOKUP(E20,VIP!$A$2:$O13226,6,0)</f>
        <v>NO</v>
      </c>
      <c r="L20" s="121" t="s">
        <v>2421</v>
      </c>
      <c r="M20" s="193" t="s">
        <v>2670</v>
      </c>
      <c r="N20" s="117" t="s">
        <v>2465</v>
      </c>
      <c r="O20" s="148" t="s">
        <v>2486</v>
      </c>
      <c r="P20" s="139"/>
      <c r="Q20" s="197">
        <v>44309.436111111114</v>
      </c>
    </row>
    <row r="21" spans="1:17" s="99" customFormat="1" ht="18" x14ac:dyDescent="0.25">
      <c r="A21" s="119" t="str">
        <f>VLOOKUP(E21,'LISTADO ATM'!$A$2:$C$900,3,0)</f>
        <v>DISTRITO NACIONAL</v>
      </c>
      <c r="B21" s="144" t="s">
        <v>2642</v>
      </c>
      <c r="C21" s="118">
        <v>44309.810532407406</v>
      </c>
      <c r="D21" s="118" t="s">
        <v>2461</v>
      </c>
      <c r="E21" s="120">
        <v>125</v>
      </c>
      <c r="F21" s="147" t="str">
        <f>VLOOKUP(E21,VIP!$A$2:$O12829,2,0)</f>
        <v>DRBR125</v>
      </c>
      <c r="G21" s="119" t="str">
        <f>VLOOKUP(E21,'LISTADO ATM'!$A$2:$B$899,2,0)</f>
        <v xml:space="preserve">ATM Dirección General de Aduanas II </v>
      </c>
      <c r="H21" s="119" t="str">
        <f>VLOOKUP(E21,VIP!$A$2:$O17750,7,FALSE)</f>
        <v>Si</v>
      </c>
      <c r="I21" s="119" t="str">
        <f>VLOOKUP(E21,VIP!$A$2:$O9715,8,FALSE)</f>
        <v>Si</v>
      </c>
      <c r="J21" s="119" t="str">
        <f>VLOOKUP(E21,VIP!$A$2:$O9665,8,FALSE)</f>
        <v>Si</v>
      </c>
      <c r="K21" s="119" t="str">
        <f>VLOOKUP(E21,VIP!$A$2:$O13239,6,0)</f>
        <v>NO</v>
      </c>
      <c r="L21" s="121" t="s">
        <v>2619</v>
      </c>
      <c r="M21" s="117" t="s">
        <v>2458</v>
      </c>
      <c r="N21" s="117" t="s">
        <v>2465</v>
      </c>
      <c r="O21" s="147" t="s">
        <v>2466</v>
      </c>
      <c r="P21" s="139"/>
      <c r="Q21" s="196" t="s">
        <v>2452</v>
      </c>
    </row>
    <row r="22" spans="1:17" s="99" customFormat="1" ht="18" x14ac:dyDescent="0.25">
      <c r="A22" s="119" t="str">
        <f>VLOOKUP(E22,'LISTADO ATM'!$A$2:$C$900,3,0)</f>
        <v>DISTRITO NACIONAL</v>
      </c>
      <c r="B22" s="144" t="s">
        <v>2604</v>
      </c>
      <c r="C22" s="118">
        <v>44309.703321759262</v>
      </c>
      <c r="D22" s="118" t="s">
        <v>2182</v>
      </c>
      <c r="E22" s="120">
        <v>146</v>
      </c>
      <c r="F22" s="147" t="str">
        <f>VLOOKUP(E22,VIP!$A$2:$O12821,2,0)</f>
        <v>DRBR146</v>
      </c>
      <c r="G22" s="119" t="str">
        <f>VLOOKUP(E22,'LISTADO ATM'!$A$2:$B$899,2,0)</f>
        <v xml:space="preserve">ATM Tribunal Superior Constitucional </v>
      </c>
      <c r="H22" s="119" t="str">
        <f>VLOOKUP(E22,VIP!$A$2:$O17742,7,FALSE)</f>
        <v>Si</v>
      </c>
      <c r="I22" s="119" t="str">
        <f>VLOOKUP(E22,VIP!$A$2:$O9707,8,FALSE)</f>
        <v>Si</v>
      </c>
      <c r="J22" s="119" t="str">
        <f>VLOOKUP(E22,VIP!$A$2:$O9657,8,FALSE)</f>
        <v>Si</v>
      </c>
      <c r="K22" s="119" t="str">
        <f>VLOOKUP(E22,VIP!$A$2:$O13231,6,0)</f>
        <v>NO</v>
      </c>
      <c r="L22" s="121" t="s">
        <v>2221</v>
      </c>
      <c r="M22" s="117" t="s">
        <v>2458</v>
      </c>
      <c r="N22" s="117" t="s">
        <v>2465</v>
      </c>
      <c r="O22" s="147" t="s">
        <v>2467</v>
      </c>
      <c r="P22" s="139"/>
      <c r="Q22" s="117" t="s">
        <v>2221</v>
      </c>
    </row>
    <row r="23" spans="1:17" s="99" customFormat="1" ht="18" x14ac:dyDescent="0.25">
      <c r="A23" s="119" t="str">
        <f>VLOOKUP(E23,'LISTADO ATM'!$A$2:$C$900,3,0)</f>
        <v>DISTRITO NACIONAL</v>
      </c>
      <c r="B23" s="144" t="s">
        <v>2598</v>
      </c>
      <c r="C23" s="118">
        <v>44309.719837962963</v>
      </c>
      <c r="D23" s="118" t="s">
        <v>2461</v>
      </c>
      <c r="E23" s="120">
        <v>149</v>
      </c>
      <c r="F23" s="147" t="str">
        <f>VLOOKUP(E23,VIP!$A$2:$O12811,2,0)</f>
        <v>DRBR149</v>
      </c>
      <c r="G23" s="119" t="str">
        <f>VLOOKUP(E23,'LISTADO ATM'!$A$2:$B$899,2,0)</f>
        <v>ATM Estación Metro Concepción</v>
      </c>
      <c r="H23" s="119" t="str">
        <f>VLOOKUP(E23,VIP!$A$2:$O17732,7,FALSE)</f>
        <v>N/A</v>
      </c>
      <c r="I23" s="119" t="str">
        <f>VLOOKUP(E23,VIP!$A$2:$O9697,8,FALSE)</f>
        <v>N/A</v>
      </c>
      <c r="J23" s="119" t="str">
        <f>VLOOKUP(E23,VIP!$A$2:$O9647,8,FALSE)</f>
        <v>N/A</v>
      </c>
      <c r="K23" s="119" t="str">
        <f>VLOOKUP(E23,VIP!$A$2:$O13221,6,0)</f>
        <v>N/A</v>
      </c>
      <c r="L23" s="121" t="s">
        <v>2452</v>
      </c>
      <c r="M23" s="117" t="s">
        <v>2458</v>
      </c>
      <c r="N23" s="117" t="s">
        <v>2465</v>
      </c>
      <c r="O23" s="147" t="s">
        <v>2466</v>
      </c>
      <c r="P23" s="139"/>
      <c r="Q23" s="117" t="s">
        <v>2452</v>
      </c>
    </row>
    <row r="24" spans="1:17" s="99" customFormat="1" ht="18" x14ac:dyDescent="0.25">
      <c r="A24" s="119" t="str">
        <f>VLOOKUP(E24,'LISTADO ATM'!$A$2:$C$900,3,0)</f>
        <v>NORTE</v>
      </c>
      <c r="B24" s="144" t="s">
        <v>2592</v>
      </c>
      <c r="C24" s="118">
        <v>44309.506805555553</v>
      </c>
      <c r="D24" s="118" t="s">
        <v>2183</v>
      </c>
      <c r="E24" s="120">
        <v>154</v>
      </c>
      <c r="F24" s="147" t="str">
        <f>VLOOKUP(E24,VIP!$A$2:$O12798,2,0)</f>
        <v>DRBR154</v>
      </c>
      <c r="G24" s="119" t="str">
        <f>VLOOKUP(E24,'LISTADO ATM'!$A$2:$B$899,2,0)</f>
        <v xml:space="preserve">ATM Oficina Sánchez </v>
      </c>
      <c r="H24" s="119" t="str">
        <f>VLOOKUP(E24,VIP!$A$2:$O17719,7,FALSE)</f>
        <v>Si</v>
      </c>
      <c r="I24" s="119" t="str">
        <f>VLOOKUP(E24,VIP!$A$2:$O9684,8,FALSE)</f>
        <v>Si</v>
      </c>
      <c r="J24" s="119" t="str">
        <f>VLOOKUP(E24,VIP!$A$2:$O9634,8,FALSE)</f>
        <v>Si</v>
      </c>
      <c r="K24" s="119" t="str">
        <f>VLOOKUP(E24,VIP!$A$2:$O13208,6,0)</f>
        <v>SI</v>
      </c>
      <c r="L24" s="121" t="s">
        <v>2221</v>
      </c>
      <c r="M24" s="193" t="s">
        <v>2670</v>
      </c>
      <c r="N24" s="117" t="s">
        <v>2465</v>
      </c>
      <c r="O24" s="148" t="s">
        <v>2593</v>
      </c>
      <c r="P24" s="139"/>
      <c r="Q24" s="197">
        <v>44309.430555555555</v>
      </c>
    </row>
    <row r="25" spans="1:17" s="99" customFormat="1" ht="18" x14ac:dyDescent="0.25">
      <c r="A25" s="119" t="str">
        <f>VLOOKUP(E25,'LISTADO ATM'!$A$2:$C$900,3,0)</f>
        <v>DISTRITO NACIONAL</v>
      </c>
      <c r="B25" s="144" t="s">
        <v>2643</v>
      </c>
      <c r="C25" s="118">
        <v>44309.806990740741</v>
      </c>
      <c r="D25" s="118" t="s">
        <v>2485</v>
      </c>
      <c r="E25" s="120">
        <v>160</v>
      </c>
      <c r="F25" s="147" t="str">
        <f>VLOOKUP(E25,VIP!$A$2:$O12830,2,0)</f>
        <v>DRBR160</v>
      </c>
      <c r="G25" s="119" t="str">
        <f>VLOOKUP(E25,'LISTADO ATM'!$A$2:$B$899,2,0)</f>
        <v xml:space="preserve">ATM Oficina Herrera </v>
      </c>
      <c r="H25" s="119" t="str">
        <f>VLOOKUP(E25,VIP!$A$2:$O17751,7,FALSE)</f>
        <v>Si</v>
      </c>
      <c r="I25" s="119" t="str">
        <f>VLOOKUP(E25,VIP!$A$2:$O9716,8,FALSE)</f>
        <v>Si</v>
      </c>
      <c r="J25" s="119" t="str">
        <f>VLOOKUP(E25,VIP!$A$2:$O9666,8,FALSE)</f>
        <v>Si</v>
      </c>
      <c r="K25" s="119" t="str">
        <f>VLOOKUP(E25,VIP!$A$2:$O13240,6,0)</f>
        <v>NO</v>
      </c>
      <c r="L25" s="121" t="s">
        <v>2421</v>
      </c>
      <c r="M25" s="117" t="s">
        <v>2458</v>
      </c>
      <c r="N25" s="117" t="s">
        <v>2465</v>
      </c>
      <c r="O25" s="147" t="s">
        <v>2618</v>
      </c>
      <c r="P25" s="139"/>
      <c r="Q25" s="117" t="s">
        <v>2421</v>
      </c>
    </row>
    <row r="26" spans="1:17" s="99" customFormat="1" ht="18" x14ac:dyDescent="0.25">
      <c r="A26" s="119" t="str">
        <f>VLOOKUP(E26,'LISTADO ATM'!$A$2:$C$900,3,0)</f>
        <v>DISTRITO NACIONAL</v>
      </c>
      <c r="B26" s="144" t="s">
        <v>2701</v>
      </c>
      <c r="C26" s="118">
        <v>44310.507743055554</v>
      </c>
      <c r="D26" s="118" t="s">
        <v>2461</v>
      </c>
      <c r="E26" s="120">
        <v>165</v>
      </c>
      <c r="F26" s="147" t="str">
        <f>VLOOKUP(E26,VIP!$A$2:$O12827,2,0)</f>
        <v>DRBR165</v>
      </c>
      <c r="G26" s="119" t="str">
        <f>VLOOKUP(E26,'LISTADO ATM'!$A$2:$B$899,2,0)</f>
        <v>ATM Autoservicio Megacentro</v>
      </c>
      <c r="H26" s="119" t="str">
        <f>VLOOKUP(E26,VIP!$A$2:$O17748,7,FALSE)</f>
        <v>Si</v>
      </c>
      <c r="I26" s="119" t="str">
        <f>VLOOKUP(E26,VIP!$A$2:$O9713,8,FALSE)</f>
        <v>Si</v>
      </c>
      <c r="J26" s="119" t="str">
        <f>VLOOKUP(E26,VIP!$A$2:$O9663,8,FALSE)</f>
        <v>Si</v>
      </c>
      <c r="K26" s="119" t="str">
        <f>VLOOKUP(E26,VIP!$A$2:$O13237,6,0)</f>
        <v>SI</v>
      </c>
      <c r="L26" s="119" t="s">
        <v>2515</v>
      </c>
      <c r="M26" s="117" t="s">
        <v>2458</v>
      </c>
      <c r="N26" s="117" t="s">
        <v>2465</v>
      </c>
      <c r="O26" s="148" t="s">
        <v>2466</v>
      </c>
      <c r="P26" s="139"/>
      <c r="Q26" s="117" t="s">
        <v>2515</v>
      </c>
    </row>
    <row r="27" spans="1:17" s="99" customFormat="1" ht="18" x14ac:dyDescent="0.25">
      <c r="A27" s="119" t="str">
        <f>VLOOKUP(E27,'LISTADO ATM'!$A$2:$C$900,3,0)</f>
        <v>DISTRITO NACIONAL</v>
      </c>
      <c r="B27" s="144" t="s">
        <v>2610</v>
      </c>
      <c r="C27" s="118">
        <v>44309.66101851852</v>
      </c>
      <c r="D27" s="118" t="s">
        <v>2182</v>
      </c>
      <c r="E27" s="120">
        <v>184</v>
      </c>
      <c r="F27" s="147" t="str">
        <f>VLOOKUP(E27,VIP!$A$2:$O12831,2,0)</f>
        <v>DRBR184</v>
      </c>
      <c r="G27" s="119" t="str">
        <f>VLOOKUP(E27,'LISTADO ATM'!$A$2:$B$899,2,0)</f>
        <v xml:space="preserve">ATM Hermanas Mirabal </v>
      </c>
      <c r="H27" s="119" t="str">
        <f>VLOOKUP(E27,VIP!$A$2:$O17752,7,FALSE)</f>
        <v>Si</v>
      </c>
      <c r="I27" s="119" t="str">
        <f>VLOOKUP(E27,VIP!$A$2:$O9717,8,FALSE)</f>
        <v>Si</v>
      </c>
      <c r="J27" s="119" t="str">
        <f>VLOOKUP(E27,VIP!$A$2:$O9667,8,FALSE)</f>
        <v>Si</v>
      </c>
      <c r="K27" s="119" t="str">
        <f>VLOOKUP(E27,VIP!$A$2:$O13241,6,0)</f>
        <v>SI</v>
      </c>
      <c r="L27" s="121" t="s">
        <v>2221</v>
      </c>
      <c r="M27" s="117" t="s">
        <v>2458</v>
      </c>
      <c r="N27" s="117" t="s">
        <v>2499</v>
      </c>
      <c r="O27" s="147" t="s">
        <v>2467</v>
      </c>
      <c r="P27" s="139"/>
      <c r="Q27" s="117" t="s">
        <v>2221</v>
      </c>
    </row>
    <row r="28" spans="1:17" s="99" customFormat="1" ht="18" x14ac:dyDescent="0.25">
      <c r="A28" s="119" t="str">
        <f>VLOOKUP(E28,'LISTADO ATM'!$A$2:$C$900,3,0)</f>
        <v>ESTE</v>
      </c>
      <c r="B28" s="144">
        <v>335864375</v>
      </c>
      <c r="C28" s="118">
        <v>44310.456250000003</v>
      </c>
      <c r="D28" s="118" t="s">
        <v>2485</v>
      </c>
      <c r="E28" s="120">
        <v>211</v>
      </c>
      <c r="F28" s="147" t="str">
        <f>VLOOKUP(E28,VIP!$A$2:$O12808,2,0)</f>
        <v>DRBR211</v>
      </c>
      <c r="G28" s="119" t="str">
        <f>VLOOKUP(E28,'LISTADO ATM'!$A$2:$B$899,2,0)</f>
        <v xml:space="preserve">ATM Oficina La Romana I </v>
      </c>
      <c r="H28" s="119" t="str">
        <f>VLOOKUP(E28,VIP!$A$2:$O17729,7,FALSE)</f>
        <v>Si</v>
      </c>
      <c r="I28" s="119" t="str">
        <f>VLOOKUP(E28,VIP!$A$2:$O9694,8,FALSE)</f>
        <v>Si</v>
      </c>
      <c r="J28" s="119" t="str">
        <f>VLOOKUP(E28,VIP!$A$2:$O9644,8,FALSE)</f>
        <v>Si</v>
      </c>
      <c r="K28" s="119" t="str">
        <f>VLOOKUP(E28,VIP!$A$2:$O13218,6,0)</f>
        <v>NO</v>
      </c>
      <c r="L28" s="121" t="s">
        <v>2470</v>
      </c>
      <c r="M28" s="193" t="s">
        <v>2670</v>
      </c>
      <c r="N28" s="193" t="s">
        <v>2674</v>
      </c>
      <c r="O28" s="147" t="s">
        <v>2673</v>
      </c>
      <c r="P28" s="139" t="s">
        <v>2671</v>
      </c>
      <c r="Q28" s="198" t="s">
        <v>2670</v>
      </c>
    </row>
    <row r="29" spans="1:17" s="99" customFormat="1" ht="18" x14ac:dyDescent="0.25">
      <c r="A29" s="119" t="str">
        <f>VLOOKUP(E29,'LISTADO ATM'!$A$2:$C$900,3,0)</f>
        <v>DISTRITO NACIONAL</v>
      </c>
      <c r="B29" s="144" t="s">
        <v>2597</v>
      </c>
      <c r="C29" s="118">
        <v>44309.724768518521</v>
      </c>
      <c r="D29" s="118" t="s">
        <v>2182</v>
      </c>
      <c r="E29" s="120">
        <v>224</v>
      </c>
      <c r="F29" s="147" t="str">
        <f>VLOOKUP(E29,VIP!$A$2:$O12809,2,0)</f>
        <v>DRBR224</v>
      </c>
      <c r="G29" s="119" t="str">
        <f>VLOOKUP(E29,'LISTADO ATM'!$A$2:$B$899,2,0)</f>
        <v xml:space="preserve">ATM S/M Nacional El Millón (Núñez de Cáceres) </v>
      </c>
      <c r="H29" s="119" t="str">
        <f>VLOOKUP(E29,VIP!$A$2:$O17730,7,FALSE)</f>
        <v>Si</v>
      </c>
      <c r="I29" s="119" t="str">
        <f>VLOOKUP(E29,VIP!$A$2:$O9695,8,FALSE)</f>
        <v>Si</v>
      </c>
      <c r="J29" s="119" t="str">
        <f>VLOOKUP(E29,VIP!$A$2:$O9645,8,FALSE)</f>
        <v>Si</v>
      </c>
      <c r="K29" s="119" t="str">
        <f>VLOOKUP(E29,VIP!$A$2:$O13219,6,0)</f>
        <v>SI</v>
      </c>
      <c r="L29" s="121" t="s">
        <v>2221</v>
      </c>
      <c r="M29" s="193" t="s">
        <v>2670</v>
      </c>
      <c r="N29" s="117" t="s">
        <v>2465</v>
      </c>
      <c r="O29" s="147" t="s">
        <v>2467</v>
      </c>
      <c r="P29" s="139"/>
      <c r="Q29" s="194">
        <v>44309.431250000001</v>
      </c>
    </row>
    <row r="30" spans="1:17" s="99" customFormat="1" ht="18" x14ac:dyDescent="0.25">
      <c r="A30" s="119" t="str">
        <f>VLOOKUP(E30,'LISTADO ATM'!$A$2:$C$900,3,0)</f>
        <v>DISTRITO NACIONAL</v>
      </c>
      <c r="B30" s="144" t="s">
        <v>2582</v>
      </c>
      <c r="C30" s="118">
        <v>44309.357893518521</v>
      </c>
      <c r="D30" s="119" t="s">
        <v>2485</v>
      </c>
      <c r="E30" s="120">
        <v>231</v>
      </c>
      <c r="F30" s="147" t="str">
        <f>VLOOKUP(E30,VIP!$A$2:$O12813,2,0)</f>
        <v>DRBR231</v>
      </c>
      <c r="G30" s="119" t="str">
        <f>VLOOKUP(E30,'LISTADO ATM'!$A$2:$B$899,2,0)</f>
        <v xml:space="preserve">ATM Oficina Zona Oriental </v>
      </c>
      <c r="H30" s="119" t="str">
        <f>VLOOKUP(E30,VIP!$A$2:$O17734,7,FALSE)</f>
        <v>Si</v>
      </c>
      <c r="I30" s="119" t="str">
        <f>VLOOKUP(E30,VIP!$A$2:$O9699,8,FALSE)</f>
        <v>Si</v>
      </c>
      <c r="J30" s="119" t="str">
        <f>VLOOKUP(E30,VIP!$A$2:$O9649,8,FALSE)</f>
        <v>Si</v>
      </c>
      <c r="K30" s="119" t="str">
        <f>VLOOKUP(E30,VIP!$A$2:$O13223,6,0)</f>
        <v>SI</v>
      </c>
      <c r="L30" s="121" t="s">
        <v>2515</v>
      </c>
      <c r="M30" s="193" t="s">
        <v>2670</v>
      </c>
      <c r="N30" s="117" t="s">
        <v>2465</v>
      </c>
      <c r="O30" s="147" t="s">
        <v>2486</v>
      </c>
      <c r="P30" s="139"/>
      <c r="Q30" s="117" t="s">
        <v>2515</v>
      </c>
    </row>
    <row r="31" spans="1:17" s="99" customFormat="1" ht="18" x14ac:dyDescent="0.25">
      <c r="A31" s="119" t="str">
        <f>VLOOKUP(E31,'LISTADO ATM'!$A$2:$C$900,3,0)</f>
        <v>DISTRITO NACIONAL</v>
      </c>
      <c r="B31" s="144" t="s">
        <v>2611</v>
      </c>
      <c r="C31" s="118">
        <v>44309.658472222225</v>
      </c>
      <c r="D31" s="118" t="s">
        <v>2461</v>
      </c>
      <c r="E31" s="120">
        <v>235</v>
      </c>
      <c r="F31" s="147" t="str">
        <f>VLOOKUP(E31,VIP!$A$2:$O12833,2,0)</f>
        <v>DRBR235</v>
      </c>
      <c r="G31" s="119" t="str">
        <f>VLOOKUP(E31,'LISTADO ATM'!$A$2:$B$899,2,0)</f>
        <v xml:space="preserve">ATM Oficina Multicentro La Sirena San Isidro </v>
      </c>
      <c r="H31" s="119" t="str">
        <f>VLOOKUP(E31,VIP!$A$2:$O17754,7,FALSE)</f>
        <v>Si</v>
      </c>
      <c r="I31" s="119" t="str">
        <f>VLOOKUP(E31,VIP!$A$2:$O9719,8,FALSE)</f>
        <v>Si</v>
      </c>
      <c r="J31" s="119" t="str">
        <f>VLOOKUP(E31,VIP!$A$2:$O9669,8,FALSE)</f>
        <v>Si</v>
      </c>
      <c r="K31" s="119" t="str">
        <f>VLOOKUP(E31,VIP!$A$2:$O13243,6,0)</f>
        <v>SI</v>
      </c>
      <c r="L31" s="121" t="s">
        <v>2518</v>
      </c>
      <c r="M31" s="193" t="s">
        <v>2670</v>
      </c>
      <c r="N31" s="117" t="s">
        <v>2465</v>
      </c>
      <c r="O31" s="147" t="s">
        <v>2466</v>
      </c>
      <c r="P31" s="139"/>
      <c r="Q31" s="196" t="s">
        <v>2518</v>
      </c>
    </row>
    <row r="32" spans="1:17" s="99" customFormat="1" ht="18" x14ac:dyDescent="0.25">
      <c r="A32" s="119" t="str">
        <f>VLOOKUP(E32,'LISTADO ATM'!$A$2:$C$900,3,0)</f>
        <v>DISTRITO NACIONAL</v>
      </c>
      <c r="B32" s="144" t="s">
        <v>2645</v>
      </c>
      <c r="C32" s="118">
        <v>44309.797384259262</v>
      </c>
      <c r="D32" s="118" t="s">
        <v>2182</v>
      </c>
      <c r="E32" s="120">
        <v>235</v>
      </c>
      <c r="F32" s="147" t="str">
        <f>VLOOKUP(E32,VIP!$A$2:$O12832,2,0)</f>
        <v>DRBR235</v>
      </c>
      <c r="G32" s="119" t="str">
        <f>VLOOKUP(E32,'LISTADO ATM'!$A$2:$B$899,2,0)</f>
        <v xml:space="preserve">ATM Oficina Multicentro La Sirena San Isidro </v>
      </c>
      <c r="H32" s="119" t="str">
        <f>VLOOKUP(E32,VIP!$A$2:$O17753,7,FALSE)</f>
        <v>Si</v>
      </c>
      <c r="I32" s="119" t="str">
        <f>VLOOKUP(E32,VIP!$A$2:$O9718,8,FALSE)</f>
        <v>Si</v>
      </c>
      <c r="J32" s="119" t="str">
        <f>VLOOKUP(E32,VIP!$A$2:$O9668,8,FALSE)</f>
        <v>Si</v>
      </c>
      <c r="K32" s="119" t="str">
        <f>VLOOKUP(E32,VIP!$A$2:$O13242,6,0)</f>
        <v>SI</v>
      </c>
      <c r="L32" s="121" t="s">
        <v>2221</v>
      </c>
      <c r="M32" s="117" t="s">
        <v>2458</v>
      </c>
      <c r="N32" s="117" t="s">
        <v>2465</v>
      </c>
      <c r="O32" s="147" t="s">
        <v>2467</v>
      </c>
      <c r="P32" s="139"/>
      <c r="Q32" s="196" t="s">
        <v>2221</v>
      </c>
    </row>
    <row r="33" spans="1:17" s="99" customFormat="1" ht="18" x14ac:dyDescent="0.25">
      <c r="A33" s="119" t="str">
        <f>VLOOKUP(E33,'LISTADO ATM'!$A$2:$C$900,3,0)</f>
        <v>DISTRITO NACIONAL</v>
      </c>
      <c r="B33" s="144" t="s">
        <v>2599</v>
      </c>
      <c r="C33" s="118">
        <v>44309.718425925923</v>
      </c>
      <c r="D33" s="118" t="s">
        <v>2182</v>
      </c>
      <c r="E33" s="120">
        <v>239</v>
      </c>
      <c r="F33" s="147" t="str">
        <f>VLOOKUP(E33,VIP!$A$2:$O12812,2,0)</f>
        <v>DRBR239</v>
      </c>
      <c r="G33" s="119" t="str">
        <f>VLOOKUP(E33,'LISTADO ATM'!$A$2:$B$899,2,0)</f>
        <v xml:space="preserve">ATM Autobanco Charles de Gaulle </v>
      </c>
      <c r="H33" s="119" t="str">
        <f>VLOOKUP(E33,VIP!$A$2:$O17733,7,FALSE)</f>
        <v>Si</v>
      </c>
      <c r="I33" s="119" t="str">
        <f>VLOOKUP(E33,VIP!$A$2:$O9698,8,FALSE)</f>
        <v>Si</v>
      </c>
      <c r="J33" s="119" t="str">
        <f>VLOOKUP(E33,VIP!$A$2:$O9648,8,FALSE)</f>
        <v>Si</v>
      </c>
      <c r="K33" s="119" t="str">
        <f>VLOOKUP(E33,VIP!$A$2:$O13222,6,0)</f>
        <v>SI</v>
      </c>
      <c r="L33" s="121" t="s">
        <v>2221</v>
      </c>
      <c r="M33" s="117" t="s">
        <v>2458</v>
      </c>
      <c r="N33" s="117" t="s">
        <v>2465</v>
      </c>
      <c r="O33" s="148" t="s">
        <v>2467</v>
      </c>
      <c r="P33" s="139"/>
      <c r="Q33" s="196" t="s">
        <v>2221</v>
      </c>
    </row>
    <row r="34" spans="1:17" s="99" customFormat="1" ht="18" x14ac:dyDescent="0.25">
      <c r="A34" s="119" t="str">
        <f>VLOOKUP(E34,'LISTADO ATM'!$A$2:$C$900,3,0)</f>
        <v>DISTRITO NACIONAL</v>
      </c>
      <c r="B34" s="144" t="s">
        <v>2695</v>
      </c>
      <c r="C34" s="118">
        <v>44310.51840277778</v>
      </c>
      <c r="D34" s="118" t="s">
        <v>2182</v>
      </c>
      <c r="E34" s="120">
        <v>243</v>
      </c>
      <c r="F34" s="147" t="str">
        <f>VLOOKUP(E34,VIP!$A$2:$O12821,2,0)</f>
        <v>DRBR243</v>
      </c>
      <c r="G34" s="119" t="str">
        <f>VLOOKUP(E34,'LISTADO ATM'!$A$2:$B$899,2,0)</f>
        <v xml:space="preserve">ATM Autoservicio Plaza Central  </v>
      </c>
      <c r="H34" s="119" t="str">
        <f>VLOOKUP(E34,VIP!$A$2:$O17742,7,FALSE)</f>
        <v>Si</v>
      </c>
      <c r="I34" s="119" t="str">
        <f>VLOOKUP(E34,VIP!$A$2:$O9707,8,FALSE)</f>
        <v>Si</v>
      </c>
      <c r="J34" s="119" t="str">
        <f>VLOOKUP(E34,VIP!$A$2:$O9657,8,FALSE)</f>
        <v>Si</v>
      </c>
      <c r="K34" s="119" t="str">
        <f>VLOOKUP(E34,VIP!$A$2:$O13231,6,0)</f>
        <v>SI</v>
      </c>
      <c r="L34" s="119" t="s">
        <v>2481</v>
      </c>
      <c r="M34" s="117" t="s">
        <v>2458</v>
      </c>
      <c r="N34" s="117" t="s">
        <v>2465</v>
      </c>
      <c r="O34" s="148" t="s">
        <v>2467</v>
      </c>
      <c r="P34" s="139"/>
      <c r="Q34" s="196" t="s">
        <v>2481</v>
      </c>
    </row>
    <row r="35" spans="1:17" s="99" customFormat="1" ht="18" x14ac:dyDescent="0.25">
      <c r="A35" s="119" t="str">
        <f>VLOOKUP(E35,'LISTADO ATM'!$A$2:$C$900,3,0)</f>
        <v>SUR</v>
      </c>
      <c r="B35" s="144" t="s">
        <v>2612</v>
      </c>
      <c r="C35" s="118">
        <v>44309.654039351852</v>
      </c>
      <c r="D35" s="118" t="s">
        <v>2182</v>
      </c>
      <c r="E35" s="120">
        <v>249</v>
      </c>
      <c r="F35" s="147" t="str">
        <f>VLOOKUP(E35,VIP!$A$2:$O12835,2,0)</f>
        <v>DRBR249</v>
      </c>
      <c r="G35" s="119" t="str">
        <f>VLOOKUP(E35,'LISTADO ATM'!$A$2:$B$899,2,0)</f>
        <v xml:space="preserve">ATM Banco Agrícola Neiba </v>
      </c>
      <c r="H35" s="119" t="str">
        <f>VLOOKUP(E35,VIP!$A$2:$O17756,7,FALSE)</f>
        <v>Si</v>
      </c>
      <c r="I35" s="119" t="str">
        <f>VLOOKUP(E35,VIP!$A$2:$O9721,8,FALSE)</f>
        <v>Si</v>
      </c>
      <c r="J35" s="119" t="str">
        <f>VLOOKUP(E35,VIP!$A$2:$O9671,8,FALSE)</f>
        <v>Si</v>
      </c>
      <c r="K35" s="119" t="str">
        <f>VLOOKUP(E35,VIP!$A$2:$O13245,6,0)</f>
        <v>NO</v>
      </c>
      <c r="L35" s="121" t="s">
        <v>2481</v>
      </c>
      <c r="M35" s="117" t="s">
        <v>2458</v>
      </c>
      <c r="N35" s="117" t="s">
        <v>2499</v>
      </c>
      <c r="O35" s="148" t="s">
        <v>2467</v>
      </c>
      <c r="P35" s="139"/>
      <c r="Q35" s="117" t="s">
        <v>2481</v>
      </c>
    </row>
    <row r="36" spans="1:17" s="99" customFormat="1" ht="18" x14ac:dyDescent="0.25">
      <c r="A36" s="119" t="str">
        <f>VLOOKUP(E36,'LISTADO ATM'!$A$2:$C$900,3,0)</f>
        <v>SUR</v>
      </c>
      <c r="B36" s="144" t="s">
        <v>2648</v>
      </c>
      <c r="C36" s="118">
        <v>44310.324861111112</v>
      </c>
      <c r="D36" s="118" t="s">
        <v>2182</v>
      </c>
      <c r="E36" s="120">
        <v>252</v>
      </c>
      <c r="F36" s="147" t="str">
        <f>VLOOKUP(E36,VIP!$A$2:$O12808,2,0)</f>
        <v>DRBR252</v>
      </c>
      <c r="G36" s="119" t="str">
        <f>VLOOKUP(E36,'LISTADO ATM'!$A$2:$B$899,2,0)</f>
        <v xml:space="preserve">ATM Banco Agrícola (Barahona) </v>
      </c>
      <c r="H36" s="119" t="str">
        <f>VLOOKUP(E36,VIP!$A$2:$O17729,7,FALSE)</f>
        <v>Si</v>
      </c>
      <c r="I36" s="119" t="str">
        <f>VLOOKUP(E36,VIP!$A$2:$O9694,8,FALSE)</f>
        <v>Si</v>
      </c>
      <c r="J36" s="119" t="str">
        <f>VLOOKUP(E36,VIP!$A$2:$O9644,8,FALSE)</f>
        <v>Si</v>
      </c>
      <c r="K36" s="119" t="str">
        <f>VLOOKUP(E36,VIP!$A$2:$O13218,6,0)</f>
        <v>NO</v>
      </c>
      <c r="L36" s="121" t="s">
        <v>2221</v>
      </c>
      <c r="M36" s="117" t="s">
        <v>2458</v>
      </c>
      <c r="N36" s="117" t="s">
        <v>2465</v>
      </c>
      <c r="O36" s="148" t="s">
        <v>2467</v>
      </c>
      <c r="P36" s="139"/>
      <c r="Q36" s="196" t="s">
        <v>2221</v>
      </c>
    </row>
    <row r="37" spans="1:17" s="99" customFormat="1" ht="18" x14ac:dyDescent="0.25">
      <c r="A37" s="119" t="str">
        <f>VLOOKUP(E37,'LISTADO ATM'!$A$2:$C$900,3,0)</f>
        <v>SUR</v>
      </c>
      <c r="B37" s="144" t="s">
        <v>2666</v>
      </c>
      <c r="C37" s="118">
        <v>44310.353692129633</v>
      </c>
      <c r="D37" s="118" t="s">
        <v>2485</v>
      </c>
      <c r="E37" s="120">
        <v>252</v>
      </c>
      <c r="F37" s="147" t="str">
        <f>VLOOKUP(E37,VIP!$A$2:$O12815,2,0)</f>
        <v>DRBR252</v>
      </c>
      <c r="G37" s="119" t="str">
        <f>VLOOKUP(E37,'LISTADO ATM'!$A$2:$B$899,2,0)</f>
        <v xml:space="preserve">ATM Banco Agrícola (Barahona) </v>
      </c>
      <c r="H37" s="119" t="str">
        <f>VLOOKUP(E37,VIP!$A$2:$O17736,7,FALSE)</f>
        <v>Si</v>
      </c>
      <c r="I37" s="119" t="str">
        <f>VLOOKUP(E37,VIP!$A$2:$O9701,8,FALSE)</f>
        <v>Si</v>
      </c>
      <c r="J37" s="119" t="str">
        <f>VLOOKUP(E37,VIP!$A$2:$O9651,8,FALSE)</f>
        <v>Si</v>
      </c>
      <c r="K37" s="119" t="str">
        <f>VLOOKUP(E37,VIP!$A$2:$O13225,6,0)</f>
        <v>NO</v>
      </c>
      <c r="L37" s="121" t="s">
        <v>2518</v>
      </c>
      <c r="M37" s="117" t="s">
        <v>2458</v>
      </c>
      <c r="N37" s="117" t="s">
        <v>2465</v>
      </c>
      <c r="O37" s="148" t="s">
        <v>2486</v>
      </c>
      <c r="P37" s="139"/>
      <c r="Q37" s="117" t="s">
        <v>2518</v>
      </c>
    </row>
    <row r="38" spans="1:17" s="99" customFormat="1" ht="18" x14ac:dyDescent="0.25">
      <c r="A38" s="119" t="str">
        <f>VLOOKUP(E38,'LISTADO ATM'!$A$2:$C$900,3,0)</f>
        <v>NORTE</v>
      </c>
      <c r="B38" s="144" t="s">
        <v>2631</v>
      </c>
      <c r="C38" s="118">
        <v>44309.847731481481</v>
      </c>
      <c r="D38" s="118" t="s">
        <v>2183</v>
      </c>
      <c r="E38" s="120">
        <v>253</v>
      </c>
      <c r="F38" s="147" t="str">
        <f>VLOOKUP(E38,VIP!$A$2:$O12818,2,0)</f>
        <v>DRBR253</v>
      </c>
      <c r="G38" s="119" t="str">
        <f>VLOOKUP(E38,'LISTADO ATM'!$A$2:$B$899,2,0)</f>
        <v xml:space="preserve">ATM Centro Cuesta Nacional (Santiago) </v>
      </c>
      <c r="H38" s="119" t="str">
        <f>VLOOKUP(E38,VIP!$A$2:$O17739,7,FALSE)</f>
        <v>Si</v>
      </c>
      <c r="I38" s="119" t="str">
        <f>VLOOKUP(E38,VIP!$A$2:$O9704,8,FALSE)</f>
        <v>Si</v>
      </c>
      <c r="J38" s="119" t="str">
        <f>VLOOKUP(E38,VIP!$A$2:$O9654,8,FALSE)</f>
        <v>Si</v>
      </c>
      <c r="K38" s="119" t="str">
        <f>VLOOKUP(E38,VIP!$A$2:$O13228,6,0)</f>
        <v>NO</v>
      </c>
      <c r="L38" s="121" t="s">
        <v>2221</v>
      </c>
      <c r="M38" s="193" t="s">
        <v>2670</v>
      </c>
      <c r="N38" s="117" t="s">
        <v>2465</v>
      </c>
      <c r="O38" s="148" t="s">
        <v>2494</v>
      </c>
      <c r="P38" s="139"/>
      <c r="Q38" s="197">
        <v>44309.427083333336</v>
      </c>
    </row>
    <row r="39" spans="1:17" s="99" customFormat="1" ht="18" x14ac:dyDescent="0.25">
      <c r="A39" s="119" t="str">
        <f>VLOOKUP(E39,'LISTADO ATM'!$A$2:$C$900,3,0)</f>
        <v>NORTE</v>
      </c>
      <c r="B39" s="144" t="s">
        <v>2632</v>
      </c>
      <c r="C39" s="118">
        <v>44309.846678240741</v>
      </c>
      <c r="D39" s="118" t="s">
        <v>2485</v>
      </c>
      <c r="E39" s="120">
        <v>256</v>
      </c>
      <c r="F39" s="147" t="str">
        <f>VLOOKUP(E39,VIP!$A$2:$O12819,2,0)</f>
        <v>DRBR256</v>
      </c>
      <c r="G39" s="119" t="str">
        <f>VLOOKUP(E39,'LISTADO ATM'!$A$2:$B$899,2,0)</f>
        <v xml:space="preserve">ATM Oficina Licey Al Medio </v>
      </c>
      <c r="H39" s="119" t="str">
        <f>VLOOKUP(E39,VIP!$A$2:$O17740,7,FALSE)</f>
        <v>Si</v>
      </c>
      <c r="I39" s="119" t="str">
        <f>VLOOKUP(E39,VIP!$A$2:$O9705,8,FALSE)</f>
        <v>Si</v>
      </c>
      <c r="J39" s="119" t="str">
        <f>VLOOKUP(E39,VIP!$A$2:$O9655,8,FALSE)</f>
        <v>Si</v>
      </c>
      <c r="K39" s="119" t="str">
        <f>VLOOKUP(E39,VIP!$A$2:$O13229,6,0)</f>
        <v>NO</v>
      </c>
      <c r="L39" s="121" t="s">
        <v>2660</v>
      </c>
      <c r="M39" s="117" t="s">
        <v>2458</v>
      </c>
      <c r="N39" s="117" t="s">
        <v>2465</v>
      </c>
      <c r="O39" s="147" t="s">
        <v>2618</v>
      </c>
      <c r="P39" s="139"/>
      <c r="Q39" s="117" t="s">
        <v>2515</v>
      </c>
    </row>
    <row r="40" spans="1:17" s="99" customFormat="1" ht="18" x14ac:dyDescent="0.25">
      <c r="A40" s="119" t="str">
        <f>VLOOKUP(E40,'LISTADO ATM'!$A$2:$C$900,3,0)</f>
        <v>NORTE</v>
      </c>
      <c r="B40" s="144" t="s">
        <v>2699</v>
      </c>
      <c r="C40" s="118">
        <v>44310.513645833336</v>
      </c>
      <c r="D40" s="118" t="s">
        <v>2183</v>
      </c>
      <c r="E40" s="120">
        <v>256</v>
      </c>
      <c r="F40" s="147" t="str">
        <f>VLOOKUP(E40,VIP!$A$2:$O12825,2,0)</f>
        <v>DRBR256</v>
      </c>
      <c r="G40" s="119" t="str">
        <f>VLOOKUP(E40,'LISTADO ATM'!$A$2:$B$899,2,0)</f>
        <v xml:space="preserve">ATM Oficina Licey Al Medio </v>
      </c>
      <c r="H40" s="119" t="str">
        <f>VLOOKUP(E40,VIP!$A$2:$O17746,7,FALSE)</f>
        <v>Si</v>
      </c>
      <c r="I40" s="119" t="str">
        <f>VLOOKUP(E40,VIP!$A$2:$O9711,8,FALSE)</f>
        <v>Si</v>
      </c>
      <c r="J40" s="119" t="str">
        <f>VLOOKUP(E40,VIP!$A$2:$O9661,8,FALSE)</f>
        <v>Si</v>
      </c>
      <c r="K40" s="119" t="str">
        <f>VLOOKUP(E40,VIP!$A$2:$O13235,6,0)</f>
        <v>NO</v>
      </c>
      <c r="L40" s="119" t="s">
        <v>2221</v>
      </c>
      <c r="M40" s="117" t="s">
        <v>2458</v>
      </c>
      <c r="N40" s="117" t="s">
        <v>2465</v>
      </c>
      <c r="O40" s="147" t="s">
        <v>2658</v>
      </c>
      <c r="P40" s="139"/>
      <c r="Q40" s="117" t="s">
        <v>2221</v>
      </c>
    </row>
    <row r="41" spans="1:17" s="99" customFormat="1" ht="18" x14ac:dyDescent="0.25">
      <c r="A41" s="119" t="str">
        <f>VLOOKUP(E41,'LISTADO ATM'!$A$2:$C$900,3,0)</f>
        <v>NORTE</v>
      </c>
      <c r="B41" s="144" t="s">
        <v>2600</v>
      </c>
      <c r="C41" s="118">
        <v>44309.712754629632</v>
      </c>
      <c r="D41" s="118" t="s">
        <v>2183</v>
      </c>
      <c r="E41" s="120">
        <v>275</v>
      </c>
      <c r="F41" s="147" t="str">
        <f>VLOOKUP(E41,VIP!$A$2:$O12816,2,0)</f>
        <v>DRBR275</v>
      </c>
      <c r="G41" s="119" t="str">
        <f>VLOOKUP(E41,'LISTADO ATM'!$A$2:$B$899,2,0)</f>
        <v xml:space="preserve">ATM Autobanco Duarte Stgo. II </v>
      </c>
      <c r="H41" s="119" t="str">
        <f>VLOOKUP(E41,VIP!$A$2:$O17737,7,FALSE)</f>
        <v>Si</v>
      </c>
      <c r="I41" s="119" t="str">
        <f>VLOOKUP(E41,VIP!$A$2:$O9702,8,FALSE)</f>
        <v>Si</v>
      </c>
      <c r="J41" s="119" t="str">
        <f>VLOOKUP(E41,VIP!$A$2:$O9652,8,FALSE)</f>
        <v>Si</v>
      </c>
      <c r="K41" s="119" t="str">
        <f>VLOOKUP(E41,VIP!$A$2:$O13226,6,0)</f>
        <v>NO</v>
      </c>
      <c r="L41" s="121" t="s">
        <v>2221</v>
      </c>
      <c r="M41" s="193" t="s">
        <v>2670</v>
      </c>
      <c r="N41" s="193" t="s">
        <v>2674</v>
      </c>
      <c r="O41" s="147" t="s">
        <v>2494</v>
      </c>
      <c r="P41" s="139"/>
      <c r="Q41" s="197">
        <v>44309.413194444445</v>
      </c>
    </row>
    <row r="42" spans="1:17" s="99" customFormat="1" ht="18" x14ac:dyDescent="0.25">
      <c r="A42" s="119" t="str">
        <f>VLOOKUP(E42,'LISTADO ATM'!$A$2:$C$900,3,0)</f>
        <v>NORTE</v>
      </c>
      <c r="B42" s="144" t="s">
        <v>2685</v>
      </c>
      <c r="C42" s="118">
        <v>44310.430925925924</v>
      </c>
      <c r="D42" s="118" t="s">
        <v>2584</v>
      </c>
      <c r="E42" s="120">
        <v>276</v>
      </c>
      <c r="F42" s="147" t="str">
        <f>VLOOKUP(E42,VIP!$A$2:$O12825,2,0)</f>
        <v>DRBR276</v>
      </c>
      <c r="G42" s="119" t="str">
        <f>VLOOKUP(E42,'LISTADO ATM'!$A$2:$B$899,2,0)</f>
        <v xml:space="preserve">ATM UNP Las Guáranas (San Francisco) </v>
      </c>
      <c r="H42" s="119" t="str">
        <f>VLOOKUP(E42,VIP!$A$2:$O17746,7,FALSE)</f>
        <v>Si</v>
      </c>
      <c r="I42" s="119" t="str">
        <f>VLOOKUP(E42,VIP!$A$2:$O9711,8,FALSE)</f>
        <v>Si</v>
      </c>
      <c r="J42" s="119" t="str">
        <f>VLOOKUP(E42,VIP!$A$2:$O9661,8,FALSE)</f>
        <v>Si</v>
      </c>
      <c r="K42" s="119" t="str">
        <f>VLOOKUP(E42,VIP!$A$2:$O13235,6,0)</f>
        <v>NO</v>
      </c>
      <c r="L42" s="121" t="s">
        <v>2452</v>
      </c>
      <c r="M42" s="117" t="s">
        <v>2458</v>
      </c>
      <c r="N42" s="117" t="s">
        <v>2465</v>
      </c>
      <c r="O42" s="147" t="s">
        <v>2583</v>
      </c>
      <c r="P42" s="139"/>
      <c r="Q42" s="117" t="s">
        <v>2452</v>
      </c>
    </row>
    <row r="43" spans="1:17" s="99" customFormat="1" ht="18" x14ac:dyDescent="0.25">
      <c r="A43" s="119" t="str">
        <f>VLOOKUP(E43,'LISTADO ATM'!$A$2:$C$900,3,0)</f>
        <v>SUR</v>
      </c>
      <c r="B43" s="144" t="s">
        <v>2702</v>
      </c>
      <c r="C43" s="118">
        <v>44310.505266203705</v>
      </c>
      <c r="D43" s="118" t="s">
        <v>2485</v>
      </c>
      <c r="E43" s="120">
        <v>297</v>
      </c>
      <c r="F43" s="147" t="str">
        <f>VLOOKUP(E43,VIP!$A$2:$O12828,2,0)</f>
        <v>DRBR297</v>
      </c>
      <c r="G43" s="119" t="str">
        <f>VLOOKUP(E43,'LISTADO ATM'!$A$2:$B$899,2,0)</f>
        <v xml:space="preserve">ATM S/M Cadena Ocoa </v>
      </c>
      <c r="H43" s="119" t="str">
        <f>VLOOKUP(E43,VIP!$A$2:$O17749,7,FALSE)</f>
        <v>Si</v>
      </c>
      <c r="I43" s="119" t="str">
        <f>VLOOKUP(E43,VIP!$A$2:$O9714,8,FALSE)</f>
        <v>Si</v>
      </c>
      <c r="J43" s="119" t="str">
        <f>VLOOKUP(E43,VIP!$A$2:$O9664,8,FALSE)</f>
        <v>Si</v>
      </c>
      <c r="K43" s="119" t="str">
        <f>VLOOKUP(E43,VIP!$A$2:$O13238,6,0)</f>
        <v>NO</v>
      </c>
      <c r="L43" s="119" t="s">
        <v>2518</v>
      </c>
      <c r="M43" s="117" t="s">
        <v>2458</v>
      </c>
      <c r="N43" s="117" t="s">
        <v>2465</v>
      </c>
      <c r="O43" s="147" t="s">
        <v>2486</v>
      </c>
      <c r="P43" s="139"/>
      <c r="Q43" s="117" t="s">
        <v>2518</v>
      </c>
    </row>
    <row r="44" spans="1:17" s="99" customFormat="1" ht="18" x14ac:dyDescent="0.25">
      <c r="A44" s="119" t="str">
        <f>VLOOKUP(E44,'LISTADO ATM'!$A$2:$C$900,3,0)</f>
        <v>SUR</v>
      </c>
      <c r="B44" s="144" t="s">
        <v>2705</v>
      </c>
      <c r="C44" s="118">
        <v>44310.500821759262</v>
      </c>
      <c r="D44" s="118" t="s">
        <v>2182</v>
      </c>
      <c r="E44" s="120">
        <v>297</v>
      </c>
      <c r="F44" s="147" t="str">
        <f>VLOOKUP(E44,VIP!$A$2:$O12831,2,0)</f>
        <v>DRBR297</v>
      </c>
      <c r="G44" s="119" t="str">
        <f>VLOOKUP(E44,'LISTADO ATM'!$A$2:$B$899,2,0)</f>
        <v xml:space="preserve">ATM S/M Cadena Ocoa </v>
      </c>
      <c r="H44" s="119" t="str">
        <f>VLOOKUP(E44,VIP!$A$2:$O17752,7,FALSE)</f>
        <v>Si</v>
      </c>
      <c r="I44" s="119" t="str">
        <f>VLOOKUP(E44,VIP!$A$2:$O9717,8,FALSE)</f>
        <v>Si</v>
      </c>
      <c r="J44" s="119" t="str">
        <f>VLOOKUP(E44,VIP!$A$2:$O9667,8,FALSE)</f>
        <v>Si</v>
      </c>
      <c r="K44" s="119" t="str">
        <f>VLOOKUP(E44,VIP!$A$2:$O13241,6,0)</f>
        <v>NO</v>
      </c>
      <c r="L44" s="119" t="s">
        <v>2221</v>
      </c>
      <c r="M44" s="117" t="s">
        <v>2458</v>
      </c>
      <c r="N44" s="117" t="s">
        <v>2465</v>
      </c>
      <c r="O44" s="147" t="s">
        <v>2467</v>
      </c>
      <c r="P44" s="139"/>
      <c r="Q44" s="117" t="s">
        <v>2221</v>
      </c>
    </row>
    <row r="45" spans="1:17" s="99" customFormat="1" ht="18" x14ac:dyDescent="0.25">
      <c r="A45" s="119" t="str">
        <f>VLOOKUP(E45,'LISTADO ATM'!$A$2:$C$900,3,0)</f>
        <v>NORTE</v>
      </c>
      <c r="B45" s="144" t="s">
        <v>2625</v>
      </c>
      <c r="C45" s="118">
        <v>44309.872812499998</v>
      </c>
      <c r="D45" s="118" t="s">
        <v>2183</v>
      </c>
      <c r="E45" s="120">
        <v>299</v>
      </c>
      <c r="F45" s="147" t="str">
        <f>VLOOKUP(E45,VIP!$A$2:$O12812,2,0)</f>
        <v>DRBR299</v>
      </c>
      <c r="G45" s="119" t="str">
        <f>VLOOKUP(E45,'LISTADO ATM'!$A$2:$B$899,2,0)</f>
        <v xml:space="preserve">ATM S/M Aprezio Cotui </v>
      </c>
      <c r="H45" s="119" t="str">
        <f>VLOOKUP(E45,VIP!$A$2:$O17733,7,FALSE)</f>
        <v>Si</v>
      </c>
      <c r="I45" s="119" t="str">
        <f>VLOOKUP(E45,VIP!$A$2:$O9698,8,FALSE)</f>
        <v>Si</v>
      </c>
      <c r="J45" s="119" t="str">
        <f>VLOOKUP(E45,VIP!$A$2:$O9648,8,FALSE)</f>
        <v>Si</v>
      </c>
      <c r="K45" s="119" t="str">
        <f>VLOOKUP(E45,VIP!$A$2:$O13222,6,0)</f>
        <v>NO</v>
      </c>
      <c r="L45" s="121" t="s">
        <v>2221</v>
      </c>
      <c r="M45" s="117" t="s">
        <v>2458</v>
      </c>
      <c r="N45" s="117" t="s">
        <v>2465</v>
      </c>
      <c r="O45" s="147" t="s">
        <v>2494</v>
      </c>
      <c r="P45" s="139"/>
      <c r="Q45" s="117" t="s">
        <v>2221</v>
      </c>
    </row>
    <row r="46" spans="1:17" s="99" customFormat="1" ht="18" x14ac:dyDescent="0.25">
      <c r="A46" s="119" t="str">
        <f>VLOOKUP(E46,'LISTADO ATM'!$A$2:$C$900,3,0)</f>
        <v>SUR</v>
      </c>
      <c r="B46" s="144">
        <v>335864265</v>
      </c>
      <c r="C46" s="118">
        <v>44310.334722222222</v>
      </c>
      <c r="D46" s="118" t="s">
        <v>2485</v>
      </c>
      <c r="E46" s="120">
        <v>301</v>
      </c>
      <c r="F46" s="147" t="str">
        <f>VLOOKUP(E46,VIP!$A$2:$O12809,2,0)</f>
        <v>DRBR301</v>
      </c>
      <c r="G46" s="119" t="str">
        <f>VLOOKUP(E46,'LISTADO ATM'!$A$2:$B$899,2,0)</f>
        <v xml:space="preserve">ATM UNP Alfa y Omega (Barahona) </v>
      </c>
      <c r="H46" s="119" t="str">
        <f>VLOOKUP(E46,VIP!$A$2:$O17730,7,FALSE)</f>
        <v>Si</v>
      </c>
      <c r="I46" s="119" t="str">
        <f>VLOOKUP(E46,VIP!$A$2:$O9695,8,FALSE)</f>
        <v>Si</v>
      </c>
      <c r="J46" s="119" t="str">
        <f>VLOOKUP(E46,VIP!$A$2:$O9645,8,FALSE)</f>
        <v>Si</v>
      </c>
      <c r="K46" s="119" t="str">
        <f>VLOOKUP(E46,VIP!$A$2:$O13219,6,0)</f>
        <v>NO</v>
      </c>
      <c r="L46" s="121" t="s">
        <v>2421</v>
      </c>
      <c r="M46" s="193" t="s">
        <v>2670</v>
      </c>
      <c r="N46" s="117" t="s">
        <v>2465</v>
      </c>
      <c r="O46" s="148" t="s">
        <v>2486</v>
      </c>
      <c r="P46" s="139"/>
      <c r="Q46" s="197">
        <v>44309.436111111114</v>
      </c>
    </row>
    <row r="47" spans="1:17" s="99" customFormat="1" ht="18" x14ac:dyDescent="0.25">
      <c r="A47" s="119" t="str">
        <f>VLOOKUP(E47,'LISTADO ATM'!$A$2:$C$900,3,0)</f>
        <v>NORTE</v>
      </c>
      <c r="B47" s="144" t="s">
        <v>2638</v>
      </c>
      <c r="C47" s="118">
        <v>44309.817129629628</v>
      </c>
      <c r="D47" s="118" t="s">
        <v>2485</v>
      </c>
      <c r="E47" s="120">
        <v>304</v>
      </c>
      <c r="F47" s="147" t="str">
        <f>VLOOKUP(E47,VIP!$A$2:$O12825,2,0)</f>
        <v>DRBR304</v>
      </c>
      <c r="G47" s="119" t="str">
        <f>VLOOKUP(E47,'LISTADO ATM'!$A$2:$B$899,2,0)</f>
        <v xml:space="preserve">ATM Multicentro La Sirena Estrella Sadhala </v>
      </c>
      <c r="H47" s="119" t="str">
        <f>VLOOKUP(E47,VIP!$A$2:$O17746,7,FALSE)</f>
        <v>Si</v>
      </c>
      <c r="I47" s="119" t="str">
        <f>VLOOKUP(E47,VIP!$A$2:$O9711,8,FALSE)</f>
        <v>Si</v>
      </c>
      <c r="J47" s="119" t="str">
        <f>VLOOKUP(E47,VIP!$A$2:$O9661,8,FALSE)</f>
        <v>Si</v>
      </c>
      <c r="K47" s="119" t="str">
        <f>VLOOKUP(E47,VIP!$A$2:$O13235,6,0)</f>
        <v>NO</v>
      </c>
      <c r="L47" s="121" t="s">
        <v>2515</v>
      </c>
      <c r="M47" s="193" t="s">
        <v>2670</v>
      </c>
      <c r="N47" s="117" t="s">
        <v>2465</v>
      </c>
      <c r="O47" s="147" t="s">
        <v>2618</v>
      </c>
      <c r="P47" s="139"/>
      <c r="Q47" s="117" t="s">
        <v>2515</v>
      </c>
    </row>
    <row r="48" spans="1:17" s="99" customFormat="1" ht="18" x14ac:dyDescent="0.25">
      <c r="A48" s="119" t="str">
        <f>VLOOKUP(E48,'LISTADO ATM'!$A$2:$C$900,3,0)</f>
        <v>DISTRITO NACIONAL</v>
      </c>
      <c r="B48" s="144" t="s">
        <v>2647</v>
      </c>
      <c r="C48" s="118">
        <v>44310.325868055559</v>
      </c>
      <c r="D48" s="118" t="s">
        <v>2182</v>
      </c>
      <c r="E48" s="120">
        <v>318</v>
      </c>
      <c r="F48" s="147" t="str">
        <f>VLOOKUP(E48,VIP!$A$2:$O12807,2,0)</f>
        <v>DRBR318</v>
      </c>
      <c r="G48" s="119" t="str">
        <f>VLOOKUP(E48,'LISTADO ATM'!$A$2:$B$899,2,0)</f>
        <v>ATM Autoservicio Lope de Vega</v>
      </c>
      <c r="H48" s="119" t="str">
        <f>VLOOKUP(E48,VIP!$A$2:$O17728,7,FALSE)</f>
        <v>Si</v>
      </c>
      <c r="I48" s="119" t="str">
        <f>VLOOKUP(E48,VIP!$A$2:$O9693,8,FALSE)</f>
        <v>Si</v>
      </c>
      <c r="J48" s="119" t="str">
        <f>VLOOKUP(E48,VIP!$A$2:$O9643,8,FALSE)</f>
        <v>Si</v>
      </c>
      <c r="K48" s="119" t="str">
        <f>VLOOKUP(E48,VIP!$A$2:$O13217,6,0)</f>
        <v>NO</v>
      </c>
      <c r="L48" s="121" t="s">
        <v>2481</v>
      </c>
      <c r="M48" s="117" t="s">
        <v>2458</v>
      </c>
      <c r="N48" s="117" t="s">
        <v>2465</v>
      </c>
      <c r="O48" s="147" t="s">
        <v>2467</v>
      </c>
      <c r="P48" s="139"/>
      <c r="Q48" s="117" t="s">
        <v>2481</v>
      </c>
    </row>
    <row r="49" spans="1:17" s="99" customFormat="1" ht="18" x14ac:dyDescent="0.25">
      <c r="A49" s="119" t="str">
        <f>VLOOKUP(E49,'LISTADO ATM'!$A$2:$C$900,3,0)</f>
        <v>DISTRITO NACIONAL</v>
      </c>
      <c r="B49" s="144" t="s">
        <v>2588</v>
      </c>
      <c r="C49" s="118">
        <v>44309.583692129629</v>
      </c>
      <c r="D49" s="118" t="s">
        <v>2182</v>
      </c>
      <c r="E49" s="120">
        <v>326</v>
      </c>
      <c r="F49" s="147" t="str">
        <f>VLOOKUP(E49,VIP!$A$2:$O12790,2,0)</f>
        <v>DRBR326</v>
      </c>
      <c r="G49" s="119" t="str">
        <f>VLOOKUP(E49,'LISTADO ATM'!$A$2:$B$899,2,0)</f>
        <v>ATM Autoservicio Jiménez Moya II</v>
      </c>
      <c r="H49" s="119" t="str">
        <f>VLOOKUP(E49,VIP!$A$2:$O17711,7,FALSE)</f>
        <v>Si</v>
      </c>
      <c r="I49" s="119" t="str">
        <f>VLOOKUP(E49,VIP!$A$2:$O9676,8,FALSE)</f>
        <v>Si</v>
      </c>
      <c r="J49" s="119" t="str">
        <f>VLOOKUP(E49,VIP!$A$2:$O9626,8,FALSE)</f>
        <v>Si</v>
      </c>
      <c r="K49" s="119" t="str">
        <f>VLOOKUP(E49,VIP!$A$2:$O13200,6,0)</f>
        <v>NO</v>
      </c>
      <c r="L49" s="121" t="s">
        <v>2481</v>
      </c>
      <c r="M49" s="193" t="s">
        <v>2670</v>
      </c>
      <c r="N49" s="117" t="s">
        <v>2465</v>
      </c>
      <c r="O49" s="147" t="s">
        <v>2467</v>
      </c>
      <c r="P49" s="139"/>
      <c r="Q49" s="197">
        <v>44309.451388888891</v>
      </c>
    </row>
    <row r="50" spans="1:17" s="99" customFormat="1" ht="18" x14ac:dyDescent="0.25">
      <c r="A50" s="119" t="str">
        <f>VLOOKUP(E50,'LISTADO ATM'!$A$2:$C$900,3,0)</f>
        <v>DISTRITO NACIONAL</v>
      </c>
      <c r="B50" s="144" t="s">
        <v>2639</v>
      </c>
      <c r="C50" s="118">
        <v>44309.815740740742</v>
      </c>
      <c r="D50" s="118" t="s">
        <v>2182</v>
      </c>
      <c r="E50" s="120">
        <v>346</v>
      </c>
      <c r="F50" s="147" t="str">
        <f>VLOOKUP(E50,VIP!$A$2:$O12826,2,0)</f>
        <v>DRBR346</v>
      </c>
      <c r="G50" s="119" t="str">
        <f>VLOOKUP(E50,'LISTADO ATM'!$A$2:$B$899,2,0)</f>
        <v>ATM Ministerio de Industria y Comercio</v>
      </c>
      <c r="H50" s="119" t="str">
        <f>VLOOKUP(E50,VIP!$A$2:$O17747,7,FALSE)</f>
        <v>Si</v>
      </c>
      <c r="I50" s="119" t="str">
        <f>VLOOKUP(E50,VIP!$A$2:$O9712,8,FALSE)</f>
        <v>Si</v>
      </c>
      <c r="J50" s="119" t="str">
        <f>VLOOKUP(E50,VIP!$A$2:$O9662,8,FALSE)</f>
        <v>Si</v>
      </c>
      <c r="K50" s="119">
        <f>VLOOKUP(E50,VIP!$A$2:$O13236,6,0)</f>
        <v>0</v>
      </c>
      <c r="L50" s="121" t="s">
        <v>2221</v>
      </c>
      <c r="M50" s="117" t="s">
        <v>2458</v>
      </c>
      <c r="N50" s="117" t="s">
        <v>2465</v>
      </c>
      <c r="O50" s="147" t="s">
        <v>2467</v>
      </c>
      <c r="P50" s="139"/>
      <c r="Q50" s="117" t="s">
        <v>2221</v>
      </c>
    </row>
    <row r="51" spans="1:17" s="99" customFormat="1" ht="18" x14ac:dyDescent="0.25">
      <c r="A51" s="119" t="str">
        <f>VLOOKUP(E51,'LISTADO ATM'!$A$2:$C$900,3,0)</f>
        <v>NORTE</v>
      </c>
      <c r="B51" s="144" t="s">
        <v>2697</v>
      </c>
      <c r="C51" s="118">
        <v>44310.515023148146</v>
      </c>
      <c r="D51" s="118" t="s">
        <v>2183</v>
      </c>
      <c r="E51" s="120">
        <v>351</v>
      </c>
      <c r="F51" s="147" t="str">
        <f>VLOOKUP(E51,VIP!$A$2:$O12823,2,0)</f>
        <v>DRBR351</v>
      </c>
      <c r="G51" s="119" t="str">
        <f>VLOOKUP(E51,'LISTADO ATM'!$A$2:$B$899,2,0)</f>
        <v xml:space="preserve">ATM S/M José Luís (Puerto Plata) </v>
      </c>
      <c r="H51" s="119" t="str">
        <f>VLOOKUP(E51,VIP!$A$2:$O17744,7,FALSE)</f>
        <v>Si</v>
      </c>
      <c r="I51" s="119" t="str">
        <f>VLOOKUP(E51,VIP!$A$2:$O9709,8,FALSE)</f>
        <v>Si</v>
      </c>
      <c r="J51" s="119" t="str">
        <f>VLOOKUP(E51,VIP!$A$2:$O9659,8,FALSE)</f>
        <v>Si</v>
      </c>
      <c r="K51" s="119" t="str">
        <f>VLOOKUP(E51,VIP!$A$2:$O13233,6,0)</f>
        <v>NO</v>
      </c>
      <c r="L51" s="119" t="s">
        <v>2221</v>
      </c>
      <c r="M51" s="117" t="s">
        <v>2458</v>
      </c>
      <c r="N51" s="117" t="s">
        <v>2465</v>
      </c>
      <c r="O51" s="147" t="s">
        <v>2658</v>
      </c>
      <c r="P51" s="139"/>
      <c r="Q51" s="117" t="s">
        <v>2221</v>
      </c>
    </row>
    <row r="52" spans="1:17" s="99" customFormat="1" ht="18" x14ac:dyDescent="0.25">
      <c r="A52" s="119" t="str">
        <f>VLOOKUP(E52,'LISTADO ATM'!$A$2:$C$900,3,0)</f>
        <v>SUR</v>
      </c>
      <c r="B52" s="144" t="s">
        <v>2693</v>
      </c>
      <c r="C52" s="118">
        <v>44310.525972222225</v>
      </c>
      <c r="D52" s="118" t="s">
        <v>2461</v>
      </c>
      <c r="E52" s="120">
        <v>356</v>
      </c>
      <c r="F52" s="147" t="str">
        <f>VLOOKUP(E52,VIP!$A$2:$O12819,2,0)</f>
        <v>DRBR356</v>
      </c>
      <c r="G52" s="119" t="str">
        <f>VLOOKUP(E52,'LISTADO ATM'!$A$2:$B$899,2,0)</f>
        <v xml:space="preserve">ATM Estación Sigma (San Cristóbal) </v>
      </c>
      <c r="H52" s="119" t="str">
        <f>VLOOKUP(E52,VIP!$A$2:$O17740,7,FALSE)</f>
        <v>Si</v>
      </c>
      <c r="I52" s="119" t="str">
        <f>VLOOKUP(E52,VIP!$A$2:$O9705,8,FALSE)</f>
        <v>Si</v>
      </c>
      <c r="J52" s="119" t="str">
        <f>VLOOKUP(E52,VIP!$A$2:$O9655,8,FALSE)</f>
        <v>Si</v>
      </c>
      <c r="K52" s="119" t="str">
        <f>VLOOKUP(E52,VIP!$A$2:$O13229,6,0)</f>
        <v>NO</v>
      </c>
      <c r="L52" s="119" t="s">
        <v>2452</v>
      </c>
      <c r="M52" s="117" t="s">
        <v>2458</v>
      </c>
      <c r="N52" s="117" t="s">
        <v>2465</v>
      </c>
      <c r="O52" s="148" t="s">
        <v>2466</v>
      </c>
      <c r="P52" s="139"/>
      <c r="Q52" s="117" t="s">
        <v>2452</v>
      </c>
    </row>
    <row r="53" spans="1:17" s="99" customFormat="1" ht="18" x14ac:dyDescent="0.25">
      <c r="A53" s="119" t="str">
        <f>VLOOKUP(E53,'LISTADO ATM'!$A$2:$C$900,3,0)</f>
        <v>ESTE</v>
      </c>
      <c r="B53" s="144" t="s">
        <v>2630</v>
      </c>
      <c r="C53" s="118">
        <v>44309.849687499998</v>
      </c>
      <c r="D53" s="118" t="s">
        <v>2182</v>
      </c>
      <c r="E53" s="120">
        <v>368</v>
      </c>
      <c r="F53" s="147" t="str">
        <f>VLOOKUP(E53,VIP!$A$2:$O12817,2,0)</f>
        <v xml:space="preserve">DRBR368 </v>
      </c>
      <c r="G53" s="119" t="str">
        <f>VLOOKUP(E53,'LISTADO ATM'!$A$2:$B$899,2,0)</f>
        <v>ATM Ayuntamiento Peralvillo</v>
      </c>
      <c r="H53" s="119" t="str">
        <f>VLOOKUP(E53,VIP!$A$2:$O17738,7,FALSE)</f>
        <v>N/A</v>
      </c>
      <c r="I53" s="119" t="str">
        <f>VLOOKUP(E53,VIP!$A$2:$O9703,8,FALSE)</f>
        <v>N/A</v>
      </c>
      <c r="J53" s="119" t="str">
        <f>VLOOKUP(E53,VIP!$A$2:$O9653,8,FALSE)</f>
        <v>N/A</v>
      </c>
      <c r="K53" s="119" t="str">
        <f>VLOOKUP(E53,VIP!$A$2:$O13227,6,0)</f>
        <v>N/A</v>
      </c>
      <c r="L53" s="121" t="s">
        <v>2424</v>
      </c>
      <c r="M53" s="193" t="s">
        <v>2670</v>
      </c>
      <c r="N53" s="117" t="s">
        <v>2465</v>
      </c>
      <c r="O53" s="147" t="s">
        <v>2467</v>
      </c>
      <c r="P53" s="139"/>
      <c r="Q53" s="197">
        <v>44309.436111111114</v>
      </c>
    </row>
    <row r="54" spans="1:17" s="99" customFormat="1" ht="18" x14ac:dyDescent="0.25">
      <c r="A54" s="119" t="str">
        <f>VLOOKUP(E54,'LISTADO ATM'!$A$2:$C$900,3,0)</f>
        <v>NORTE</v>
      </c>
      <c r="B54" s="144" t="s">
        <v>2644</v>
      </c>
      <c r="C54" s="118">
        <v>44309.805185185185</v>
      </c>
      <c r="D54" s="118" t="s">
        <v>2485</v>
      </c>
      <c r="E54" s="120">
        <v>372</v>
      </c>
      <c r="F54" s="147" t="str">
        <f>VLOOKUP(E54,VIP!$A$2:$O12831,2,0)</f>
        <v>DRBR372</v>
      </c>
      <c r="G54" s="119" t="str">
        <f>VLOOKUP(E54,'LISTADO ATM'!$A$2:$B$899,2,0)</f>
        <v>ATM Oficina Sánchez II</v>
      </c>
      <c r="H54" s="119" t="str">
        <f>VLOOKUP(E54,VIP!$A$2:$O17752,7,FALSE)</f>
        <v>N/A</v>
      </c>
      <c r="I54" s="119" t="str">
        <f>VLOOKUP(E54,VIP!$A$2:$O9717,8,FALSE)</f>
        <v>N/A</v>
      </c>
      <c r="J54" s="119" t="str">
        <f>VLOOKUP(E54,VIP!$A$2:$O9667,8,FALSE)</f>
        <v>N/A</v>
      </c>
      <c r="K54" s="119" t="str">
        <f>VLOOKUP(E54,VIP!$A$2:$O13241,6,0)</f>
        <v>N/A</v>
      </c>
      <c r="L54" s="121" t="s">
        <v>2659</v>
      </c>
      <c r="M54" s="117" t="s">
        <v>2458</v>
      </c>
      <c r="N54" s="117" t="s">
        <v>2465</v>
      </c>
      <c r="O54" s="147" t="s">
        <v>2618</v>
      </c>
      <c r="P54" s="139"/>
      <c r="Q54" s="117" t="s">
        <v>2452</v>
      </c>
    </row>
    <row r="55" spans="1:17" s="99" customFormat="1" ht="18" x14ac:dyDescent="0.25">
      <c r="A55" s="119" t="str">
        <f>VLOOKUP(E55,'LISTADO ATM'!$A$2:$C$900,3,0)</f>
        <v>DISTRITO NACIONAL</v>
      </c>
      <c r="B55" s="144" t="s">
        <v>2679</v>
      </c>
      <c r="C55" s="118">
        <v>44310.447604166664</v>
      </c>
      <c r="D55" s="118" t="s">
        <v>2485</v>
      </c>
      <c r="E55" s="120">
        <v>378</v>
      </c>
      <c r="F55" s="147" t="str">
        <f>VLOOKUP(E55,VIP!$A$2:$O12818,2,0)</f>
        <v>DRBR378</v>
      </c>
      <c r="G55" s="119" t="str">
        <f>VLOOKUP(E55,'LISTADO ATM'!$A$2:$B$899,2,0)</f>
        <v>ATM UNP Villa Flores</v>
      </c>
      <c r="H55" s="119" t="str">
        <f>VLOOKUP(E55,VIP!$A$2:$O17739,7,FALSE)</f>
        <v>N/A</v>
      </c>
      <c r="I55" s="119" t="str">
        <f>VLOOKUP(E55,VIP!$A$2:$O9704,8,FALSE)</f>
        <v>N/A</v>
      </c>
      <c r="J55" s="119" t="str">
        <f>VLOOKUP(E55,VIP!$A$2:$O9654,8,FALSE)</f>
        <v>N/A</v>
      </c>
      <c r="K55" s="119" t="str">
        <f>VLOOKUP(E55,VIP!$A$2:$O13228,6,0)</f>
        <v>N/A</v>
      </c>
      <c r="L55" s="121" t="s">
        <v>2421</v>
      </c>
      <c r="M55" s="117" t="s">
        <v>2458</v>
      </c>
      <c r="N55" s="117" t="s">
        <v>2465</v>
      </c>
      <c r="O55" s="147" t="s">
        <v>2486</v>
      </c>
      <c r="P55" s="139"/>
      <c r="Q55" s="117" t="s">
        <v>2421</v>
      </c>
    </row>
    <row r="56" spans="1:17" s="99" customFormat="1" ht="18" x14ac:dyDescent="0.25">
      <c r="A56" s="119" t="str">
        <f>VLOOKUP(E56,'LISTADO ATM'!$A$2:$C$900,3,0)</f>
        <v>DISTRITO NACIONAL</v>
      </c>
      <c r="B56" s="144">
        <v>335864385</v>
      </c>
      <c r="C56" s="118">
        <v>44310.463194444441</v>
      </c>
      <c r="D56" s="118" t="s">
        <v>2485</v>
      </c>
      <c r="E56" s="120">
        <v>387</v>
      </c>
      <c r="F56" s="147" t="str">
        <f>VLOOKUP(E56,VIP!$A$2:$O12811,2,0)</f>
        <v>DRBR387</v>
      </c>
      <c r="G56" s="119" t="str">
        <f>VLOOKUP(E56,'LISTADO ATM'!$A$2:$B$899,2,0)</f>
        <v xml:space="preserve">ATM S/M La Cadena San Vicente de Paul </v>
      </c>
      <c r="H56" s="119" t="str">
        <f>VLOOKUP(E56,VIP!$A$2:$O17732,7,FALSE)</f>
        <v>Si</v>
      </c>
      <c r="I56" s="119" t="str">
        <f>VLOOKUP(E56,VIP!$A$2:$O9697,8,FALSE)</f>
        <v>Si</v>
      </c>
      <c r="J56" s="119" t="str">
        <f>VLOOKUP(E56,VIP!$A$2:$O9647,8,FALSE)</f>
        <v>Si</v>
      </c>
      <c r="K56" s="119" t="str">
        <f>VLOOKUP(E56,VIP!$A$2:$O13221,6,0)</f>
        <v>NO</v>
      </c>
      <c r="L56" s="121" t="s">
        <v>2470</v>
      </c>
      <c r="M56" s="193" t="s">
        <v>2670</v>
      </c>
      <c r="N56" s="193" t="s">
        <v>2674</v>
      </c>
      <c r="O56" s="147" t="s">
        <v>2673</v>
      </c>
      <c r="P56" s="139" t="s">
        <v>2671</v>
      </c>
      <c r="Q56" s="193" t="s">
        <v>2670</v>
      </c>
    </row>
    <row r="57" spans="1:17" s="99" customFormat="1" ht="18" x14ac:dyDescent="0.25">
      <c r="A57" s="119" t="str">
        <f>VLOOKUP(E57,'LISTADO ATM'!$A$2:$C$900,3,0)</f>
        <v>DISTRITO NACIONAL</v>
      </c>
      <c r="B57" s="144" t="s">
        <v>2594</v>
      </c>
      <c r="C57" s="118">
        <v>44309.746192129627</v>
      </c>
      <c r="D57" s="118" t="s">
        <v>2182</v>
      </c>
      <c r="E57" s="120">
        <v>391</v>
      </c>
      <c r="F57" s="147" t="str">
        <f>VLOOKUP(E57,VIP!$A$2:$O12833,2,0)</f>
        <v>DRBR391</v>
      </c>
      <c r="G57" s="119" t="str">
        <f>VLOOKUP(E57,'LISTADO ATM'!$A$2:$B$899,2,0)</f>
        <v xml:space="preserve">ATM S/M Jumbo Luperón </v>
      </c>
      <c r="H57" s="119" t="str">
        <f>VLOOKUP(E57,VIP!$A$2:$O17754,7,FALSE)</f>
        <v>Si</v>
      </c>
      <c r="I57" s="119" t="str">
        <f>VLOOKUP(E57,VIP!$A$2:$O9719,8,FALSE)</f>
        <v>Si</v>
      </c>
      <c r="J57" s="119" t="str">
        <f>VLOOKUP(E57,VIP!$A$2:$O9669,8,FALSE)</f>
        <v>Si</v>
      </c>
      <c r="K57" s="119" t="str">
        <f>VLOOKUP(E57,VIP!$A$2:$O13243,6,0)</f>
        <v>NO</v>
      </c>
      <c r="L57" s="121" t="s">
        <v>2221</v>
      </c>
      <c r="M57" s="117" t="s">
        <v>2458</v>
      </c>
      <c r="N57" s="117" t="s">
        <v>2465</v>
      </c>
      <c r="O57" s="147" t="s">
        <v>2467</v>
      </c>
      <c r="P57" s="139"/>
      <c r="Q57" s="117" t="s">
        <v>2221</v>
      </c>
    </row>
    <row r="58" spans="1:17" s="99" customFormat="1" ht="18" x14ac:dyDescent="0.25">
      <c r="A58" s="119" t="str">
        <f>VLOOKUP(E58,'LISTADO ATM'!$A$2:$C$900,3,0)</f>
        <v>ESTE</v>
      </c>
      <c r="B58" s="144" t="s">
        <v>2651</v>
      </c>
      <c r="C58" s="118">
        <v>44310.322638888887</v>
      </c>
      <c r="D58" s="118" t="s">
        <v>2182</v>
      </c>
      <c r="E58" s="120">
        <v>399</v>
      </c>
      <c r="F58" s="147" t="str">
        <f>VLOOKUP(E58,VIP!$A$2:$O12811,2,0)</f>
        <v>DRBR399</v>
      </c>
      <c r="G58" s="119" t="str">
        <f>VLOOKUP(E58,'LISTADO ATM'!$A$2:$B$899,2,0)</f>
        <v xml:space="preserve">ATM Oficina La Romana II </v>
      </c>
      <c r="H58" s="119" t="str">
        <f>VLOOKUP(E58,VIP!$A$2:$O17732,7,FALSE)</f>
        <v>Si</v>
      </c>
      <c r="I58" s="119" t="str">
        <f>VLOOKUP(E58,VIP!$A$2:$O9697,8,FALSE)</f>
        <v>Si</v>
      </c>
      <c r="J58" s="119" t="str">
        <f>VLOOKUP(E58,VIP!$A$2:$O9647,8,FALSE)</f>
        <v>Si</v>
      </c>
      <c r="K58" s="119" t="str">
        <f>VLOOKUP(E58,VIP!$A$2:$O13221,6,0)</f>
        <v>NO</v>
      </c>
      <c r="L58" s="121" t="s">
        <v>2221</v>
      </c>
      <c r="M58" s="193" t="s">
        <v>2670</v>
      </c>
      <c r="N58" s="117" t="s">
        <v>2465</v>
      </c>
      <c r="O58" s="147" t="s">
        <v>2467</v>
      </c>
      <c r="P58" s="139"/>
      <c r="Q58" s="197">
        <v>44309.431944444441</v>
      </c>
    </row>
    <row r="59" spans="1:17" s="99" customFormat="1" ht="18" x14ac:dyDescent="0.25">
      <c r="A59" s="119" t="str">
        <f>VLOOKUP(E59,'LISTADO ATM'!$A$2:$C$900,3,0)</f>
        <v>ESTE</v>
      </c>
      <c r="B59" s="144">
        <v>335864379</v>
      </c>
      <c r="C59" s="118">
        <v>44310.460416666669</v>
      </c>
      <c r="D59" s="118" t="s">
        <v>2485</v>
      </c>
      <c r="E59" s="120">
        <v>399</v>
      </c>
      <c r="F59" s="147" t="str">
        <f>VLOOKUP(E59,VIP!$A$2:$O12809,2,0)</f>
        <v>DRBR399</v>
      </c>
      <c r="G59" s="119" t="str">
        <f>VLOOKUP(E59,'LISTADO ATM'!$A$2:$B$899,2,0)</f>
        <v xml:space="preserve">ATM Oficina La Romana II </v>
      </c>
      <c r="H59" s="119" t="str">
        <f>VLOOKUP(E59,VIP!$A$2:$O17730,7,FALSE)</f>
        <v>Si</v>
      </c>
      <c r="I59" s="119" t="str">
        <f>VLOOKUP(E59,VIP!$A$2:$O9695,8,FALSE)</f>
        <v>Si</v>
      </c>
      <c r="J59" s="119" t="str">
        <f>VLOOKUP(E59,VIP!$A$2:$O9645,8,FALSE)</f>
        <v>Si</v>
      </c>
      <c r="K59" s="119" t="str">
        <f>VLOOKUP(E59,VIP!$A$2:$O13219,6,0)</f>
        <v>NO</v>
      </c>
      <c r="L59" s="121" t="s">
        <v>2470</v>
      </c>
      <c r="M59" s="193" t="s">
        <v>2670</v>
      </c>
      <c r="N59" s="193" t="s">
        <v>2674</v>
      </c>
      <c r="O59" s="147" t="s">
        <v>2673</v>
      </c>
      <c r="P59" s="139" t="s">
        <v>2671</v>
      </c>
      <c r="Q59" s="193" t="s">
        <v>2670</v>
      </c>
    </row>
    <row r="60" spans="1:17" s="99" customFormat="1" ht="18" x14ac:dyDescent="0.25">
      <c r="A60" s="119" t="str">
        <f>VLOOKUP(E60,'LISTADO ATM'!$A$2:$C$900,3,0)</f>
        <v>DISTRITO NACIONAL</v>
      </c>
      <c r="B60" s="144" t="s">
        <v>2609</v>
      </c>
      <c r="C60" s="118">
        <v>44309.678877314815</v>
      </c>
      <c r="D60" s="118" t="s">
        <v>2485</v>
      </c>
      <c r="E60" s="120">
        <v>408</v>
      </c>
      <c r="F60" s="147" t="str">
        <f>VLOOKUP(E60,VIP!$A$2:$O12826,2,0)</f>
        <v>DRBR408</v>
      </c>
      <c r="G60" s="119" t="str">
        <f>VLOOKUP(E60,'LISTADO ATM'!$A$2:$B$899,2,0)</f>
        <v xml:space="preserve">ATM Autobanco Las Palmas de Herrera </v>
      </c>
      <c r="H60" s="119" t="str">
        <f>VLOOKUP(E60,VIP!$A$2:$O17747,7,FALSE)</f>
        <v>Si</v>
      </c>
      <c r="I60" s="119" t="str">
        <f>VLOOKUP(E60,VIP!$A$2:$O9712,8,FALSE)</f>
        <v>Si</v>
      </c>
      <c r="J60" s="119" t="str">
        <f>VLOOKUP(E60,VIP!$A$2:$O9662,8,FALSE)</f>
        <v>Si</v>
      </c>
      <c r="K60" s="119" t="str">
        <f>VLOOKUP(E60,VIP!$A$2:$O13236,6,0)</f>
        <v>NO</v>
      </c>
      <c r="L60" s="121" t="s">
        <v>2452</v>
      </c>
      <c r="M60" s="117" t="s">
        <v>2458</v>
      </c>
      <c r="N60" s="117" t="s">
        <v>2465</v>
      </c>
      <c r="O60" s="147" t="s">
        <v>2618</v>
      </c>
      <c r="P60" s="139"/>
      <c r="Q60" s="117" t="s">
        <v>2452</v>
      </c>
    </row>
    <row r="61" spans="1:17" s="99" customFormat="1" ht="18" x14ac:dyDescent="0.25">
      <c r="A61" s="119" t="str">
        <f>VLOOKUP(E61,'LISTADO ATM'!$A$2:$C$900,3,0)</f>
        <v>NORTE</v>
      </c>
      <c r="B61" s="144" t="s">
        <v>2654</v>
      </c>
      <c r="C61" s="118">
        <v>44310.304247685184</v>
      </c>
      <c r="D61" s="118" t="s">
        <v>2183</v>
      </c>
      <c r="E61" s="120">
        <v>411</v>
      </c>
      <c r="F61" s="147" t="str">
        <f>VLOOKUP(E61,VIP!$A$2:$O12814,2,0)</f>
        <v>DRBR411</v>
      </c>
      <c r="G61" s="119" t="str">
        <f>VLOOKUP(E61,'LISTADO ATM'!$A$2:$B$899,2,0)</f>
        <v xml:space="preserve">ATM UNP Piedra Blanca </v>
      </c>
      <c r="H61" s="119" t="str">
        <f>VLOOKUP(E61,VIP!$A$2:$O17735,7,FALSE)</f>
        <v>Si</v>
      </c>
      <c r="I61" s="119" t="str">
        <f>VLOOKUP(E61,VIP!$A$2:$O9700,8,FALSE)</f>
        <v>Si</v>
      </c>
      <c r="J61" s="119" t="str">
        <f>VLOOKUP(E61,VIP!$A$2:$O9650,8,FALSE)</f>
        <v>Si</v>
      </c>
      <c r="K61" s="119" t="str">
        <f>VLOOKUP(E61,VIP!$A$2:$O13224,6,0)</f>
        <v>NO</v>
      </c>
      <c r="L61" s="121" t="s">
        <v>2221</v>
      </c>
      <c r="M61" s="193" t="s">
        <v>2670</v>
      </c>
      <c r="N61" s="117" t="s">
        <v>2465</v>
      </c>
      <c r="O61" s="147" t="s">
        <v>2658</v>
      </c>
      <c r="P61" s="139"/>
      <c r="Q61" s="197">
        <v>44309.432638888888</v>
      </c>
    </row>
    <row r="62" spans="1:17" s="99" customFormat="1" ht="18" x14ac:dyDescent="0.25">
      <c r="A62" s="119" t="str">
        <f>VLOOKUP(E62,'LISTADO ATM'!$A$2:$C$900,3,0)</f>
        <v>DISTRITO NACIONAL</v>
      </c>
      <c r="B62" s="144">
        <v>335862501</v>
      </c>
      <c r="C62" s="118">
        <v>44308.595150462963</v>
      </c>
      <c r="D62" s="119" t="s">
        <v>2182</v>
      </c>
      <c r="E62" s="120">
        <v>414</v>
      </c>
      <c r="F62" s="147" t="str">
        <f>VLOOKUP(E62,VIP!$A$2:$O12772,2,0)</f>
        <v>DRBR414</v>
      </c>
      <c r="G62" s="119" t="str">
        <f>VLOOKUP(E62,'LISTADO ATM'!$A$2:$B$899,2,0)</f>
        <v>ATM Villa Francisca II</v>
      </c>
      <c r="H62" s="119" t="str">
        <f>VLOOKUP(E62,VIP!$A$2:$O17693,7,FALSE)</f>
        <v>Si</v>
      </c>
      <c r="I62" s="119" t="str">
        <f>VLOOKUP(E62,VIP!$A$2:$O9658,8,FALSE)</f>
        <v>Si</v>
      </c>
      <c r="J62" s="119" t="str">
        <f>VLOOKUP(E62,VIP!$A$2:$O9608,8,FALSE)</f>
        <v>Si</v>
      </c>
      <c r="K62" s="119" t="str">
        <f>VLOOKUP(E62,VIP!$A$2:$O13182,6,0)</f>
        <v>SI</v>
      </c>
      <c r="L62" s="121" t="s">
        <v>2481</v>
      </c>
      <c r="M62" s="117" t="s">
        <v>2458</v>
      </c>
      <c r="N62" s="117" t="s">
        <v>2465</v>
      </c>
      <c r="O62" s="147" t="s">
        <v>2467</v>
      </c>
      <c r="P62" s="139"/>
      <c r="Q62" s="117" t="s">
        <v>2481</v>
      </c>
    </row>
    <row r="63" spans="1:17" s="99" customFormat="1" ht="18" x14ac:dyDescent="0.25">
      <c r="A63" s="119" t="str">
        <f>VLOOKUP(E63,'LISTADO ATM'!$A$2:$C$900,3,0)</f>
        <v>DISTRITO NACIONAL</v>
      </c>
      <c r="B63" s="144" t="s">
        <v>2605</v>
      </c>
      <c r="C63" s="118">
        <v>44309.69872685185</v>
      </c>
      <c r="D63" s="118" t="s">
        <v>2182</v>
      </c>
      <c r="E63" s="120">
        <v>415</v>
      </c>
      <c r="F63" s="147" t="str">
        <f>VLOOKUP(E63,VIP!$A$2:$O12822,2,0)</f>
        <v>DRBR415</v>
      </c>
      <c r="G63" s="119" t="str">
        <f>VLOOKUP(E63,'LISTADO ATM'!$A$2:$B$899,2,0)</f>
        <v xml:space="preserve">ATM Autobanco San Martín I </v>
      </c>
      <c r="H63" s="119" t="str">
        <f>VLOOKUP(E63,VIP!$A$2:$O17743,7,FALSE)</f>
        <v>Si</v>
      </c>
      <c r="I63" s="119" t="str">
        <f>VLOOKUP(E63,VIP!$A$2:$O9708,8,FALSE)</f>
        <v>Si</v>
      </c>
      <c r="J63" s="119" t="str">
        <f>VLOOKUP(E63,VIP!$A$2:$O9658,8,FALSE)</f>
        <v>Si</v>
      </c>
      <c r="K63" s="119" t="str">
        <f>VLOOKUP(E63,VIP!$A$2:$O13232,6,0)</f>
        <v>NO</v>
      </c>
      <c r="L63" s="121" t="s">
        <v>2481</v>
      </c>
      <c r="M63" s="117" t="s">
        <v>2458</v>
      </c>
      <c r="N63" s="117" t="s">
        <v>2465</v>
      </c>
      <c r="O63" s="147" t="s">
        <v>2467</v>
      </c>
      <c r="P63" s="139"/>
      <c r="Q63" s="117" t="s">
        <v>2481</v>
      </c>
    </row>
    <row r="64" spans="1:17" s="99" customFormat="1" ht="18" x14ac:dyDescent="0.25">
      <c r="A64" s="119" t="str">
        <f>VLOOKUP(E64,'LISTADO ATM'!$A$2:$C$900,3,0)</f>
        <v>DISTRITO NACIONAL</v>
      </c>
      <c r="B64" s="144" t="s">
        <v>2636</v>
      </c>
      <c r="C64" s="118">
        <v>44309.833240740743</v>
      </c>
      <c r="D64" s="118" t="s">
        <v>2461</v>
      </c>
      <c r="E64" s="120">
        <v>416</v>
      </c>
      <c r="F64" s="147" t="str">
        <f>VLOOKUP(E64,VIP!$A$2:$O12823,2,0)</f>
        <v>DRBR416</v>
      </c>
      <c r="G64" s="119" t="str">
        <f>VLOOKUP(E64,'LISTADO ATM'!$A$2:$B$899,2,0)</f>
        <v xml:space="preserve">ATM Autobanco San Martín II </v>
      </c>
      <c r="H64" s="119" t="str">
        <f>VLOOKUP(E64,VIP!$A$2:$O17744,7,FALSE)</f>
        <v>Si</v>
      </c>
      <c r="I64" s="119" t="str">
        <f>VLOOKUP(E64,VIP!$A$2:$O9709,8,FALSE)</f>
        <v>Si</v>
      </c>
      <c r="J64" s="119" t="str">
        <f>VLOOKUP(E64,VIP!$A$2:$O9659,8,FALSE)</f>
        <v>Si</v>
      </c>
      <c r="K64" s="119" t="str">
        <f>VLOOKUP(E64,VIP!$A$2:$O13233,6,0)</f>
        <v>NO</v>
      </c>
      <c r="L64" s="121" t="s">
        <v>2421</v>
      </c>
      <c r="M64" s="117" t="s">
        <v>2458</v>
      </c>
      <c r="N64" s="117" t="s">
        <v>2465</v>
      </c>
      <c r="O64" s="147" t="s">
        <v>2466</v>
      </c>
      <c r="P64" s="139"/>
      <c r="Q64" s="117" t="s">
        <v>2421</v>
      </c>
    </row>
    <row r="65" spans="1:17" s="99" customFormat="1" ht="18" x14ac:dyDescent="0.25">
      <c r="A65" s="119" t="str">
        <f>VLOOKUP(E65,'LISTADO ATM'!$A$2:$C$900,3,0)</f>
        <v>DISTRITO NACIONAL</v>
      </c>
      <c r="B65" s="144" t="s">
        <v>2698</v>
      </c>
      <c r="C65" s="118">
        <v>44310.514282407406</v>
      </c>
      <c r="D65" s="118" t="s">
        <v>2182</v>
      </c>
      <c r="E65" s="120">
        <v>434</v>
      </c>
      <c r="F65" s="147" t="str">
        <f>VLOOKUP(E65,VIP!$A$2:$O12824,2,0)</f>
        <v>DRBR434</v>
      </c>
      <c r="G65" s="119" t="str">
        <f>VLOOKUP(E65,'LISTADO ATM'!$A$2:$B$899,2,0)</f>
        <v xml:space="preserve">ATM Generadora Hidroeléctrica Dom. (EGEHID) </v>
      </c>
      <c r="H65" s="119" t="str">
        <f>VLOOKUP(E65,VIP!$A$2:$O17745,7,FALSE)</f>
        <v>Si</v>
      </c>
      <c r="I65" s="119" t="str">
        <f>VLOOKUP(E65,VIP!$A$2:$O9710,8,FALSE)</f>
        <v>Si</v>
      </c>
      <c r="J65" s="119" t="str">
        <f>VLOOKUP(E65,VIP!$A$2:$O9660,8,FALSE)</f>
        <v>Si</v>
      </c>
      <c r="K65" s="119" t="str">
        <f>VLOOKUP(E65,VIP!$A$2:$O13234,6,0)</f>
        <v>NO</v>
      </c>
      <c r="L65" s="119" t="s">
        <v>2221</v>
      </c>
      <c r="M65" s="117" t="s">
        <v>2458</v>
      </c>
      <c r="N65" s="117" t="s">
        <v>2465</v>
      </c>
      <c r="O65" s="147" t="s">
        <v>2467</v>
      </c>
      <c r="P65" s="139"/>
      <c r="Q65" s="196" t="s">
        <v>2221</v>
      </c>
    </row>
    <row r="66" spans="1:17" s="99" customFormat="1" ht="18" x14ac:dyDescent="0.25">
      <c r="A66" s="119" t="str">
        <f>VLOOKUP(E66,'LISTADO ATM'!$A$2:$C$900,3,0)</f>
        <v>DISTRITO NACIONAL</v>
      </c>
      <c r="B66" s="144" t="s">
        <v>2661</v>
      </c>
      <c r="C66" s="118">
        <v>44310.404537037037</v>
      </c>
      <c r="D66" s="118" t="s">
        <v>2182</v>
      </c>
      <c r="E66" s="120">
        <v>438</v>
      </c>
      <c r="F66" s="147" t="str">
        <f>VLOOKUP(E66,VIP!$A$2:$O12810,2,0)</f>
        <v>DRBR438</v>
      </c>
      <c r="G66" s="119" t="str">
        <f>VLOOKUP(E66,'LISTADO ATM'!$A$2:$B$899,2,0)</f>
        <v xml:space="preserve">ATM Autobanco Torre IV </v>
      </c>
      <c r="H66" s="119" t="str">
        <f>VLOOKUP(E66,VIP!$A$2:$O17731,7,FALSE)</f>
        <v>Si</v>
      </c>
      <c r="I66" s="119" t="str">
        <f>VLOOKUP(E66,VIP!$A$2:$O9696,8,FALSE)</f>
        <v>Si</v>
      </c>
      <c r="J66" s="119" t="str">
        <f>VLOOKUP(E66,VIP!$A$2:$O9646,8,FALSE)</f>
        <v>Si</v>
      </c>
      <c r="K66" s="119" t="str">
        <f>VLOOKUP(E66,VIP!$A$2:$O13220,6,0)</f>
        <v>SI</v>
      </c>
      <c r="L66" s="121" t="s">
        <v>2247</v>
      </c>
      <c r="M66" s="117" t="s">
        <v>2458</v>
      </c>
      <c r="N66" s="117" t="s">
        <v>2465</v>
      </c>
      <c r="O66" s="147" t="s">
        <v>2467</v>
      </c>
      <c r="P66" s="139"/>
      <c r="Q66" s="117" t="s">
        <v>2247</v>
      </c>
    </row>
    <row r="67" spans="1:17" s="99" customFormat="1" ht="18" x14ac:dyDescent="0.25">
      <c r="A67" s="119" t="str">
        <f>VLOOKUP(E67,'LISTADO ATM'!$A$2:$C$900,3,0)</f>
        <v>DISTRITO NACIONAL</v>
      </c>
      <c r="B67" s="144" t="s">
        <v>2622</v>
      </c>
      <c r="C67" s="118">
        <v>44309.884965277779</v>
      </c>
      <c r="D67" s="118" t="s">
        <v>2461</v>
      </c>
      <c r="E67" s="120">
        <v>486</v>
      </c>
      <c r="F67" s="147" t="str">
        <f>VLOOKUP(E67,VIP!$A$2:$O12809,2,0)</f>
        <v>DRBR486</v>
      </c>
      <c r="G67" s="119" t="str">
        <f>VLOOKUP(E67,'LISTADO ATM'!$A$2:$B$899,2,0)</f>
        <v xml:space="preserve">ATM Olé La Caleta </v>
      </c>
      <c r="H67" s="119" t="str">
        <f>VLOOKUP(E67,VIP!$A$2:$O17730,7,FALSE)</f>
        <v>Si</v>
      </c>
      <c r="I67" s="119" t="str">
        <f>VLOOKUP(E67,VIP!$A$2:$O9695,8,FALSE)</f>
        <v>Si</v>
      </c>
      <c r="J67" s="119" t="str">
        <f>VLOOKUP(E67,VIP!$A$2:$O9645,8,FALSE)</f>
        <v>Si</v>
      </c>
      <c r="K67" s="119" t="str">
        <f>VLOOKUP(E67,VIP!$A$2:$O13219,6,0)</f>
        <v>NO</v>
      </c>
      <c r="L67" s="121" t="s">
        <v>2421</v>
      </c>
      <c r="M67" s="117" t="s">
        <v>2458</v>
      </c>
      <c r="N67" s="117" t="s">
        <v>2465</v>
      </c>
      <c r="O67" s="147" t="s">
        <v>2466</v>
      </c>
      <c r="P67" s="139"/>
      <c r="Q67" s="117" t="s">
        <v>2421</v>
      </c>
    </row>
    <row r="68" spans="1:17" s="99" customFormat="1" ht="18" x14ac:dyDescent="0.25">
      <c r="A68" s="119" t="str">
        <f>VLOOKUP(E68,'LISTADO ATM'!$A$2:$C$900,3,0)</f>
        <v>DISTRITO NACIONAL</v>
      </c>
      <c r="B68" s="144">
        <v>335862330</v>
      </c>
      <c r="C68" s="118">
        <v>44308.517361111109</v>
      </c>
      <c r="D68" s="119" t="s">
        <v>2183</v>
      </c>
      <c r="E68" s="120">
        <v>487</v>
      </c>
      <c r="F68" s="147" t="str">
        <f>VLOOKUP(E68,VIP!$A$2:$O12779,2,0)</f>
        <v>DRBR487</v>
      </c>
      <c r="G68" s="119" t="str">
        <f>VLOOKUP(E68,'LISTADO ATM'!$A$2:$B$899,2,0)</f>
        <v xml:space="preserve">ATM Olé Hainamosa </v>
      </c>
      <c r="H68" s="119" t="str">
        <f>VLOOKUP(E68,VIP!$A$2:$O17700,7,FALSE)</f>
        <v>Si</v>
      </c>
      <c r="I68" s="119" t="str">
        <f>VLOOKUP(E68,VIP!$A$2:$O9665,8,FALSE)</f>
        <v>Si</v>
      </c>
      <c r="J68" s="119" t="str">
        <f>VLOOKUP(E68,VIP!$A$2:$O9615,8,FALSE)</f>
        <v>Si</v>
      </c>
      <c r="K68" s="119" t="str">
        <f>VLOOKUP(E68,VIP!$A$2:$O13189,6,0)</f>
        <v>SI</v>
      </c>
      <c r="L68" s="121" t="s">
        <v>2221</v>
      </c>
      <c r="M68" s="117" t="s">
        <v>2458</v>
      </c>
      <c r="N68" s="117" t="s">
        <v>2465</v>
      </c>
      <c r="O68" s="147" t="s">
        <v>2467</v>
      </c>
      <c r="P68" s="139"/>
      <c r="Q68" s="117" t="s">
        <v>2221</v>
      </c>
    </row>
    <row r="69" spans="1:17" s="99" customFormat="1" ht="18" x14ac:dyDescent="0.25">
      <c r="A69" s="119" t="str">
        <f>VLOOKUP(E69,'LISTADO ATM'!$A$2:$C$900,3,0)</f>
        <v>NORTE</v>
      </c>
      <c r="B69" s="144" t="s">
        <v>2689</v>
      </c>
      <c r="C69" s="118">
        <v>44310.532743055555</v>
      </c>
      <c r="D69" s="118" t="s">
        <v>2183</v>
      </c>
      <c r="E69" s="120">
        <v>496</v>
      </c>
      <c r="F69" s="147" t="str">
        <f>VLOOKUP(E69,VIP!$A$2:$O12815,2,0)</f>
        <v>DRBR496</v>
      </c>
      <c r="G69" s="119" t="str">
        <f>VLOOKUP(E69,'LISTADO ATM'!$A$2:$B$899,2,0)</f>
        <v xml:space="preserve">ATM Multicentro La Sirena Bonao </v>
      </c>
      <c r="H69" s="119" t="str">
        <f>VLOOKUP(E69,VIP!$A$2:$O17736,7,FALSE)</f>
        <v>Si</v>
      </c>
      <c r="I69" s="119" t="str">
        <f>VLOOKUP(E69,VIP!$A$2:$O9701,8,FALSE)</f>
        <v>Si</v>
      </c>
      <c r="J69" s="119" t="str">
        <f>VLOOKUP(E69,VIP!$A$2:$O9651,8,FALSE)</f>
        <v>Si</v>
      </c>
      <c r="K69" s="119" t="str">
        <f>VLOOKUP(E69,VIP!$A$2:$O13225,6,0)</f>
        <v>NO</v>
      </c>
      <c r="L69" s="119" t="s">
        <v>2481</v>
      </c>
      <c r="M69" s="117" t="s">
        <v>2458</v>
      </c>
      <c r="N69" s="117" t="s">
        <v>2465</v>
      </c>
      <c r="O69" s="148" t="s">
        <v>2494</v>
      </c>
      <c r="P69" s="139"/>
      <c r="Q69" s="117" t="s">
        <v>2481</v>
      </c>
    </row>
    <row r="70" spans="1:17" s="99" customFormat="1" ht="18" x14ac:dyDescent="0.25">
      <c r="A70" s="119" t="str">
        <f>VLOOKUP(E70,'LISTADO ATM'!$A$2:$C$900,3,0)</f>
        <v>NORTE</v>
      </c>
      <c r="B70" s="144">
        <v>335864381</v>
      </c>
      <c r="C70" s="118">
        <v>44310.461805555555</v>
      </c>
      <c r="D70" s="118" t="s">
        <v>2485</v>
      </c>
      <c r="E70" s="120">
        <v>500</v>
      </c>
      <c r="F70" s="147" t="str">
        <f>VLOOKUP(E70,VIP!$A$2:$O12810,2,0)</f>
        <v>DRBR500</v>
      </c>
      <c r="G70" s="119" t="str">
        <f>VLOOKUP(E70,'LISTADO ATM'!$A$2:$B$899,2,0)</f>
        <v xml:space="preserve">ATM UNP Cutupú </v>
      </c>
      <c r="H70" s="119" t="str">
        <f>VLOOKUP(E70,VIP!$A$2:$O17731,7,FALSE)</f>
        <v>Si</v>
      </c>
      <c r="I70" s="119" t="str">
        <f>VLOOKUP(E70,VIP!$A$2:$O9696,8,FALSE)</f>
        <v>Si</v>
      </c>
      <c r="J70" s="119" t="str">
        <f>VLOOKUP(E70,VIP!$A$2:$O9646,8,FALSE)</f>
        <v>Si</v>
      </c>
      <c r="K70" s="119" t="str">
        <f>VLOOKUP(E70,VIP!$A$2:$O13220,6,0)</f>
        <v>NO</v>
      </c>
      <c r="L70" s="121" t="s">
        <v>2470</v>
      </c>
      <c r="M70" s="193" t="s">
        <v>2670</v>
      </c>
      <c r="N70" s="193" t="s">
        <v>2674</v>
      </c>
      <c r="O70" s="148" t="s">
        <v>2673</v>
      </c>
      <c r="P70" s="139" t="s">
        <v>2671</v>
      </c>
      <c r="Q70" s="193" t="s">
        <v>2670</v>
      </c>
    </row>
    <row r="71" spans="1:17" s="99" customFormat="1" ht="18" x14ac:dyDescent="0.25">
      <c r="A71" s="119" t="str">
        <f>VLOOKUP(E71,'LISTADO ATM'!$A$2:$C$900,3,0)</f>
        <v>DISTRITO NACIONAL</v>
      </c>
      <c r="B71" s="144" t="s">
        <v>2684</v>
      </c>
      <c r="C71" s="118">
        <v>44310.434444444443</v>
      </c>
      <c r="D71" s="118" t="s">
        <v>2461</v>
      </c>
      <c r="E71" s="120">
        <v>507</v>
      </c>
      <c r="F71" s="148" t="str">
        <f>VLOOKUP(E71,VIP!$A$2:$O12823,2,0)</f>
        <v>DRBR507</v>
      </c>
      <c r="G71" s="119" t="str">
        <f>VLOOKUP(E71,'LISTADO ATM'!$A$2:$B$899,2,0)</f>
        <v>ATM Estación Sigma Boca Chica</v>
      </c>
      <c r="H71" s="119" t="str">
        <f>VLOOKUP(E71,VIP!$A$2:$O17744,7,FALSE)</f>
        <v>Si</v>
      </c>
      <c r="I71" s="119" t="str">
        <f>VLOOKUP(E71,VIP!$A$2:$O9709,8,FALSE)</f>
        <v>Si</v>
      </c>
      <c r="J71" s="119" t="str">
        <f>VLOOKUP(E71,VIP!$A$2:$O9659,8,FALSE)</f>
        <v>Si</v>
      </c>
      <c r="K71" s="119" t="str">
        <f>VLOOKUP(E71,VIP!$A$2:$O13233,6,0)</f>
        <v>NO</v>
      </c>
      <c r="L71" s="121" t="s">
        <v>2452</v>
      </c>
      <c r="M71" s="117" t="s">
        <v>2458</v>
      </c>
      <c r="N71" s="117" t="s">
        <v>2465</v>
      </c>
      <c r="O71" s="148" t="s">
        <v>2466</v>
      </c>
      <c r="P71" s="139"/>
      <c r="Q71" s="117" t="s">
        <v>2452</v>
      </c>
    </row>
    <row r="72" spans="1:17" s="99" customFormat="1" ht="18" x14ac:dyDescent="0.25">
      <c r="A72" s="119" t="str">
        <f>VLOOKUP(E72,'LISTADO ATM'!$A$2:$C$900,3,0)</f>
        <v>SUR</v>
      </c>
      <c r="B72" s="144" t="s">
        <v>2691</v>
      </c>
      <c r="C72" s="118">
        <v>44310.528414351851</v>
      </c>
      <c r="D72" s="118" t="s">
        <v>2461</v>
      </c>
      <c r="E72" s="120">
        <v>512</v>
      </c>
      <c r="F72" s="148" t="str">
        <f>VLOOKUP(E72,VIP!$A$2:$O12817,2,0)</f>
        <v>DRBR512</v>
      </c>
      <c r="G72" s="119" t="str">
        <f>VLOOKUP(E72,'LISTADO ATM'!$A$2:$B$899,2,0)</f>
        <v>ATM Plaza Jesús Ferreira</v>
      </c>
      <c r="H72" s="119" t="str">
        <f>VLOOKUP(E72,VIP!$A$2:$O17738,7,FALSE)</f>
        <v>N/A</v>
      </c>
      <c r="I72" s="119" t="str">
        <f>VLOOKUP(E72,VIP!$A$2:$O9703,8,FALSE)</f>
        <v>N/A</v>
      </c>
      <c r="J72" s="119" t="str">
        <f>VLOOKUP(E72,VIP!$A$2:$O9653,8,FALSE)</f>
        <v>N/A</v>
      </c>
      <c r="K72" s="119" t="str">
        <f>VLOOKUP(E72,VIP!$A$2:$O13227,6,0)</f>
        <v>N/A</v>
      </c>
      <c r="L72" s="119" t="s">
        <v>2421</v>
      </c>
      <c r="M72" s="117" t="s">
        <v>2458</v>
      </c>
      <c r="N72" s="117" t="s">
        <v>2465</v>
      </c>
      <c r="O72" s="148" t="s">
        <v>2466</v>
      </c>
      <c r="P72" s="139"/>
      <c r="Q72" s="196" t="s">
        <v>2421</v>
      </c>
    </row>
    <row r="73" spans="1:17" ht="18" x14ac:dyDescent="0.25">
      <c r="A73" s="119" t="str">
        <f>VLOOKUP(E73,'LISTADO ATM'!$A$2:$C$900,3,0)</f>
        <v>DISTRITO NACIONAL</v>
      </c>
      <c r="B73" s="144" t="s">
        <v>2585</v>
      </c>
      <c r="C73" s="118">
        <v>44309.595289351855</v>
      </c>
      <c r="D73" s="118" t="s">
        <v>2182</v>
      </c>
      <c r="E73" s="120">
        <v>515</v>
      </c>
      <c r="F73" s="148" t="str">
        <f>VLOOKUP(E73,VIP!$A$2:$O12786,2,0)</f>
        <v>DRBR515</v>
      </c>
      <c r="G73" s="119" t="str">
        <f>VLOOKUP(E73,'LISTADO ATM'!$A$2:$B$899,2,0)</f>
        <v xml:space="preserve">ATM Oficina Agora Mall I </v>
      </c>
      <c r="H73" s="119" t="str">
        <f>VLOOKUP(E73,VIP!$A$2:$O17707,7,FALSE)</f>
        <v>Si</v>
      </c>
      <c r="I73" s="119" t="str">
        <f>VLOOKUP(E73,VIP!$A$2:$O9672,8,FALSE)</f>
        <v>Si</v>
      </c>
      <c r="J73" s="119" t="str">
        <f>VLOOKUP(E73,VIP!$A$2:$O9622,8,FALSE)</f>
        <v>Si</v>
      </c>
      <c r="K73" s="119" t="str">
        <f>VLOOKUP(E73,VIP!$A$2:$O13196,6,0)</f>
        <v>SI</v>
      </c>
      <c r="L73" s="121" t="s">
        <v>2481</v>
      </c>
      <c r="M73" s="117" t="s">
        <v>2458</v>
      </c>
      <c r="N73" s="117" t="s">
        <v>2499</v>
      </c>
      <c r="O73" s="148" t="s">
        <v>2467</v>
      </c>
      <c r="P73" s="139"/>
      <c r="Q73" s="117" t="s">
        <v>2481</v>
      </c>
    </row>
    <row r="74" spans="1:17" ht="18" x14ac:dyDescent="0.25">
      <c r="A74" s="119" t="str">
        <f>VLOOKUP(E74,'LISTADO ATM'!$A$2:$C$900,3,0)</f>
        <v>DISTRITO NACIONAL</v>
      </c>
      <c r="B74" s="144" t="s">
        <v>2640</v>
      </c>
      <c r="C74" s="118">
        <v>44309.81449074074</v>
      </c>
      <c r="D74" s="118" t="s">
        <v>2182</v>
      </c>
      <c r="E74" s="120">
        <v>517</v>
      </c>
      <c r="F74" s="148" t="str">
        <f>VLOOKUP(E74,VIP!$A$2:$O12827,2,0)</f>
        <v>DRBR517</v>
      </c>
      <c r="G74" s="119" t="str">
        <f>VLOOKUP(E74,'LISTADO ATM'!$A$2:$B$899,2,0)</f>
        <v xml:space="preserve">ATM Autobanco Oficina Sans Soucí </v>
      </c>
      <c r="H74" s="119" t="str">
        <f>VLOOKUP(E74,VIP!$A$2:$O17748,7,FALSE)</f>
        <v>Si</v>
      </c>
      <c r="I74" s="119" t="str">
        <f>VLOOKUP(E74,VIP!$A$2:$O9713,8,FALSE)</f>
        <v>Si</v>
      </c>
      <c r="J74" s="119" t="str">
        <f>VLOOKUP(E74,VIP!$A$2:$O9663,8,FALSE)</f>
        <v>Si</v>
      </c>
      <c r="K74" s="119" t="str">
        <f>VLOOKUP(E74,VIP!$A$2:$O13237,6,0)</f>
        <v>SI</v>
      </c>
      <c r="L74" s="121" t="s">
        <v>2221</v>
      </c>
      <c r="M74" s="117" t="s">
        <v>2458</v>
      </c>
      <c r="N74" s="117" t="s">
        <v>2465</v>
      </c>
      <c r="O74" s="148" t="s">
        <v>2467</v>
      </c>
      <c r="P74" s="139"/>
      <c r="Q74" s="117" t="s">
        <v>2221</v>
      </c>
    </row>
    <row r="75" spans="1:17" ht="18" x14ac:dyDescent="0.25">
      <c r="A75" s="119" t="str">
        <f>VLOOKUP(E75,'LISTADO ATM'!$A$2:$C$900,3,0)</f>
        <v>DISTRITO NACIONAL</v>
      </c>
      <c r="B75" s="144" t="s">
        <v>2653</v>
      </c>
      <c r="C75" s="118">
        <v>44310.306215277778</v>
      </c>
      <c r="D75" s="118" t="s">
        <v>2461</v>
      </c>
      <c r="E75" s="120">
        <v>525</v>
      </c>
      <c r="F75" s="148" t="str">
        <f>VLOOKUP(E75,VIP!$A$2:$O12813,2,0)</f>
        <v>DRBR525</v>
      </c>
      <c r="G75" s="119" t="str">
        <f>VLOOKUP(E75,'LISTADO ATM'!$A$2:$B$899,2,0)</f>
        <v>ATM S/M Bravo Las Americas</v>
      </c>
      <c r="H75" s="119" t="str">
        <f>VLOOKUP(E75,VIP!$A$2:$O17734,7,FALSE)</f>
        <v>Si</v>
      </c>
      <c r="I75" s="119" t="str">
        <f>VLOOKUP(E75,VIP!$A$2:$O9699,8,FALSE)</f>
        <v>Si</v>
      </c>
      <c r="J75" s="119" t="str">
        <f>VLOOKUP(E75,VIP!$A$2:$O9649,8,FALSE)</f>
        <v>Si</v>
      </c>
      <c r="K75" s="119" t="str">
        <f>VLOOKUP(E75,VIP!$A$2:$O13223,6,0)</f>
        <v>NO</v>
      </c>
      <c r="L75" s="121" t="s">
        <v>2421</v>
      </c>
      <c r="M75" s="117" t="s">
        <v>2458</v>
      </c>
      <c r="N75" s="117" t="s">
        <v>2465</v>
      </c>
      <c r="O75" s="148" t="s">
        <v>2466</v>
      </c>
      <c r="P75" s="139"/>
      <c r="Q75" s="117" t="s">
        <v>2421</v>
      </c>
    </row>
    <row r="76" spans="1:17" ht="18" x14ac:dyDescent="0.25">
      <c r="A76" s="119" t="str">
        <f>VLOOKUP(E76,'LISTADO ATM'!$A$2:$C$900,3,0)</f>
        <v>DISTRITO NACIONAL</v>
      </c>
      <c r="B76" s="144" t="s">
        <v>2663</v>
      </c>
      <c r="C76" s="118">
        <v>44310.382511574076</v>
      </c>
      <c r="D76" s="118" t="s">
        <v>2182</v>
      </c>
      <c r="E76" s="120">
        <v>527</v>
      </c>
      <c r="F76" s="148" t="str">
        <f>VLOOKUP(E76,VIP!$A$2:$O12812,2,0)</f>
        <v>DRBR527</v>
      </c>
      <c r="G76" s="119" t="str">
        <f>VLOOKUP(E76,'LISTADO ATM'!$A$2:$B$899,2,0)</f>
        <v>ATM Oficina Zona Oriental II</v>
      </c>
      <c r="H76" s="119" t="str">
        <f>VLOOKUP(E76,VIP!$A$2:$O17733,7,FALSE)</f>
        <v>Si</v>
      </c>
      <c r="I76" s="119" t="str">
        <f>VLOOKUP(E76,VIP!$A$2:$O9698,8,FALSE)</f>
        <v>Si</v>
      </c>
      <c r="J76" s="119" t="str">
        <f>VLOOKUP(E76,VIP!$A$2:$O9648,8,FALSE)</f>
        <v>Si</v>
      </c>
      <c r="K76" s="119" t="str">
        <f>VLOOKUP(E76,VIP!$A$2:$O13222,6,0)</f>
        <v>SI</v>
      </c>
      <c r="L76" s="121" t="s">
        <v>2221</v>
      </c>
      <c r="M76" s="117" t="s">
        <v>2458</v>
      </c>
      <c r="N76" s="117" t="s">
        <v>2465</v>
      </c>
      <c r="O76" s="148" t="s">
        <v>2467</v>
      </c>
      <c r="P76" s="139"/>
      <c r="Q76" s="117" t="s">
        <v>2221</v>
      </c>
    </row>
    <row r="77" spans="1:17" ht="18" x14ac:dyDescent="0.25">
      <c r="A77" s="119" t="str">
        <f>VLOOKUP(E77,'LISTADO ATM'!$A$2:$C$900,3,0)</f>
        <v>DISTRITO NACIONAL</v>
      </c>
      <c r="B77" s="144" t="s">
        <v>2615</v>
      </c>
      <c r="C77" s="118">
        <v>44309.651805555557</v>
      </c>
      <c r="D77" s="118" t="s">
        <v>2182</v>
      </c>
      <c r="E77" s="120">
        <v>542</v>
      </c>
      <c r="F77" s="148" t="str">
        <f>VLOOKUP(E77,VIP!$A$2:$O12838,2,0)</f>
        <v>DRBR542</v>
      </c>
      <c r="G77" s="119" t="str">
        <f>VLOOKUP(E77,'LISTADO ATM'!$A$2:$B$899,2,0)</f>
        <v>ATM S/M la Cadena Carretera Mella</v>
      </c>
      <c r="H77" s="119" t="str">
        <f>VLOOKUP(E77,VIP!$A$2:$O17759,7,FALSE)</f>
        <v>NO</v>
      </c>
      <c r="I77" s="119" t="str">
        <f>VLOOKUP(E77,VIP!$A$2:$O9724,8,FALSE)</f>
        <v>SI</v>
      </c>
      <c r="J77" s="119" t="str">
        <f>VLOOKUP(E77,VIP!$A$2:$O9674,8,FALSE)</f>
        <v>SI</v>
      </c>
      <c r="K77" s="119" t="str">
        <f>VLOOKUP(E77,VIP!$A$2:$O13248,6,0)</f>
        <v>NO</v>
      </c>
      <c r="L77" s="121" t="s">
        <v>2221</v>
      </c>
      <c r="M77" s="117" t="s">
        <v>2458</v>
      </c>
      <c r="N77" s="117" t="s">
        <v>2499</v>
      </c>
      <c r="O77" s="148" t="s">
        <v>2467</v>
      </c>
      <c r="P77" s="139"/>
      <c r="Q77" s="117" t="s">
        <v>2221</v>
      </c>
    </row>
    <row r="78" spans="1:17" ht="18" x14ac:dyDescent="0.25">
      <c r="A78" s="119" t="str">
        <f>VLOOKUP(E78,'LISTADO ATM'!$A$2:$C$900,3,0)</f>
        <v>DISTRITO NACIONAL</v>
      </c>
      <c r="B78" s="144" t="s">
        <v>2675</v>
      </c>
      <c r="C78" s="118">
        <v>44310.479039351849</v>
      </c>
      <c r="D78" s="118" t="s">
        <v>2182</v>
      </c>
      <c r="E78" s="120">
        <v>557</v>
      </c>
      <c r="F78" s="148" t="str">
        <f>VLOOKUP(E78,VIP!$A$2:$O12814,2,0)</f>
        <v>DRBR022</v>
      </c>
      <c r="G78" s="119" t="str">
        <f>VLOOKUP(E78,'LISTADO ATM'!$A$2:$B$899,2,0)</f>
        <v xml:space="preserve">ATM Multicentro La Sirena Ave. Mella </v>
      </c>
      <c r="H78" s="119" t="str">
        <f>VLOOKUP(E78,VIP!$A$2:$O17735,7,FALSE)</f>
        <v>Si</v>
      </c>
      <c r="I78" s="119" t="str">
        <f>VLOOKUP(E78,VIP!$A$2:$O9700,8,FALSE)</f>
        <v>Si</v>
      </c>
      <c r="J78" s="119" t="str">
        <f>VLOOKUP(E78,VIP!$A$2:$O9650,8,FALSE)</f>
        <v>Si</v>
      </c>
      <c r="K78" s="119" t="str">
        <f>VLOOKUP(E78,VIP!$A$2:$O13224,6,0)</f>
        <v>SI</v>
      </c>
      <c r="L78" s="121" t="s">
        <v>2247</v>
      </c>
      <c r="M78" s="117" t="s">
        <v>2458</v>
      </c>
      <c r="N78" s="117" t="s">
        <v>2465</v>
      </c>
      <c r="O78" s="148" t="s">
        <v>2467</v>
      </c>
      <c r="P78" s="139"/>
      <c r="Q78" s="196" t="s">
        <v>2247</v>
      </c>
    </row>
    <row r="79" spans="1:17" ht="18" x14ac:dyDescent="0.25">
      <c r="A79" s="119" t="str">
        <f>VLOOKUP(E79,'LISTADO ATM'!$A$2:$C$900,3,0)</f>
        <v>DISTRITO NACIONAL</v>
      </c>
      <c r="B79" s="144" t="s">
        <v>2710</v>
      </c>
      <c r="C79" s="118">
        <v>44310.484270833331</v>
      </c>
      <c r="D79" s="118" t="s">
        <v>2461</v>
      </c>
      <c r="E79" s="120">
        <v>562</v>
      </c>
      <c r="F79" s="148" t="str">
        <f>VLOOKUP(E79,VIP!$A$2:$O12836,2,0)</f>
        <v>DRBR226</v>
      </c>
      <c r="G79" s="119" t="str">
        <f>VLOOKUP(E79,'LISTADO ATM'!$A$2:$B$899,2,0)</f>
        <v xml:space="preserve">ATM S/M Jumbo Carretera Mella </v>
      </c>
      <c r="H79" s="119" t="str">
        <f>VLOOKUP(E79,VIP!$A$2:$O17757,7,FALSE)</f>
        <v>Si</v>
      </c>
      <c r="I79" s="119" t="str">
        <f>VLOOKUP(E79,VIP!$A$2:$O9722,8,FALSE)</f>
        <v>Si</v>
      </c>
      <c r="J79" s="119" t="str">
        <f>VLOOKUP(E79,VIP!$A$2:$O9672,8,FALSE)</f>
        <v>Si</v>
      </c>
      <c r="K79" s="119" t="str">
        <f>VLOOKUP(E79,VIP!$A$2:$O13246,6,0)</f>
        <v>SI</v>
      </c>
      <c r="L79" s="119" t="s">
        <v>2518</v>
      </c>
      <c r="M79" s="117" t="s">
        <v>2458</v>
      </c>
      <c r="N79" s="117" t="s">
        <v>2465</v>
      </c>
      <c r="O79" s="148" t="s">
        <v>2466</v>
      </c>
      <c r="P79" s="139"/>
      <c r="Q79" s="117" t="s">
        <v>2518</v>
      </c>
    </row>
    <row r="80" spans="1:17" ht="18" x14ac:dyDescent="0.25">
      <c r="A80" s="119" t="str">
        <f>VLOOKUP(E80,'LISTADO ATM'!$A$2:$C$900,3,0)</f>
        <v>DISTRITO NACIONAL</v>
      </c>
      <c r="B80" s="144" t="s">
        <v>2690</v>
      </c>
      <c r="C80" s="118">
        <v>44310.530312499999</v>
      </c>
      <c r="D80" s="118" t="s">
        <v>2182</v>
      </c>
      <c r="E80" s="120">
        <v>564</v>
      </c>
      <c r="F80" s="148" t="str">
        <f>VLOOKUP(E80,VIP!$A$2:$O12816,2,0)</f>
        <v>DRBR168</v>
      </c>
      <c r="G80" s="119" t="str">
        <f>VLOOKUP(E80,'LISTADO ATM'!$A$2:$B$899,2,0)</f>
        <v xml:space="preserve">ATM Ministerio de Agricultura </v>
      </c>
      <c r="H80" s="119" t="str">
        <f>VLOOKUP(E80,VIP!$A$2:$O17737,7,FALSE)</f>
        <v>Si</v>
      </c>
      <c r="I80" s="119" t="str">
        <f>VLOOKUP(E80,VIP!$A$2:$O9702,8,FALSE)</f>
        <v>Si</v>
      </c>
      <c r="J80" s="119" t="str">
        <f>VLOOKUP(E80,VIP!$A$2:$O9652,8,FALSE)</f>
        <v>Si</v>
      </c>
      <c r="K80" s="119" t="str">
        <f>VLOOKUP(E80,VIP!$A$2:$O13226,6,0)</f>
        <v>NO</v>
      </c>
      <c r="L80" s="119" t="s">
        <v>2247</v>
      </c>
      <c r="M80" s="117" t="s">
        <v>2458</v>
      </c>
      <c r="N80" s="117" t="s">
        <v>2465</v>
      </c>
      <c r="O80" s="148" t="s">
        <v>2467</v>
      </c>
      <c r="P80" s="139"/>
      <c r="Q80" s="117" t="s">
        <v>2247</v>
      </c>
    </row>
    <row r="81" spans="1:17" ht="18" x14ac:dyDescent="0.25">
      <c r="A81" s="119" t="str">
        <f>VLOOKUP(E81,'LISTADO ATM'!$A$2:$C$900,3,0)</f>
        <v>DISTRITO NACIONAL</v>
      </c>
      <c r="B81" s="134" t="s">
        <v>2616</v>
      </c>
      <c r="C81" s="118">
        <v>44309.650462962964</v>
      </c>
      <c r="D81" s="118" t="s">
        <v>2182</v>
      </c>
      <c r="E81" s="120">
        <v>571</v>
      </c>
      <c r="F81" s="148" t="str">
        <f>VLOOKUP(E81,VIP!$A$2:$O12839,2,0)</f>
        <v>DRBR16C</v>
      </c>
      <c r="G81" s="119" t="str">
        <f>VLOOKUP(E81,'LISTADO ATM'!$A$2:$B$899,2,0)</f>
        <v xml:space="preserve">ATM Hospital Central FF. AA. </v>
      </c>
      <c r="H81" s="119" t="str">
        <f>VLOOKUP(E81,VIP!$A$2:$O17760,7,FALSE)</f>
        <v>Si</v>
      </c>
      <c r="I81" s="119" t="str">
        <f>VLOOKUP(E81,VIP!$A$2:$O9725,8,FALSE)</f>
        <v>Si</v>
      </c>
      <c r="J81" s="119" t="str">
        <f>VLOOKUP(E81,VIP!$A$2:$O9675,8,FALSE)</f>
        <v>Si</v>
      </c>
      <c r="K81" s="119" t="str">
        <f>VLOOKUP(E81,VIP!$A$2:$O13249,6,0)</f>
        <v>NO</v>
      </c>
      <c r="L81" s="121" t="s">
        <v>2221</v>
      </c>
      <c r="M81" s="117" t="s">
        <v>2458</v>
      </c>
      <c r="N81" s="117" t="s">
        <v>2499</v>
      </c>
      <c r="O81" s="148" t="s">
        <v>2467</v>
      </c>
      <c r="P81" s="139"/>
      <c r="Q81" s="117" t="s">
        <v>2221</v>
      </c>
    </row>
    <row r="82" spans="1:17" ht="18" x14ac:dyDescent="0.25">
      <c r="A82" s="119" t="str">
        <f>VLOOKUP(E82,'LISTADO ATM'!$A$2:$C$900,3,0)</f>
        <v>DISTRITO NACIONAL</v>
      </c>
      <c r="B82" s="134" t="s">
        <v>2589</v>
      </c>
      <c r="C82" s="118">
        <v>44309.575289351851</v>
      </c>
      <c r="D82" s="118" t="s">
        <v>2461</v>
      </c>
      <c r="E82" s="120">
        <v>577</v>
      </c>
      <c r="F82" s="148" t="str">
        <f>VLOOKUP(E82,VIP!$A$2:$O12792,2,0)</f>
        <v>DRBR173</v>
      </c>
      <c r="G82" s="119" t="str">
        <f>VLOOKUP(E82,'LISTADO ATM'!$A$2:$B$899,2,0)</f>
        <v xml:space="preserve">ATM Olé Ave. Duarte </v>
      </c>
      <c r="H82" s="119" t="str">
        <f>VLOOKUP(E82,VIP!$A$2:$O17713,7,FALSE)</f>
        <v>Si</v>
      </c>
      <c r="I82" s="119" t="str">
        <f>VLOOKUP(E82,VIP!$A$2:$O9678,8,FALSE)</f>
        <v>Si</v>
      </c>
      <c r="J82" s="119" t="str">
        <f>VLOOKUP(E82,VIP!$A$2:$O9628,8,FALSE)</f>
        <v>Si</v>
      </c>
      <c r="K82" s="119" t="str">
        <f>VLOOKUP(E82,VIP!$A$2:$O13202,6,0)</f>
        <v>SI</v>
      </c>
      <c r="L82" s="121" t="s">
        <v>2452</v>
      </c>
      <c r="M82" s="117" t="s">
        <v>2458</v>
      </c>
      <c r="N82" s="117" t="s">
        <v>2465</v>
      </c>
      <c r="O82" s="148" t="s">
        <v>2466</v>
      </c>
      <c r="P82" s="139"/>
      <c r="Q82" s="117" t="s">
        <v>2452</v>
      </c>
    </row>
    <row r="83" spans="1:17" ht="18" x14ac:dyDescent="0.25">
      <c r="A83" s="119" t="str">
        <f>VLOOKUP(E83,'LISTADO ATM'!$A$2:$C$900,3,0)</f>
        <v>DISTRITO NACIONAL</v>
      </c>
      <c r="B83" s="134" t="s">
        <v>2641</v>
      </c>
      <c r="C83" s="118">
        <v>44309.812777777777</v>
      </c>
      <c r="D83" s="118" t="s">
        <v>2461</v>
      </c>
      <c r="E83" s="120">
        <v>578</v>
      </c>
      <c r="F83" s="148" t="str">
        <f>VLOOKUP(E83,VIP!$A$2:$O12828,2,0)</f>
        <v>DRBR324</v>
      </c>
      <c r="G83" s="119" t="str">
        <f>VLOOKUP(E83,'LISTADO ATM'!$A$2:$B$899,2,0)</f>
        <v xml:space="preserve">ATM Procuraduría General de la República </v>
      </c>
      <c r="H83" s="119" t="str">
        <f>VLOOKUP(E83,VIP!$A$2:$O17749,7,FALSE)</f>
        <v>Si</v>
      </c>
      <c r="I83" s="119" t="str">
        <f>VLOOKUP(E83,VIP!$A$2:$O9714,8,FALSE)</f>
        <v>No</v>
      </c>
      <c r="J83" s="119" t="str">
        <f>VLOOKUP(E83,VIP!$A$2:$O9664,8,FALSE)</f>
        <v>No</v>
      </c>
      <c r="K83" s="119" t="str">
        <f>VLOOKUP(E83,VIP!$A$2:$O13238,6,0)</f>
        <v>NO</v>
      </c>
      <c r="L83" s="121" t="s">
        <v>2619</v>
      </c>
      <c r="M83" s="117" t="s">
        <v>2458</v>
      </c>
      <c r="N83" s="117" t="s">
        <v>2465</v>
      </c>
      <c r="O83" s="148" t="s">
        <v>2466</v>
      </c>
      <c r="P83" s="139"/>
      <c r="Q83" s="196" t="s">
        <v>2452</v>
      </c>
    </row>
    <row r="84" spans="1:17" ht="18" x14ac:dyDescent="0.25">
      <c r="A84" s="119" t="str">
        <f>VLOOKUP(E84,'LISTADO ATM'!$A$2:$C$900,3,0)</f>
        <v>SUR</v>
      </c>
      <c r="B84" s="134" t="s">
        <v>2709</v>
      </c>
      <c r="C84" s="118">
        <v>44310.487604166665</v>
      </c>
      <c r="D84" s="118" t="s">
        <v>2461</v>
      </c>
      <c r="E84" s="120">
        <v>592</v>
      </c>
      <c r="F84" s="150" t="str">
        <f>VLOOKUP(E84,VIP!$A$2:$O12835,2,0)</f>
        <v>DRBR081</v>
      </c>
      <c r="G84" s="119" t="str">
        <f>VLOOKUP(E84,'LISTADO ATM'!$A$2:$B$899,2,0)</f>
        <v xml:space="preserve">ATM Centro de Caja San Cristóbal I </v>
      </c>
      <c r="H84" s="119" t="str">
        <f>VLOOKUP(E84,VIP!$A$2:$O17756,7,FALSE)</f>
        <v>Si</v>
      </c>
      <c r="I84" s="119" t="str">
        <f>VLOOKUP(E84,VIP!$A$2:$O9721,8,FALSE)</f>
        <v>Si</v>
      </c>
      <c r="J84" s="119" t="str">
        <f>VLOOKUP(E84,VIP!$A$2:$O9671,8,FALSE)</f>
        <v>Si</v>
      </c>
      <c r="K84" s="119" t="str">
        <f>VLOOKUP(E84,VIP!$A$2:$O13245,6,0)</f>
        <v>SI</v>
      </c>
      <c r="L84" s="119" t="s">
        <v>2421</v>
      </c>
      <c r="M84" s="117" t="s">
        <v>2458</v>
      </c>
      <c r="N84" s="117" t="s">
        <v>2465</v>
      </c>
      <c r="O84" s="150" t="s">
        <v>2466</v>
      </c>
      <c r="P84" s="139"/>
      <c r="Q84" s="117" t="s">
        <v>2421</v>
      </c>
    </row>
    <row r="85" spans="1:17" ht="18" x14ac:dyDescent="0.25">
      <c r="A85" s="119" t="str">
        <f>VLOOKUP(E85,'LISTADO ATM'!$A$2:$C$900,3,0)</f>
        <v>DISTRITO NACIONAL</v>
      </c>
      <c r="B85" s="134" t="s">
        <v>2607</v>
      </c>
      <c r="C85" s="118">
        <v>44309.694374999999</v>
      </c>
      <c r="D85" s="118" t="s">
        <v>2461</v>
      </c>
      <c r="E85" s="120">
        <v>607</v>
      </c>
      <c r="F85" s="150" t="str">
        <f>VLOOKUP(E85,VIP!$A$2:$O12824,2,0)</f>
        <v>DRBR607</v>
      </c>
      <c r="G85" s="119" t="str">
        <f>VLOOKUP(E85,'LISTADO ATM'!$A$2:$B$899,2,0)</f>
        <v xml:space="preserve">ATM ONAPI </v>
      </c>
      <c r="H85" s="119" t="str">
        <f>VLOOKUP(E85,VIP!$A$2:$O17745,7,FALSE)</f>
        <v>Si</v>
      </c>
      <c r="I85" s="119" t="str">
        <f>VLOOKUP(E85,VIP!$A$2:$O9710,8,FALSE)</f>
        <v>Si</v>
      </c>
      <c r="J85" s="119" t="str">
        <f>VLOOKUP(E85,VIP!$A$2:$O9660,8,FALSE)</f>
        <v>Si</v>
      </c>
      <c r="K85" s="119" t="str">
        <f>VLOOKUP(E85,VIP!$A$2:$O13234,6,0)</f>
        <v>NO</v>
      </c>
      <c r="L85" s="121" t="s">
        <v>2452</v>
      </c>
      <c r="M85" s="117" t="s">
        <v>2458</v>
      </c>
      <c r="N85" s="117" t="s">
        <v>2465</v>
      </c>
      <c r="O85" s="150" t="s">
        <v>2466</v>
      </c>
      <c r="P85" s="139"/>
      <c r="Q85" s="196" t="s">
        <v>2452</v>
      </c>
    </row>
    <row r="86" spans="1:17" ht="18" x14ac:dyDescent="0.25">
      <c r="A86" s="119" t="str">
        <f>VLOOKUP(E86,'LISTADO ATM'!$A$2:$C$900,3,0)</f>
        <v>ESTE</v>
      </c>
      <c r="B86" s="134">
        <v>335864264</v>
      </c>
      <c r="C86" s="118">
        <v>44310.333333333336</v>
      </c>
      <c r="D86" s="118" t="s">
        <v>2485</v>
      </c>
      <c r="E86" s="120">
        <v>608</v>
      </c>
      <c r="F86" s="150" t="str">
        <f>VLOOKUP(E86,VIP!$A$2:$O12808,2,0)</f>
        <v>DRBR305</v>
      </c>
      <c r="G86" s="119" t="str">
        <f>VLOOKUP(E86,'LISTADO ATM'!$A$2:$B$899,2,0)</f>
        <v xml:space="preserve">ATM Oficina Jumbo (San Pedro) </v>
      </c>
      <c r="H86" s="119" t="str">
        <f>VLOOKUP(E86,VIP!$A$2:$O17729,7,FALSE)</f>
        <v>Si</v>
      </c>
      <c r="I86" s="119" t="str">
        <f>VLOOKUP(E86,VIP!$A$2:$O9694,8,FALSE)</f>
        <v>Si</v>
      </c>
      <c r="J86" s="119" t="str">
        <f>VLOOKUP(E86,VIP!$A$2:$O9644,8,FALSE)</f>
        <v>Si</v>
      </c>
      <c r="K86" s="119" t="str">
        <f>VLOOKUP(E86,VIP!$A$2:$O13218,6,0)</f>
        <v>SI</v>
      </c>
      <c r="L86" s="121" t="s">
        <v>2421</v>
      </c>
      <c r="M86" s="193" t="s">
        <v>2670</v>
      </c>
      <c r="N86" s="117" t="s">
        <v>2465</v>
      </c>
      <c r="O86" s="150" t="s">
        <v>2486</v>
      </c>
      <c r="P86" s="139"/>
      <c r="Q86" s="194">
        <v>44309.470138888886</v>
      </c>
    </row>
    <row r="87" spans="1:17" ht="18" x14ac:dyDescent="0.25">
      <c r="A87" s="119" t="str">
        <f>VLOOKUP(E87,'LISTADO ATM'!$A$2:$C$900,3,0)</f>
        <v>ESTE</v>
      </c>
      <c r="B87" s="134">
        <v>335864384</v>
      </c>
      <c r="C87" s="118">
        <v>44310.462500000001</v>
      </c>
      <c r="D87" s="118" t="s">
        <v>2485</v>
      </c>
      <c r="E87" s="120">
        <v>608</v>
      </c>
      <c r="F87" s="150" t="str">
        <f>VLOOKUP(E87,VIP!$A$2:$O12813,2,0)</f>
        <v>DRBR305</v>
      </c>
      <c r="G87" s="119" t="str">
        <f>VLOOKUP(E87,'LISTADO ATM'!$A$2:$B$899,2,0)</f>
        <v xml:space="preserve">ATM Oficina Jumbo (San Pedro) </v>
      </c>
      <c r="H87" s="119" t="str">
        <f>VLOOKUP(E87,VIP!$A$2:$O17734,7,FALSE)</f>
        <v>Si</v>
      </c>
      <c r="I87" s="119" t="str">
        <f>VLOOKUP(E87,VIP!$A$2:$O9699,8,FALSE)</f>
        <v>Si</v>
      </c>
      <c r="J87" s="119" t="str">
        <f>VLOOKUP(E87,VIP!$A$2:$O9649,8,FALSE)</f>
        <v>Si</v>
      </c>
      <c r="K87" s="119" t="str">
        <f>VLOOKUP(E87,VIP!$A$2:$O13223,6,0)</f>
        <v>SI</v>
      </c>
      <c r="L87" s="121" t="s">
        <v>2470</v>
      </c>
      <c r="M87" s="193" t="s">
        <v>2670</v>
      </c>
      <c r="N87" s="193" t="s">
        <v>2674</v>
      </c>
      <c r="O87" s="150" t="s">
        <v>2672</v>
      </c>
      <c r="P87" s="139" t="s">
        <v>2671</v>
      </c>
      <c r="Q87" s="198" t="s">
        <v>2670</v>
      </c>
    </row>
    <row r="88" spans="1:17" ht="18" x14ac:dyDescent="0.25">
      <c r="A88" s="119" t="str">
        <f>VLOOKUP(E88,'LISTADO ATM'!$A$2:$C$900,3,0)</f>
        <v>ESTE</v>
      </c>
      <c r="B88" s="134" t="s">
        <v>2664</v>
      </c>
      <c r="C88" s="118">
        <v>44310.381493055553</v>
      </c>
      <c r="D88" s="118" t="s">
        <v>2182</v>
      </c>
      <c r="E88" s="120">
        <v>609</v>
      </c>
      <c r="F88" s="150" t="str">
        <f>VLOOKUP(E88,VIP!$A$2:$O12813,2,0)</f>
        <v>DRBR120</v>
      </c>
      <c r="G88" s="119" t="str">
        <f>VLOOKUP(E88,'LISTADO ATM'!$A$2:$B$899,2,0)</f>
        <v xml:space="preserve">ATM S/M Jumbo (San Pedro) </v>
      </c>
      <c r="H88" s="119" t="str">
        <f>VLOOKUP(E88,VIP!$A$2:$O17734,7,FALSE)</f>
        <v>Si</v>
      </c>
      <c r="I88" s="119" t="str">
        <f>VLOOKUP(E88,VIP!$A$2:$O9699,8,FALSE)</f>
        <v>Si</v>
      </c>
      <c r="J88" s="119" t="str">
        <f>VLOOKUP(E88,VIP!$A$2:$O9649,8,FALSE)</f>
        <v>Si</v>
      </c>
      <c r="K88" s="119" t="str">
        <f>VLOOKUP(E88,VIP!$A$2:$O13223,6,0)</f>
        <v>NO</v>
      </c>
      <c r="L88" s="121" t="s">
        <v>2221</v>
      </c>
      <c r="M88" s="117" t="s">
        <v>2458</v>
      </c>
      <c r="N88" s="117" t="s">
        <v>2465</v>
      </c>
      <c r="O88" s="150" t="s">
        <v>2467</v>
      </c>
      <c r="P88" s="139"/>
      <c r="Q88" s="117" t="s">
        <v>2221</v>
      </c>
    </row>
    <row r="89" spans="1:17" ht="18" x14ac:dyDescent="0.25">
      <c r="A89" s="119" t="str">
        <f>VLOOKUP(E89,'LISTADO ATM'!$A$2:$C$900,3,0)</f>
        <v>SUR</v>
      </c>
      <c r="B89" s="134">
        <v>335864342</v>
      </c>
      <c r="C89" s="118">
        <v>44310.425694444442</v>
      </c>
      <c r="D89" s="118" t="s">
        <v>2485</v>
      </c>
      <c r="E89" s="120">
        <v>615</v>
      </c>
      <c r="F89" s="150" t="str">
        <f>VLOOKUP(E89,VIP!$A$2:$O12812,2,0)</f>
        <v>DRBR418</v>
      </c>
      <c r="G89" s="119" t="str">
        <f>VLOOKUP(E89,'LISTADO ATM'!$A$2:$B$899,2,0)</f>
        <v xml:space="preserve">ATM Estación Sunix Cabral (Barahona) </v>
      </c>
      <c r="H89" s="119" t="str">
        <f>VLOOKUP(E89,VIP!$A$2:$O17733,7,FALSE)</f>
        <v>Si</v>
      </c>
      <c r="I89" s="119" t="str">
        <f>VLOOKUP(E89,VIP!$A$2:$O9698,8,FALSE)</f>
        <v>Si</v>
      </c>
      <c r="J89" s="119" t="str">
        <f>VLOOKUP(E89,VIP!$A$2:$O9648,8,FALSE)</f>
        <v>Si</v>
      </c>
      <c r="K89" s="119" t="str">
        <f>VLOOKUP(E89,VIP!$A$2:$O13222,6,0)</f>
        <v>NO</v>
      </c>
      <c r="L89" s="121" t="s">
        <v>2421</v>
      </c>
      <c r="M89" s="117" t="s">
        <v>2458</v>
      </c>
      <c r="N89" s="117" t="s">
        <v>2465</v>
      </c>
      <c r="O89" s="150" t="s">
        <v>2486</v>
      </c>
      <c r="P89" s="139"/>
      <c r="Q89" s="196" t="s">
        <v>2421</v>
      </c>
    </row>
    <row r="90" spans="1:17" ht="18" x14ac:dyDescent="0.25">
      <c r="A90" s="119" t="str">
        <f>VLOOKUP(E90,'LISTADO ATM'!$A$2:$C$900,3,0)</f>
        <v>SUR</v>
      </c>
      <c r="B90" s="134" t="s">
        <v>2656</v>
      </c>
      <c r="C90" s="118">
        <v>44310.286643518521</v>
      </c>
      <c r="D90" s="118" t="s">
        <v>2461</v>
      </c>
      <c r="E90" s="120">
        <v>619</v>
      </c>
      <c r="F90" s="150" t="str">
        <f>VLOOKUP(E90,VIP!$A$2:$O12816,2,0)</f>
        <v>DRBR619</v>
      </c>
      <c r="G90" s="119" t="str">
        <f>VLOOKUP(E90,'LISTADO ATM'!$A$2:$B$899,2,0)</f>
        <v xml:space="preserve">ATM Academia P.N. Hatillo (San Cristóbal) </v>
      </c>
      <c r="H90" s="119" t="str">
        <f>VLOOKUP(E90,VIP!$A$2:$O17737,7,FALSE)</f>
        <v>Si</v>
      </c>
      <c r="I90" s="119" t="str">
        <f>VLOOKUP(E90,VIP!$A$2:$O9702,8,FALSE)</f>
        <v>Si</v>
      </c>
      <c r="J90" s="119" t="str">
        <f>VLOOKUP(E90,VIP!$A$2:$O9652,8,FALSE)</f>
        <v>Si</v>
      </c>
      <c r="K90" s="119" t="str">
        <f>VLOOKUP(E90,VIP!$A$2:$O13226,6,0)</f>
        <v>NO</v>
      </c>
      <c r="L90" s="121" t="s">
        <v>2657</v>
      </c>
      <c r="M90" s="117" t="s">
        <v>2458</v>
      </c>
      <c r="N90" s="117" t="s">
        <v>2465</v>
      </c>
      <c r="O90" s="150" t="s">
        <v>2466</v>
      </c>
      <c r="P90" s="139"/>
      <c r="Q90" s="117" t="s">
        <v>2657</v>
      </c>
    </row>
    <row r="91" spans="1:17" ht="18" x14ac:dyDescent="0.25">
      <c r="A91" s="119" t="str">
        <f>VLOOKUP(E91,'LISTADO ATM'!$A$2:$C$900,3,0)</f>
        <v>DISTRITO NACIONAL</v>
      </c>
      <c r="B91" s="134" t="s">
        <v>2606</v>
      </c>
      <c r="C91" s="118">
        <v>44309.697743055556</v>
      </c>
      <c r="D91" s="118" t="s">
        <v>2461</v>
      </c>
      <c r="E91" s="120">
        <v>621</v>
      </c>
      <c r="F91" s="150" t="str">
        <f>VLOOKUP(E91,VIP!$A$2:$O12823,2,0)</f>
        <v>DRBR621</v>
      </c>
      <c r="G91" s="119" t="str">
        <f>VLOOKUP(E91,'LISTADO ATM'!$A$2:$B$899,2,0)</f>
        <v xml:space="preserve">ATM CESAC  </v>
      </c>
      <c r="H91" s="119" t="str">
        <f>VLOOKUP(E91,VIP!$A$2:$O17744,7,FALSE)</f>
        <v>Si</v>
      </c>
      <c r="I91" s="119" t="str">
        <f>VLOOKUP(E91,VIP!$A$2:$O9709,8,FALSE)</f>
        <v>Si</v>
      </c>
      <c r="J91" s="119" t="str">
        <f>VLOOKUP(E91,VIP!$A$2:$O9659,8,FALSE)</f>
        <v>Si</v>
      </c>
      <c r="K91" s="119" t="str">
        <f>VLOOKUP(E91,VIP!$A$2:$O13233,6,0)</f>
        <v>NO</v>
      </c>
      <c r="L91" s="121" t="s">
        <v>2452</v>
      </c>
      <c r="M91" s="117" t="s">
        <v>2458</v>
      </c>
      <c r="N91" s="117" t="s">
        <v>2465</v>
      </c>
      <c r="O91" s="150" t="s">
        <v>2466</v>
      </c>
      <c r="P91" s="139"/>
      <c r="Q91" s="117" t="s">
        <v>2452</v>
      </c>
    </row>
    <row r="92" spans="1:17" ht="18" x14ac:dyDescent="0.25">
      <c r="A92" s="119" t="str">
        <f>VLOOKUP(E92,'LISTADO ATM'!$A$2:$C$900,3,0)</f>
        <v>DISTRITO NACIONAL</v>
      </c>
      <c r="B92" s="134" t="s">
        <v>2668</v>
      </c>
      <c r="C92" s="118">
        <v>44310.345682870371</v>
      </c>
      <c r="D92" s="118" t="s">
        <v>2461</v>
      </c>
      <c r="E92" s="120">
        <v>627</v>
      </c>
      <c r="F92" s="150" t="str">
        <f>VLOOKUP(E92,VIP!$A$2:$O12817,2,0)</f>
        <v>DRBR163</v>
      </c>
      <c r="G92" s="119" t="str">
        <f>VLOOKUP(E92,'LISTADO ATM'!$A$2:$B$899,2,0)</f>
        <v xml:space="preserve">ATM CAASD </v>
      </c>
      <c r="H92" s="119" t="str">
        <f>VLOOKUP(E92,VIP!$A$2:$O17738,7,FALSE)</f>
        <v>Si</v>
      </c>
      <c r="I92" s="119" t="str">
        <f>VLOOKUP(E92,VIP!$A$2:$O9703,8,FALSE)</f>
        <v>Si</v>
      </c>
      <c r="J92" s="119" t="str">
        <f>VLOOKUP(E92,VIP!$A$2:$O9653,8,FALSE)</f>
        <v>Si</v>
      </c>
      <c r="K92" s="119" t="str">
        <f>VLOOKUP(E92,VIP!$A$2:$O13227,6,0)</f>
        <v>NO</v>
      </c>
      <c r="L92" s="121" t="s">
        <v>2421</v>
      </c>
      <c r="M92" s="117" t="s">
        <v>2458</v>
      </c>
      <c r="N92" s="117" t="s">
        <v>2465</v>
      </c>
      <c r="O92" s="150" t="s">
        <v>2466</v>
      </c>
      <c r="P92" s="139"/>
      <c r="Q92" s="117" t="s">
        <v>2421</v>
      </c>
    </row>
    <row r="93" spans="1:17" ht="18" x14ac:dyDescent="0.25">
      <c r="A93" s="119" t="str">
        <f>VLOOKUP(E93,'LISTADO ATM'!$A$2:$C$900,3,0)</f>
        <v>DISTRITO NACIONAL</v>
      </c>
      <c r="B93" s="134" t="s">
        <v>2602</v>
      </c>
      <c r="C93" s="118">
        <v>44309.706921296296</v>
      </c>
      <c r="D93" s="118" t="s">
        <v>2182</v>
      </c>
      <c r="E93" s="120">
        <v>642</v>
      </c>
      <c r="F93" s="150" t="str">
        <f>VLOOKUP(E93,VIP!$A$2:$O12819,2,0)</f>
        <v>DRBR24O</v>
      </c>
      <c r="G93" s="119" t="str">
        <f>VLOOKUP(E93,'LISTADO ATM'!$A$2:$B$899,2,0)</f>
        <v xml:space="preserve">ATM OMSA Sto. Dgo. </v>
      </c>
      <c r="H93" s="119" t="str">
        <f>VLOOKUP(E93,VIP!$A$2:$O17740,7,FALSE)</f>
        <v>Si</v>
      </c>
      <c r="I93" s="119" t="str">
        <f>VLOOKUP(E93,VIP!$A$2:$O9705,8,FALSE)</f>
        <v>Si</v>
      </c>
      <c r="J93" s="119" t="str">
        <f>VLOOKUP(E93,VIP!$A$2:$O9655,8,FALSE)</f>
        <v>Si</v>
      </c>
      <c r="K93" s="119" t="str">
        <f>VLOOKUP(E93,VIP!$A$2:$O13229,6,0)</f>
        <v>NO</v>
      </c>
      <c r="L93" s="121" t="s">
        <v>2221</v>
      </c>
      <c r="M93" s="117" t="s">
        <v>2458</v>
      </c>
      <c r="N93" s="117" t="s">
        <v>2465</v>
      </c>
      <c r="O93" s="150" t="s">
        <v>2467</v>
      </c>
      <c r="P93" s="195"/>
      <c r="Q93" s="117" t="s">
        <v>2221</v>
      </c>
    </row>
    <row r="94" spans="1:17" ht="18" x14ac:dyDescent="0.25">
      <c r="A94" s="119" t="str">
        <f>VLOOKUP(E94,'LISTADO ATM'!$A$2:$C$900,3,0)</f>
        <v>DISTRITO NACIONAL</v>
      </c>
      <c r="B94" s="134" t="s">
        <v>2608</v>
      </c>
      <c r="C94" s="118">
        <v>44309.684201388889</v>
      </c>
      <c r="D94" s="118" t="s">
        <v>2461</v>
      </c>
      <c r="E94" s="120">
        <v>658</v>
      </c>
      <c r="F94" s="150" t="str">
        <f>VLOOKUP(E94,VIP!$A$2:$O12825,2,0)</f>
        <v>DRBR658</v>
      </c>
      <c r="G94" s="119" t="str">
        <f>VLOOKUP(E94,'LISTADO ATM'!$A$2:$B$899,2,0)</f>
        <v>ATM Cámara de Cuentas</v>
      </c>
      <c r="H94" s="119" t="str">
        <f>VLOOKUP(E94,VIP!$A$2:$O17746,7,FALSE)</f>
        <v>Si</v>
      </c>
      <c r="I94" s="119" t="str">
        <f>VLOOKUP(E94,VIP!$A$2:$O9711,8,FALSE)</f>
        <v>Si</v>
      </c>
      <c r="J94" s="119" t="str">
        <f>VLOOKUP(E94,VIP!$A$2:$O9661,8,FALSE)</f>
        <v>Si</v>
      </c>
      <c r="K94" s="119" t="str">
        <f>VLOOKUP(E94,VIP!$A$2:$O13235,6,0)</f>
        <v>NO</v>
      </c>
      <c r="L94" s="121" t="s">
        <v>2421</v>
      </c>
      <c r="M94" s="117" t="s">
        <v>2458</v>
      </c>
      <c r="N94" s="196" t="s">
        <v>2465</v>
      </c>
      <c r="O94" s="150" t="s">
        <v>2466</v>
      </c>
      <c r="P94" s="195"/>
      <c r="Q94" s="117" t="s">
        <v>2421</v>
      </c>
    </row>
    <row r="95" spans="1:17" ht="18" x14ac:dyDescent="0.25">
      <c r="A95" s="119" t="str">
        <f>VLOOKUP(E95,'LISTADO ATM'!$A$2:$C$900,3,0)</f>
        <v>DISTRITO NACIONAL</v>
      </c>
      <c r="B95" s="134">
        <v>335864337</v>
      </c>
      <c r="C95" s="118">
        <v>44310.422222222223</v>
      </c>
      <c r="D95" s="118" t="s">
        <v>2461</v>
      </c>
      <c r="E95" s="120">
        <v>672</v>
      </c>
      <c r="F95" s="150" t="str">
        <f>VLOOKUP(E95,VIP!$A$2:$O12808,2,0)</f>
        <v>DRBR672</v>
      </c>
      <c r="G95" s="119" t="str">
        <f>VLOOKUP(E95,'LISTADO ATM'!$A$2:$B$899,2,0)</f>
        <v>ATM Destacamento Policía Nacional La Victoria</v>
      </c>
      <c r="H95" s="119" t="str">
        <f>VLOOKUP(E95,VIP!$A$2:$O17729,7,FALSE)</f>
        <v>Si</v>
      </c>
      <c r="I95" s="119" t="str">
        <f>VLOOKUP(E95,VIP!$A$2:$O9694,8,FALSE)</f>
        <v>Si</v>
      </c>
      <c r="J95" s="119" t="str">
        <f>VLOOKUP(E95,VIP!$A$2:$O9644,8,FALSE)</f>
        <v>Si</v>
      </c>
      <c r="K95" s="119" t="str">
        <f>VLOOKUP(E95,VIP!$A$2:$O13218,6,0)</f>
        <v>SI</v>
      </c>
      <c r="L95" s="121" t="s">
        <v>2421</v>
      </c>
      <c r="M95" s="117" t="s">
        <v>2458</v>
      </c>
      <c r="N95" s="117" t="s">
        <v>2465</v>
      </c>
      <c r="O95" s="150" t="s">
        <v>2466</v>
      </c>
      <c r="P95" s="195"/>
      <c r="Q95" s="117" t="s">
        <v>2421</v>
      </c>
    </row>
    <row r="96" spans="1:17" ht="18" x14ac:dyDescent="0.25">
      <c r="A96" s="119" t="str">
        <f>VLOOKUP(E96,'LISTADO ATM'!$A$2:$C$900,3,0)</f>
        <v>DISTRITO NACIONAL</v>
      </c>
      <c r="B96" s="134">
        <v>335862907</v>
      </c>
      <c r="C96" s="118">
        <v>44308.724861111114</v>
      </c>
      <c r="D96" s="119" t="s">
        <v>2182</v>
      </c>
      <c r="E96" s="120">
        <v>696</v>
      </c>
      <c r="F96" s="150" t="str">
        <f>VLOOKUP(E96,VIP!$A$2:$O12777,2,0)</f>
        <v>DRBR696</v>
      </c>
      <c r="G96" s="119" t="str">
        <f>VLOOKUP(E96,'LISTADO ATM'!$A$2:$B$899,2,0)</f>
        <v>ATM Olé Jacobo Majluta</v>
      </c>
      <c r="H96" s="119" t="str">
        <f>VLOOKUP(E96,VIP!$A$2:$O17698,7,FALSE)</f>
        <v>Si</v>
      </c>
      <c r="I96" s="119" t="str">
        <f>VLOOKUP(E96,VIP!$A$2:$O9663,8,FALSE)</f>
        <v>Si</v>
      </c>
      <c r="J96" s="119" t="str">
        <f>VLOOKUP(E96,VIP!$A$2:$O9613,8,FALSE)</f>
        <v>Si</v>
      </c>
      <c r="K96" s="119" t="str">
        <f>VLOOKUP(E96,VIP!$A$2:$O13187,6,0)</f>
        <v>NO</v>
      </c>
      <c r="L96" s="121" t="s">
        <v>2221</v>
      </c>
      <c r="M96" s="117" t="s">
        <v>2458</v>
      </c>
      <c r="N96" s="117" t="s">
        <v>2465</v>
      </c>
      <c r="O96" s="150" t="s">
        <v>2467</v>
      </c>
      <c r="P96" s="195"/>
      <c r="Q96" s="117" t="s">
        <v>2221</v>
      </c>
    </row>
    <row r="97" spans="1:17" ht="18" x14ac:dyDescent="0.25">
      <c r="A97" s="119" t="str">
        <f>VLOOKUP(E97,'LISTADO ATM'!$A$2:$C$900,3,0)</f>
        <v>DISTRITO NACIONAL</v>
      </c>
      <c r="B97" s="134" t="s">
        <v>2682</v>
      </c>
      <c r="C97" s="118">
        <v>44310.438634259262</v>
      </c>
      <c r="D97" s="118" t="s">
        <v>2461</v>
      </c>
      <c r="E97" s="120">
        <v>706</v>
      </c>
      <c r="F97" s="150" t="str">
        <f>VLOOKUP(E97,VIP!$A$2:$O12821,2,0)</f>
        <v>DRBR706</v>
      </c>
      <c r="G97" s="119" t="str">
        <f>VLOOKUP(E97,'LISTADO ATM'!$A$2:$B$899,2,0)</f>
        <v xml:space="preserve">ATM S/M Pristine </v>
      </c>
      <c r="H97" s="119" t="str">
        <f>VLOOKUP(E97,VIP!$A$2:$O17742,7,FALSE)</f>
        <v>Si</v>
      </c>
      <c r="I97" s="119" t="str">
        <f>VLOOKUP(E97,VIP!$A$2:$O9707,8,FALSE)</f>
        <v>Si</v>
      </c>
      <c r="J97" s="119" t="str">
        <f>VLOOKUP(E97,VIP!$A$2:$O9657,8,FALSE)</f>
        <v>Si</v>
      </c>
      <c r="K97" s="119" t="str">
        <f>VLOOKUP(E97,VIP!$A$2:$O13231,6,0)</f>
        <v>NO</v>
      </c>
      <c r="L97" s="121" t="s">
        <v>2421</v>
      </c>
      <c r="M97" s="117" t="s">
        <v>2458</v>
      </c>
      <c r="N97" s="117" t="s">
        <v>2465</v>
      </c>
      <c r="O97" s="150" t="s">
        <v>2466</v>
      </c>
      <c r="P97" s="195"/>
      <c r="Q97" s="117" t="s">
        <v>2421</v>
      </c>
    </row>
    <row r="98" spans="1:17" ht="18" x14ac:dyDescent="0.25">
      <c r="A98" s="119" t="str">
        <f>VLOOKUP(E98,'LISTADO ATM'!$A$2:$C$900,3,0)</f>
        <v>DISTRITO NACIONAL</v>
      </c>
      <c r="B98" s="134">
        <v>335862546</v>
      </c>
      <c r="C98" s="118">
        <v>44308.612175925926</v>
      </c>
      <c r="D98" s="119" t="s">
        <v>2182</v>
      </c>
      <c r="E98" s="120">
        <v>707</v>
      </c>
      <c r="F98" s="150" t="str">
        <f>VLOOKUP(E98,VIP!$A$2:$O12779,2,0)</f>
        <v>DRBR707</v>
      </c>
      <c r="G98" s="119" t="str">
        <f>VLOOKUP(E98,'LISTADO ATM'!$A$2:$B$899,2,0)</f>
        <v xml:space="preserve">ATM IAD </v>
      </c>
      <c r="H98" s="119" t="str">
        <f>VLOOKUP(E98,VIP!$A$2:$O17700,7,FALSE)</f>
        <v>No</v>
      </c>
      <c r="I98" s="119" t="str">
        <f>VLOOKUP(E98,VIP!$A$2:$O9665,8,FALSE)</f>
        <v>No</v>
      </c>
      <c r="J98" s="119" t="str">
        <f>VLOOKUP(E98,VIP!$A$2:$O9615,8,FALSE)</f>
        <v>No</v>
      </c>
      <c r="K98" s="119" t="str">
        <f>VLOOKUP(E98,VIP!$A$2:$O13189,6,0)</f>
        <v>NO</v>
      </c>
      <c r="L98" s="121" t="s">
        <v>2221</v>
      </c>
      <c r="M98" s="117" t="s">
        <v>2458</v>
      </c>
      <c r="N98" s="117" t="s">
        <v>2465</v>
      </c>
      <c r="O98" s="150" t="s">
        <v>2467</v>
      </c>
      <c r="P98" s="195"/>
      <c r="Q98" s="117" t="s">
        <v>2221</v>
      </c>
    </row>
    <row r="99" spans="1:17" ht="18" x14ac:dyDescent="0.25">
      <c r="A99" s="119" t="str">
        <f>VLOOKUP(E99,'LISTADO ATM'!$A$2:$C$900,3,0)</f>
        <v>DISTRITO NACIONAL</v>
      </c>
      <c r="B99" s="134" t="s">
        <v>2596</v>
      </c>
      <c r="C99" s="118">
        <v>44309.726134259261</v>
      </c>
      <c r="D99" s="118" t="s">
        <v>2182</v>
      </c>
      <c r="E99" s="120">
        <v>714</v>
      </c>
      <c r="F99" s="150" t="str">
        <f>VLOOKUP(E99,VIP!$A$2:$O12808,2,0)</f>
        <v>DRBR16M</v>
      </c>
      <c r="G99" s="119" t="str">
        <f>VLOOKUP(E99,'LISTADO ATM'!$A$2:$B$899,2,0)</f>
        <v xml:space="preserve">ATM Hospital de Herrera </v>
      </c>
      <c r="H99" s="119" t="str">
        <f>VLOOKUP(E99,VIP!$A$2:$O17729,7,FALSE)</f>
        <v>Si</v>
      </c>
      <c r="I99" s="119" t="str">
        <f>VLOOKUP(E99,VIP!$A$2:$O9694,8,FALSE)</f>
        <v>Si</v>
      </c>
      <c r="J99" s="119" t="str">
        <f>VLOOKUP(E99,VIP!$A$2:$O9644,8,FALSE)</f>
        <v>Si</v>
      </c>
      <c r="K99" s="119" t="str">
        <f>VLOOKUP(E99,VIP!$A$2:$O13218,6,0)</f>
        <v>NO</v>
      </c>
      <c r="L99" s="121" t="s">
        <v>2221</v>
      </c>
      <c r="M99" s="117" t="s">
        <v>2458</v>
      </c>
      <c r="N99" s="117" t="s">
        <v>2465</v>
      </c>
      <c r="O99" s="150" t="s">
        <v>2467</v>
      </c>
      <c r="P99" s="139"/>
      <c r="Q99" s="196" t="s">
        <v>2221</v>
      </c>
    </row>
    <row r="100" spans="1:17" ht="18" x14ac:dyDescent="0.25">
      <c r="A100" s="119" t="str">
        <f>VLOOKUP(E100,'LISTADO ATM'!$A$2:$C$900,3,0)</f>
        <v>DISTRITO NACIONAL</v>
      </c>
      <c r="B100" s="134">
        <v>335864345</v>
      </c>
      <c r="C100" s="118">
        <v>44310.427083333336</v>
      </c>
      <c r="D100" s="118" t="s">
        <v>2485</v>
      </c>
      <c r="E100" s="120">
        <v>718</v>
      </c>
      <c r="F100" s="150" t="str">
        <f>VLOOKUP(E100,VIP!$A$2:$O12813,2,0)</f>
        <v>DRBR24Y</v>
      </c>
      <c r="G100" s="119" t="str">
        <f>VLOOKUP(E100,'LISTADO ATM'!$A$2:$B$899,2,0)</f>
        <v xml:space="preserve">ATM Feria Ganadera </v>
      </c>
      <c r="H100" s="119" t="str">
        <f>VLOOKUP(E100,VIP!$A$2:$O17734,7,FALSE)</f>
        <v>Si</v>
      </c>
      <c r="I100" s="119" t="str">
        <f>VLOOKUP(E100,VIP!$A$2:$O9699,8,FALSE)</f>
        <v>Si</v>
      </c>
      <c r="J100" s="119" t="str">
        <f>VLOOKUP(E100,VIP!$A$2:$O9649,8,FALSE)</f>
        <v>Si</v>
      </c>
      <c r="K100" s="119" t="str">
        <f>VLOOKUP(E100,VIP!$A$2:$O13223,6,0)</f>
        <v>NO</v>
      </c>
      <c r="L100" s="121" t="s">
        <v>2421</v>
      </c>
      <c r="M100" s="117" t="s">
        <v>2458</v>
      </c>
      <c r="N100" s="117" t="s">
        <v>2465</v>
      </c>
      <c r="O100" s="150" t="s">
        <v>2466</v>
      </c>
      <c r="P100" s="139"/>
      <c r="Q100" s="117" t="s">
        <v>2421</v>
      </c>
    </row>
    <row r="101" spans="1:17" ht="18" x14ac:dyDescent="0.25">
      <c r="A101" s="119" t="str">
        <f>VLOOKUP(E101,'LISTADO ATM'!$A$2:$C$900,3,0)</f>
        <v>NORTE</v>
      </c>
      <c r="B101" s="134" t="s">
        <v>2634</v>
      </c>
      <c r="C101" s="118">
        <v>44309.839965277781</v>
      </c>
      <c r="D101" s="118" t="s">
        <v>2584</v>
      </c>
      <c r="E101" s="120">
        <v>728</v>
      </c>
      <c r="F101" s="150" t="str">
        <f>VLOOKUP(E101,VIP!$A$2:$O12821,2,0)</f>
        <v>DRBR051</v>
      </c>
      <c r="G101" s="119" t="str">
        <f>VLOOKUP(E101,'LISTADO ATM'!$A$2:$B$899,2,0)</f>
        <v xml:space="preserve">ATM UNP La Vega Oficina Regional Norcentral </v>
      </c>
      <c r="H101" s="119" t="str">
        <f>VLOOKUP(E101,VIP!$A$2:$O17742,7,FALSE)</f>
        <v>Si</v>
      </c>
      <c r="I101" s="119" t="str">
        <f>VLOOKUP(E101,VIP!$A$2:$O9707,8,FALSE)</f>
        <v>Si</v>
      </c>
      <c r="J101" s="119" t="str">
        <f>VLOOKUP(E101,VIP!$A$2:$O9657,8,FALSE)</f>
        <v>Si</v>
      </c>
      <c r="K101" s="119" t="str">
        <f>VLOOKUP(E101,VIP!$A$2:$O13231,6,0)</f>
        <v>SI</v>
      </c>
      <c r="L101" s="121" t="s">
        <v>2421</v>
      </c>
      <c r="M101" s="117" t="s">
        <v>2458</v>
      </c>
      <c r="N101" s="117" t="s">
        <v>2465</v>
      </c>
      <c r="O101" s="150" t="s">
        <v>2583</v>
      </c>
      <c r="P101" s="139"/>
      <c r="Q101" s="196" t="s">
        <v>2421</v>
      </c>
    </row>
    <row r="102" spans="1:17" ht="18" x14ac:dyDescent="0.25">
      <c r="A102" s="119" t="str">
        <f>VLOOKUP(E102,'LISTADO ATM'!$A$2:$C$900,3,0)</f>
        <v>SUR</v>
      </c>
      <c r="B102" s="134">
        <v>335862209</v>
      </c>
      <c r="C102" s="118">
        <v>44308.485185185185</v>
      </c>
      <c r="D102" s="119" t="s">
        <v>2485</v>
      </c>
      <c r="E102" s="120">
        <v>730</v>
      </c>
      <c r="F102" s="150" t="str">
        <f>VLOOKUP(E102,VIP!$A$2:$O12795,2,0)</f>
        <v>DRBR082</v>
      </c>
      <c r="G102" s="119" t="str">
        <f>VLOOKUP(E102,'LISTADO ATM'!$A$2:$B$899,2,0)</f>
        <v xml:space="preserve">ATM Palacio de Justicia Barahona </v>
      </c>
      <c r="H102" s="119" t="str">
        <f>VLOOKUP(E102,VIP!$A$2:$O17716,7,FALSE)</f>
        <v>Si</v>
      </c>
      <c r="I102" s="119" t="str">
        <f>VLOOKUP(E102,VIP!$A$2:$O9681,8,FALSE)</f>
        <v>Si</v>
      </c>
      <c r="J102" s="119" t="str">
        <f>VLOOKUP(E102,VIP!$A$2:$O9631,8,FALSE)</f>
        <v>Si</v>
      </c>
      <c r="K102" s="119" t="str">
        <f>VLOOKUP(E102,VIP!$A$2:$O13205,6,0)</f>
        <v>NO</v>
      </c>
      <c r="L102" s="121" t="s">
        <v>2518</v>
      </c>
      <c r="M102" s="193" t="s">
        <v>2670</v>
      </c>
      <c r="N102" s="117" t="s">
        <v>2465</v>
      </c>
      <c r="O102" s="150" t="s">
        <v>2486</v>
      </c>
      <c r="P102" s="139"/>
      <c r="Q102" s="196" t="s">
        <v>2518</v>
      </c>
    </row>
    <row r="103" spans="1:17" ht="18" x14ac:dyDescent="0.25">
      <c r="A103" s="119" t="str">
        <f>VLOOKUP(E103,'LISTADO ATM'!$A$2:$C$900,3,0)</f>
        <v>NORTE</v>
      </c>
      <c r="B103" s="134" t="s">
        <v>2586</v>
      </c>
      <c r="C103" s="118">
        <v>44309.586875000001</v>
      </c>
      <c r="D103" s="118" t="s">
        <v>2584</v>
      </c>
      <c r="E103" s="120">
        <v>732</v>
      </c>
      <c r="F103" s="150" t="str">
        <f>VLOOKUP(E103,VIP!$A$2:$O12787,2,0)</f>
        <v>DRBR12H</v>
      </c>
      <c r="G103" s="119" t="str">
        <f>VLOOKUP(E103,'LISTADO ATM'!$A$2:$B$899,2,0)</f>
        <v xml:space="preserve">ATM Molino del Valle (Santiago) </v>
      </c>
      <c r="H103" s="119" t="str">
        <f>VLOOKUP(E103,VIP!$A$2:$O17708,7,FALSE)</f>
        <v>Si</v>
      </c>
      <c r="I103" s="119" t="str">
        <f>VLOOKUP(E103,VIP!$A$2:$O9673,8,FALSE)</f>
        <v>Si</v>
      </c>
      <c r="J103" s="119" t="str">
        <f>VLOOKUP(E103,VIP!$A$2:$O9623,8,FALSE)</f>
        <v>Si</v>
      </c>
      <c r="K103" s="119" t="str">
        <f>VLOOKUP(E103,VIP!$A$2:$O13197,6,0)</f>
        <v>NO</v>
      </c>
      <c r="L103" s="121" t="s">
        <v>2421</v>
      </c>
      <c r="M103" s="117" t="s">
        <v>2458</v>
      </c>
      <c r="N103" s="117" t="s">
        <v>2465</v>
      </c>
      <c r="O103" s="150" t="s">
        <v>2583</v>
      </c>
      <c r="P103" s="139"/>
      <c r="Q103" s="196" t="s">
        <v>2421</v>
      </c>
    </row>
    <row r="104" spans="1:17" ht="18" x14ac:dyDescent="0.25">
      <c r="A104" s="119" t="str">
        <f>VLOOKUP(E104,'LISTADO ATM'!$A$2:$C$900,3,0)</f>
        <v>SUR</v>
      </c>
      <c r="B104" s="134" t="s">
        <v>2623</v>
      </c>
      <c r="C104" s="118">
        <v>44309.87599537037</v>
      </c>
      <c r="D104" s="118" t="s">
        <v>2182</v>
      </c>
      <c r="E104" s="120">
        <v>751</v>
      </c>
      <c r="F104" s="150" t="str">
        <f>VLOOKUP(E104,VIP!$A$2:$O12810,2,0)</f>
        <v>DRBR751</v>
      </c>
      <c r="G104" s="119" t="str">
        <f>VLOOKUP(E104,'LISTADO ATM'!$A$2:$B$899,2,0)</f>
        <v>ATM Eco Petroleo Camilo</v>
      </c>
      <c r="H104" s="119" t="str">
        <f>VLOOKUP(E104,VIP!$A$2:$O17731,7,FALSE)</f>
        <v>N/A</v>
      </c>
      <c r="I104" s="119" t="str">
        <f>VLOOKUP(E104,VIP!$A$2:$O9696,8,FALSE)</f>
        <v>N/A</v>
      </c>
      <c r="J104" s="119" t="str">
        <f>VLOOKUP(E104,VIP!$A$2:$O9646,8,FALSE)</f>
        <v>N/A</v>
      </c>
      <c r="K104" s="119" t="str">
        <f>VLOOKUP(E104,VIP!$A$2:$O13220,6,0)</f>
        <v>N/A</v>
      </c>
      <c r="L104" s="121" t="s">
        <v>2424</v>
      </c>
      <c r="M104" s="117" t="s">
        <v>2458</v>
      </c>
      <c r="N104" s="117" t="s">
        <v>2465</v>
      </c>
      <c r="O104" s="150" t="s">
        <v>2467</v>
      </c>
      <c r="P104" s="139"/>
      <c r="Q104" s="196" t="s">
        <v>2424</v>
      </c>
    </row>
    <row r="105" spans="1:17" ht="18" x14ac:dyDescent="0.25">
      <c r="A105" s="119" t="str">
        <f>VLOOKUP(E105,'LISTADO ATM'!$A$2:$C$900,3,0)</f>
        <v>DISTRITO NACIONAL</v>
      </c>
      <c r="B105" s="134" t="s">
        <v>2680</v>
      </c>
      <c r="C105" s="118">
        <v>44310.444293981483</v>
      </c>
      <c r="D105" s="118" t="s">
        <v>2182</v>
      </c>
      <c r="E105" s="120">
        <v>755</v>
      </c>
      <c r="F105" s="150" t="str">
        <f>VLOOKUP(E105,VIP!$A$2:$O12819,2,0)</f>
        <v>DRBR755</v>
      </c>
      <c r="G105" s="119" t="str">
        <f>VLOOKUP(E105,'LISTADO ATM'!$A$2:$B$899,2,0)</f>
        <v xml:space="preserve">ATM Oficina Galería del Este (Plaza) </v>
      </c>
      <c r="H105" s="119" t="str">
        <f>VLOOKUP(E105,VIP!$A$2:$O17740,7,FALSE)</f>
        <v>Si</v>
      </c>
      <c r="I105" s="119" t="str">
        <f>VLOOKUP(E105,VIP!$A$2:$O9705,8,FALSE)</f>
        <v>Si</v>
      </c>
      <c r="J105" s="119" t="str">
        <f>VLOOKUP(E105,VIP!$A$2:$O9655,8,FALSE)</f>
        <v>Si</v>
      </c>
      <c r="K105" s="119" t="str">
        <f>VLOOKUP(E105,VIP!$A$2:$O13229,6,0)</f>
        <v>NO</v>
      </c>
      <c r="L105" s="121" t="s">
        <v>2687</v>
      </c>
      <c r="M105" s="117" t="s">
        <v>2458</v>
      </c>
      <c r="N105" s="117" t="s">
        <v>2465</v>
      </c>
      <c r="O105" s="150" t="s">
        <v>2467</v>
      </c>
      <c r="P105" s="139"/>
      <c r="Q105" s="196" t="s">
        <v>2687</v>
      </c>
    </row>
    <row r="106" spans="1:17" ht="18" x14ac:dyDescent="0.25">
      <c r="A106" s="119" t="str">
        <f>VLOOKUP(E106,'LISTADO ATM'!$A$2:$C$900,3,0)</f>
        <v>SUR</v>
      </c>
      <c r="B106" s="134" t="s">
        <v>2692</v>
      </c>
      <c r="C106" s="118">
        <v>44310.527384259258</v>
      </c>
      <c r="D106" s="118" t="s">
        <v>2485</v>
      </c>
      <c r="E106" s="120">
        <v>764</v>
      </c>
      <c r="F106" s="150" t="str">
        <f>VLOOKUP(E106,VIP!$A$2:$O12818,2,0)</f>
        <v>DRBR451</v>
      </c>
      <c r="G106" s="119" t="str">
        <f>VLOOKUP(E106,'LISTADO ATM'!$A$2:$B$899,2,0)</f>
        <v xml:space="preserve">ATM Oficina Elías Piña </v>
      </c>
      <c r="H106" s="119" t="str">
        <f>VLOOKUP(E106,VIP!$A$2:$O17739,7,FALSE)</f>
        <v>Si</v>
      </c>
      <c r="I106" s="119" t="str">
        <f>VLOOKUP(E106,VIP!$A$2:$O9704,8,FALSE)</f>
        <v>Si</v>
      </c>
      <c r="J106" s="119" t="str">
        <f>VLOOKUP(E106,VIP!$A$2:$O9654,8,FALSE)</f>
        <v>Si</v>
      </c>
      <c r="K106" s="119" t="str">
        <f>VLOOKUP(E106,VIP!$A$2:$O13228,6,0)</f>
        <v>NO</v>
      </c>
      <c r="L106" s="119" t="s">
        <v>2452</v>
      </c>
      <c r="M106" s="117" t="s">
        <v>2458</v>
      </c>
      <c r="N106" s="117" t="s">
        <v>2465</v>
      </c>
      <c r="O106" s="150" t="s">
        <v>2486</v>
      </c>
      <c r="P106" s="139"/>
      <c r="Q106" s="196" t="s">
        <v>2452</v>
      </c>
    </row>
    <row r="107" spans="1:17" ht="18" x14ac:dyDescent="0.25">
      <c r="A107" s="119" t="str">
        <f>VLOOKUP(E107,'LISTADO ATM'!$A$2:$C$900,3,0)</f>
        <v>DISTRITO NACIONAL</v>
      </c>
      <c r="B107" s="134" t="s">
        <v>2706</v>
      </c>
      <c r="C107" s="118">
        <v>44310.498981481483</v>
      </c>
      <c r="D107" s="118" t="s">
        <v>2461</v>
      </c>
      <c r="E107" s="120">
        <v>769</v>
      </c>
      <c r="F107" s="150" t="str">
        <f>VLOOKUP(E107,VIP!$A$2:$O12832,2,0)</f>
        <v>DRBR769</v>
      </c>
      <c r="G107" s="119" t="str">
        <f>VLOOKUP(E107,'LISTADO ATM'!$A$2:$B$899,2,0)</f>
        <v>ATM UNP Pablo Mella Morales</v>
      </c>
      <c r="H107" s="119" t="str">
        <f>VLOOKUP(E107,VIP!$A$2:$O17753,7,FALSE)</f>
        <v>Si</v>
      </c>
      <c r="I107" s="119" t="str">
        <f>VLOOKUP(E107,VIP!$A$2:$O9718,8,FALSE)</f>
        <v>Si</v>
      </c>
      <c r="J107" s="119" t="str">
        <f>VLOOKUP(E107,VIP!$A$2:$O9668,8,FALSE)</f>
        <v>Si</v>
      </c>
      <c r="K107" s="119" t="str">
        <f>VLOOKUP(E107,VIP!$A$2:$O13242,6,0)</f>
        <v>NO</v>
      </c>
      <c r="L107" s="119" t="s">
        <v>2421</v>
      </c>
      <c r="M107" s="117" t="s">
        <v>2458</v>
      </c>
      <c r="N107" s="117" t="s">
        <v>2465</v>
      </c>
      <c r="O107" s="150" t="s">
        <v>2466</v>
      </c>
      <c r="P107" s="139"/>
      <c r="Q107" s="196" t="s">
        <v>2421</v>
      </c>
    </row>
    <row r="108" spans="1:17" ht="18" x14ac:dyDescent="0.25">
      <c r="A108" s="119" t="str">
        <f>VLOOKUP(E108,'LISTADO ATM'!$A$2:$C$900,3,0)</f>
        <v>ESTE</v>
      </c>
      <c r="B108" s="134">
        <v>335863218</v>
      </c>
      <c r="C108" s="118">
        <v>44309.386805555558</v>
      </c>
      <c r="D108" s="118" t="s">
        <v>2485</v>
      </c>
      <c r="E108" s="120">
        <v>776</v>
      </c>
      <c r="F108" s="150" t="str">
        <f>VLOOKUP(E108,VIP!$A$2:$O12809,2,0)</f>
        <v>DRBR03D</v>
      </c>
      <c r="G108" s="119" t="str">
        <f>VLOOKUP(E108,'LISTADO ATM'!$A$2:$B$899,2,0)</f>
        <v xml:space="preserve">ATM Oficina Monte Plata </v>
      </c>
      <c r="H108" s="119" t="str">
        <f>VLOOKUP(E108,VIP!$A$2:$O17730,7,FALSE)</f>
        <v>Si</v>
      </c>
      <c r="I108" s="119" t="str">
        <f>VLOOKUP(E108,VIP!$A$2:$O9695,8,FALSE)</f>
        <v>Si</v>
      </c>
      <c r="J108" s="119" t="str">
        <f>VLOOKUP(E108,VIP!$A$2:$O9645,8,FALSE)</f>
        <v>Si</v>
      </c>
      <c r="K108" s="119" t="str">
        <f>VLOOKUP(E108,VIP!$A$2:$O13219,6,0)</f>
        <v>SI</v>
      </c>
      <c r="L108" s="121" t="s">
        <v>2421</v>
      </c>
      <c r="M108" s="117" t="s">
        <v>2458</v>
      </c>
      <c r="N108" s="117" t="s">
        <v>2465</v>
      </c>
      <c r="O108" s="150" t="s">
        <v>2486</v>
      </c>
      <c r="P108" s="139"/>
      <c r="Q108" s="196" t="s">
        <v>2421</v>
      </c>
    </row>
    <row r="109" spans="1:17" ht="18" x14ac:dyDescent="0.25">
      <c r="A109" s="119" t="str">
        <f>VLOOKUP(E109,'LISTADO ATM'!$A$2:$C$900,3,0)</f>
        <v>DISTRITO NACIONAL</v>
      </c>
      <c r="B109" s="134" t="s">
        <v>2635</v>
      </c>
      <c r="C109" s="118">
        <v>44309.838854166665</v>
      </c>
      <c r="D109" s="118" t="s">
        <v>2461</v>
      </c>
      <c r="E109" s="120">
        <v>790</v>
      </c>
      <c r="F109" s="150" t="str">
        <f>VLOOKUP(E109,VIP!$A$2:$O12822,2,0)</f>
        <v>DRBR16I</v>
      </c>
      <c r="G109" s="119" t="str">
        <f>VLOOKUP(E109,'LISTADO ATM'!$A$2:$B$899,2,0)</f>
        <v xml:space="preserve">ATM Oficina Bella Vista Mall I </v>
      </c>
      <c r="H109" s="119" t="str">
        <f>VLOOKUP(E109,VIP!$A$2:$O17743,7,FALSE)</f>
        <v>Si</v>
      </c>
      <c r="I109" s="119" t="str">
        <f>VLOOKUP(E109,VIP!$A$2:$O9708,8,FALSE)</f>
        <v>Si</v>
      </c>
      <c r="J109" s="119" t="str">
        <f>VLOOKUP(E109,VIP!$A$2:$O9658,8,FALSE)</f>
        <v>Si</v>
      </c>
      <c r="K109" s="119" t="str">
        <f>VLOOKUP(E109,VIP!$A$2:$O13232,6,0)</f>
        <v>SI</v>
      </c>
      <c r="L109" s="121" t="s">
        <v>2619</v>
      </c>
      <c r="M109" s="193" t="s">
        <v>2670</v>
      </c>
      <c r="N109" s="117" t="s">
        <v>2465</v>
      </c>
      <c r="O109" s="150" t="s">
        <v>2466</v>
      </c>
      <c r="P109" s="139"/>
      <c r="Q109" s="194">
        <v>44309.436111111114</v>
      </c>
    </row>
    <row r="110" spans="1:17" ht="18" x14ac:dyDescent="0.25">
      <c r="A110" s="119" t="str">
        <f>VLOOKUP(E110,'LISTADO ATM'!$A$2:$C$900,3,0)</f>
        <v>DISTRITO NACIONAL</v>
      </c>
      <c r="B110" s="134" t="s">
        <v>2603</v>
      </c>
      <c r="C110" s="118">
        <v>44309.704745370371</v>
      </c>
      <c r="D110" s="118" t="s">
        <v>2182</v>
      </c>
      <c r="E110" s="120">
        <v>792</v>
      </c>
      <c r="F110" s="150" t="str">
        <f>VLOOKUP(E110,VIP!$A$2:$O12820,2,0)</f>
        <v>DRBR792</v>
      </c>
      <c r="G110" s="119" t="str">
        <f>VLOOKUP(E110,'LISTADO ATM'!$A$2:$B$899,2,0)</f>
        <v>ATM Hospital Salvador de Gautier</v>
      </c>
      <c r="H110" s="119" t="str">
        <f>VLOOKUP(E110,VIP!$A$2:$O17741,7,FALSE)</f>
        <v>Si</v>
      </c>
      <c r="I110" s="119" t="str">
        <f>VLOOKUP(E110,VIP!$A$2:$O9706,8,FALSE)</f>
        <v>Si</v>
      </c>
      <c r="J110" s="119" t="str">
        <f>VLOOKUP(E110,VIP!$A$2:$O9656,8,FALSE)</f>
        <v>Si</v>
      </c>
      <c r="K110" s="119" t="str">
        <f>VLOOKUP(E110,VIP!$A$2:$O13230,6,0)</f>
        <v>NO</v>
      </c>
      <c r="L110" s="121" t="s">
        <v>2221</v>
      </c>
      <c r="M110" s="117" t="s">
        <v>2458</v>
      </c>
      <c r="N110" s="117" t="s">
        <v>2465</v>
      </c>
      <c r="O110" s="150" t="s">
        <v>2467</v>
      </c>
      <c r="P110" s="139"/>
      <c r="Q110" s="196" t="s">
        <v>2221</v>
      </c>
    </row>
    <row r="111" spans="1:17" ht="18" x14ac:dyDescent="0.25">
      <c r="A111" s="119" t="str">
        <f>VLOOKUP(E111,'LISTADO ATM'!$A$2:$C$900,3,0)</f>
        <v>DISTRITO NACIONAL</v>
      </c>
      <c r="B111" s="134" t="s">
        <v>2587</v>
      </c>
      <c r="C111" s="118">
        <v>44309.586296296293</v>
      </c>
      <c r="D111" s="118" t="s">
        <v>2182</v>
      </c>
      <c r="E111" s="120">
        <v>793</v>
      </c>
      <c r="F111" s="150" t="str">
        <f>VLOOKUP(E111,VIP!$A$2:$O12788,2,0)</f>
        <v>DRBR793</v>
      </c>
      <c r="G111" s="119" t="str">
        <f>VLOOKUP(E111,'LISTADO ATM'!$A$2:$B$899,2,0)</f>
        <v xml:space="preserve">ATM Centro de Caja Agora Mall </v>
      </c>
      <c r="H111" s="119" t="str">
        <f>VLOOKUP(E111,VIP!$A$2:$O17709,7,FALSE)</f>
        <v>Si</v>
      </c>
      <c r="I111" s="119" t="str">
        <f>VLOOKUP(E111,VIP!$A$2:$O9674,8,FALSE)</f>
        <v>Si</v>
      </c>
      <c r="J111" s="119" t="str">
        <f>VLOOKUP(E111,VIP!$A$2:$O9624,8,FALSE)</f>
        <v>Si</v>
      </c>
      <c r="K111" s="119" t="str">
        <f>VLOOKUP(E111,VIP!$A$2:$O13198,6,0)</f>
        <v>NO</v>
      </c>
      <c r="L111" s="121" t="s">
        <v>2481</v>
      </c>
      <c r="M111" s="117" t="s">
        <v>2458</v>
      </c>
      <c r="N111" s="117" t="s">
        <v>2499</v>
      </c>
      <c r="O111" s="150" t="s">
        <v>2467</v>
      </c>
      <c r="P111" s="139"/>
      <c r="Q111" s="196" t="s">
        <v>2481</v>
      </c>
    </row>
    <row r="112" spans="1:17" ht="18" x14ac:dyDescent="0.25">
      <c r="A112" s="119" t="str">
        <f>VLOOKUP(E112,'LISTADO ATM'!$A$2:$C$900,3,0)</f>
        <v>NORTE</v>
      </c>
      <c r="B112" s="134">
        <v>335864358</v>
      </c>
      <c r="C112" s="118">
        <v>44310.432638888888</v>
      </c>
      <c r="D112" s="118" t="s">
        <v>2485</v>
      </c>
      <c r="E112" s="120">
        <v>796</v>
      </c>
      <c r="F112" s="150" t="str">
        <f>VLOOKUP(E112,VIP!$A$2:$O12808,2,0)</f>
        <v>DRBR155</v>
      </c>
      <c r="G112" s="119" t="str">
        <f>VLOOKUP(E112,'LISTADO ATM'!$A$2:$B$899,2,0)</f>
        <v xml:space="preserve">ATM Oficina Plaza Ventura (Nagua) </v>
      </c>
      <c r="H112" s="119" t="str">
        <f>VLOOKUP(E112,VIP!$A$2:$O17729,7,FALSE)</f>
        <v>Si</v>
      </c>
      <c r="I112" s="119" t="str">
        <f>VLOOKUP(E112,VIP!$A$2:$O9694,8,FALSE)</f>
        <v>Si</v>
      </c>
      <c r="J112" s="119" t="str">
        <f>VLOOKUP(E112,VIP!$A$2:$O9644,8,FALSE)</f>
        <v>Si</v>
      </c>
      <c r="K112" s="119" t="str">
        <f>VLOOKUP(E112,VIP!$A$2:$O13218,6,0)</f>
        <v>SI</v>
      </c>
      <c r="L112" s="121" t="s">
        <v>2421</v>
      </c>
      <c r="M112" s="193" t="s">
        <v>2670</v>
      </c>
      <c r="N112" s="117" t="s">
        <v>2465</v>
      </c>
      <c r="O112" s="150" t="s">
        <v>2486</v>
      </c>
      <c r="P112" s="139"/>
      <c r="Q112" s="194">
        <v>44309.451388888891</v>
      </c>
    </row>
    <row r="113" spans="1:17" ht="18" x14ac:dyDescent="0.25">
      <c r="A113" s="119" t="str">
        <f>VLOOKUP(E113,'LISTADO ATM'!$A$2:$C$900,3,0)</f>
        <v>NORTE</v>
      </c>
      <c r="B113" s="134" t="s">
        <v>2650</v>
      </c>
      <c r="C113" s="118">
        <v>44310.323287037034</v>
      </c>
      <c r="D113" s="118" t="s">
        <v>2183</v>
      </c>
      <c r="E113" s="120">
        <v>807</v>
      </c>
      <c r="F113" s="150" t="str">
        <f>VLOOKUP(E113,VIP!$A$2:$O12810,2,0)</f>
        <v>DRBR207</v>
      </c>
      <c r="G113" s="119" t="str">
        <f>VLOOKUP(E113,'LISTADO ATM'!$A$2:$B$899,2,0)</f>
        <v xml:space="preserve">ATM S/M Morel (Mao) </v>
      </c>
      <c r="H113" s="119" t="str">
        <f>VLOOKUP(E113,VIP!$A$2:$O17731,7,FALSE)</f>
        <v>Si</v>
      </c>
      <c r="I113" s="119" t="str">
        <f>VLOOKUP(E113,VIP!$A$2:$O9696,8,FALSE)</f>
        <v>Si</v>
      </c>
      <c r="J113" s="119" t="str">
        <f>VLOOKUP(E113,VIP!$A$2:$O9646,8,FALSE)</f>
        <v>Si</v>
      </c>
      <c r="K113" s="119" t="str">
        <f>VLOOKUP(E113,VIP!$A$2:$O13220,6,0)</f>
        <v>SI</v>
      </c>
      <c r="L113" s="121" t="s">
        <v>2221</v>
      </c>
      <c r="M113" s="117" t="s">
        <v>2458</v>
      </c>
      <c r="N113" s="117" t="s">
        <v>2465</v>
      </c>
      <c r="O113" s="150" t="s">
        <v>2658</v>
      </c>
      <c r="P113" s="139"/>
      <c r="Q113" s="196" t="s">
        <v>2221</v>
      </c>
    </row>
    <row r="114" spans="1:17" ht="18" x14ac:dyDescent="0.25">
      <c r="A114" s="119" t="str">
        <f>VLOOKUP(E114,'LISTADO ATM'!$A$2:$C$900,3,0)</f>
        <v>NORTE</v>
      </c>
      <c r="B114" s="134" t="s">
        <v>2624</v>
      </c>
      <c r="C114" s="118">
        <v>44309.873495370368</v>
      </c>
      <c r="D114" s="118" t="s">
        <v>2183</v>
      </c>
      <c r="E114" s="120">
        <v>808</v>
      </c>
      <c r="F114" s="150" t="str">
        <f>VLOOKUP(E114,VIP!$A$2:$O12811,2,0)</f>
        <v>DRBR808</v>
      </c>
      <c r="G114" s="119" t="str">
        <f>VLOOKUP(E114,'LISTADO ATM'!$A$2:$B$899,2,0)</f>
        <v xml:space="preserve">ATM Oficina Castillo </v>
      </c>
      <c r="H114" s="119" t="str">
        <f>VLOOKUP(E114,VIP!$A$2:$O17732,7,FALSE)</f>
        <v>Si</v>
      </c>
      <c r="I114" s="119" t="str">
        <f>VLOOKUP(E114,VIP!$A$2:$O9697,8,FALSE)</f>
        <v>Si</v>
      </c>
      <c r="J114" s="119" t="str">
        <f>VLOOKUP(E114,VIP!$A$2:$O9647,8,FALSE)</f>
        <v>Si</v>
      </c>
      <c r="K114" s="119" t="str">
        <f>VLOOKUP(E114,VIP!$A$2:$O13221,6,0)</f>
        <v>NO</v>
      </c>
      <c r="L114" s="121" t="s">
        <v>2221</v>
      </c>
      <c r="M114" s="193" t="s">
        <v>2670</v>
      </c>
      <c r="N114" s="193" t="s">
        <v>2674</v>
      </c>
      <c r="O114" s="150" t="s">
        <v>2494</v>
      </c>
      <c r="P114" s="139"/>
      <c r="Q114" s="194">
        <v>44309.432638888888</v>
      </c>
    </row>
    <row r="115" spans="1:17" ht="18" x14ac:dyDescent="0.25">
      <c r="A115" s="119" t="str">
        <f>VLOOKUP(E115,'LISTADO ATM'!$A$2:$C$900,3,0)</f>
        <v>NORTE</v>
      </c>
      <c r="B115" s="134" t="s">
        <v>2696</v>
      </c>
      <c r="C115" s="118">
        <v>44310.516006944446</v>
      </c>
      <c r="D115" s="118" t="s">
        <v>2183</v>
      </c>
      <c r="E115" s="120">
        <v>809</v>
      </c>
      <c r="F115" s="150" t="str">
        <f>VLOOKUP(E115,VIP!$A$2:$O12822,2,0)</f>
        <v>DRBR809</v>
      </c>
      <c r="G115" s="119" t="str">
        <f>VLOOKUP(E115,'LISTADO ATM'!$A$2:$B$899,2,0)</f>
        <v>ATM Yoma (Cotuí)</v>
      </c>
      <c r="H115" s="119" t="str">
        <f>VLOOKUP(E115,VIP!$A$2:$O17743,7,FALSE)</f>
        <v>Si</v>
      </c>
      <c r="I115" s="119" t="str">
        <f>VLOOKUP(E115,VIP!$A$2:$O9708,8,FALSE)</f>
        <v>Si</v>
      </c>
      <c r="J115" s="119" t="str">
        <f>VLOOKUP(E115,VIP!$A$2:$O9658,8,FALSE)</f>
        <v>Si</v>
      </c>
      <c r="K115" s="119" t="str">
        <f>VLOOKUP(E115,VIP!$A$2:$O13232,6,0)</f>
        <v>NO</v>
      </c>
      <c r="L115" s="119" t="s">
        <v>2221</v>
      </c>
      <c r="M115" s="117" t="s">
        <v>2458</v>
      </c>
      <c r="N115" s="117" t="s">
        <v>2465</v>
      </c>
      <c r="O115" s="150" t="s">
        <v>2658</v>
      </c>
      <c r="P115" s="139"/>
      <c r="Q115" s="196" t="s">
        <v>2221</v>
      </c>
    </row>
    <row r="116" spans="1:17" ht="18" x14ac:dyDescent="0.25">
      <c r="A116" s="119" t="str">
        <f>VLOOKUP(E116,'LISTADO ATM'!$A$2:$C$900,3,0)</f>
        <v>ESTE</v>
      </c>
      <c r="B116" s="134" t="s">
        <v>2626</v>
      </c>
      <c r="C116" s="118">
        <v>44309.862210648149</v>
      </c>
      <c r="D116" s="118" t="s">
        <v>2182</v>
      </c>
      <c r="E116" s="120">
        <v>822</v>
      </c>
      <c r="F116" s="150" t="str">
        <f>VLOOKUP(E116,VIP!$A$2:$O12813,2,0)</f>
        <v>DRBR822</v>
      </c>
      <c r="G116" s="119" t="str">
        <f>VLOOKUP(E116,'LISTADO ATM'!$A$2:$B$899,2,0)</f>
        <v xml:space="preserve">ATM INDUSPALMA </v>
      </c>
      <c r="H116" s="119" t="str">
        <f>VLOOKUP(E116,VIP!$A$2:$O17734,7,FALSE)</f>
        <v>Si</v>
      </c>
      <c r="I116" s="119" t="str">
        <f>VLOOKUP(E116,VIP!$A$2:$O9699,8,FALSE)</f>
        <v>Si</v>
      </c>
      <c r="J116" s="119" t="str">
        <f>VLOOKUP(E116,VIP!$A$2:$O9649,8,FALSE)</f>
        <v>Si</v>
      </c>
      <c r="K116" s="119" t="str">
        <f>VLOOKUP(E116,VIP!$A$2:$O13223,6,0)</f>
        <v>NO</v>
      </c>
      <c r="L116" s="121" t="s">
        <v>2424</v>
      </c>
      <c r="M116" s="117" t="s">
        <v>2458</v>
      </c>
      <c r="N116" s="117" t="s">
        <v>2465</v>
      </c>
      <c r="O116" s="150" t="s">
        <v>2467</v>
      </c>
      <c r="P116" s="139"/>
      <c r="Q116" s="196" t="s">
        <v>2424</v>
      </c>
    </row>
    <row r="117" spans="1:17" ht="18" x14ac:dyDescent="0.25">
      <c r="A117" s="119" t="str">
        <f>VLOOKUP(E117,'LISTADO ATM'!$A$2:$C$900,3,0)</f>
        <v>SUR</v>
      </c>
      <c r="B117" s="134" t="s">
        <v>2669</v>
      </c>
      <c r="C117" s="118">
        <v>44310.343784722223</v>
      </c>
      <c r="D117" s="118" t="s">
        <v>2485</v>
      </c>
      <c r="E117" s="120">
        <v>825</v>
      </c>
      <c r="F117" s="150" t="str">
        <f>VLOOKUP(E117,VIP!$A$2:$O12818,2,0)</f>
        <v>DRBR825</v>
      </c>
      <c r="G117" s="119" t="str">
        <f>VLOOKUP(E117,'LISTADO ATM'!$A$2:$B$899,2,0)</f>
        <v xml:space="preserve">ATM Estacion Eco Cibeles (Las Matas de Farfán) </v>
      </c>
      <c r="H117" s="119" t="str">
        <f>VLOOKUP(E117,VIP!$A$2:$O17739,7,FALSE)</f>
        <v>Si</v>
      </c>
      <c r="I117" s="119" t="str">
        <f>VLOOKUP(E117,VIP!$A$2:$O9704,8,FALSE)</f>
        <v>Si</v>
      </c>
      <c r="J117" s="119" t="str">
        <f>VLOOKUP(E117,VIP!$A$2:$O9654,8,FALSE)</f>
        <v>Si</v>
      </c>
      <c r="K117" s="119" t="str">
        <f>VLOOKUP(E117,VIP!$A$2:$O13228,6,0)</f>
        <v>NO</v>
      </c>
      <c r="L117" s="121" t="s">
        <v>2452</v>
      </c>
      <c r="M117" s="117" t="s">
        <v>2458</v>
      </c>
      <c r="N117" s="117" t="s">
        <v>2465</v>
      </c>
      <c r="O117" s="150" t="s">
        <v>2486</v>
      </c>
      <c r="P117" s="139"/>
      <c r="Q117" s="196" t="s">
        <v>2452</v>
      </c>
    </row>
    <row r="118" spans="1:17" ht="18" x14ac:dyDescent="0.25">
      <c r="A118" s="119" t="str">
        <f>VLOOKUP(E118,'LISTADO ATM'!$A$2:$C$900,3,0)</f>
        <v>DISTRITO NACIONAL</v>
      </c>
      <c r="B118" s="134" t="s">
        <v>2676</v>
      </c>
      <c r="C118" s="118">
        <v>44310.477800925924</v>
      </c>
      <c r="D118" s="118" t="s">
        <v>2182</v>
      </c>
      <c r="E118" s="120">
        <v>850</v>
      </c>
      <c r="F118" s="150" t="str">
        <f>VLOOKUP(E118,VIP!$A$2:$O12815,2,0)</f>
        <v>DRBR850</v>
      </c>
      <c r="G118" s="119" t="str">
        <f>VLOOKUP(E118,'LISTADO ATM'!$A$2:$B$899,2,0)</f>
        <v xml:space="preserve">ATM Hotel Be Live Hamaca </v>
      </c>
      <c r="H118" s="119" t="str">
        <f>VLOOKUP(E118,VIP!$A$2:$O17736,7,FALSE)</f>
        <v>Si</v>
      </c>
      <c r="I118" s="119" t="str">
        <f>VLOOKUP(E118,VIP!$A$2:$O9701,8,FALSE)</f>
        <v>Si</v>
      </c>
      <c r="J118" s="119" t="str">
        <f>VLOOKUP(E118,VIP!$A$2:$O9651,8,FALSE)</f>
        <v>Si</v>
      </c>
      <c r="K118" s="119" t="str">
        <f>VLOOKUP(E118,VIP!$A$2:$O13225,6,0)</f>
        <v>NO</v>
      </c>
      <c r="L118" s="121" t="s">
        <v>2247</v>
      </c>
      <c r="M118" s="117" t="s">
        <v>2458</v>
      </c>
      <c r="N118" s="117" t="s">
        <v>2465</v>
      </c>
      <c r="O118" s="150" t="s">
        <v>2467</v>
      </c>
      <c r="P118" s="139"/>
      <c r="Q118" s="196" t="s">
        <v>2247</v>
      </c>
    </row>
    <row r="119" spans="1:17" ht="18" x14ac:dyDescent="0.25">
      <c r="A119" s="119" t="str">
        <f>VLOOKUP(E119,'LISTADO ATM'!$A$2:$C$900,3,0)</f>
        <v>NORTE</v>
      </c>
      <c r="B119" s="134" t="s">
        <v>2678</v>
      </c>
      <c r="C119" s="118">
        <v>44310.45045138889</v>
      </c>
      <c r="D119" s="118" t="s">
        <v>2183</v>
      </c>
      <c r="E119" s="120">
        <v>862</v>
      </c>
      <c r="F119" s="150" t="str">
        <f>VLOOKUP(E119,VIP!$A$2:$O12817,2,0)</f>
        <v>DRBR862</v>
      </c>
      <c r="G119" s="119" t="str">
        <f>VLOOKUP(E119,'LISTADO ATM'!$A$2:$B$899,2,0)</f>
        <v xml:space="preserve">ATM S/M Doble A (Sabaneta) </v>
      </c>
      <c r="H119" s="119" t="str">
        <f>VLOOKUP(E119,VIP!$A$2:$O17738,7,FALSE)</f>
        <v>Si</v>
      </c>
      <c r="I119" s="119" t="str">
        <f>VLOOKUP(E119,VIP!$A$2:$O9703,8,FALSE)</f>
        <v>Si</v>
      </c>
      <c r="J119" s="119" t="str">
        <f>VLOOKUP(E119,VIP!$A$2:$O9653,8,FALSE)</f>
        <v>Si</v>
      </c>
      <c r="K119" s="119" t="str">
        <f>VLOOKUP(E119,VIP!$A$2:$O13227,6,0)</f>
        <v>NO</v>
      </c>
      <c r="L119" s="121" t="s">
        <v>2247</v>
      </c>
      <c r="M119" s="117" t="s">
        <v>2458</v>
      </c>
      <c r="N119" s="117" t="s">
        <v>2465</v>
      </c>
      <c r="O119" s="150" t="s">
        <v>2494</v>
      </c>
      <c r="P119" s="139"/>
      <c r="Q119" s="196" t="s">
        <v>2247</v>
      </c>
    </row>
    <row r="120" spans="1:17" ht="18" x14ac:dyDescent="0.25">
      <c r="A120" s="119" t="str">
        <f>VLOOKUP(E120,'LISTADO ATM'!$A$2:$C$900,3,0)</f>
        <v>SUR</v>
      </c>
      <c r="B120" s="134" t="s">
        <v>2683</v>
      </c>
      <c r="C120" s="118">
        <v>44310.435717592591</v>
      </c>
      <c r="D120" s="118" t="s">
        <v>2485</v>
      </c>
      <c r="E120" s="120">
        <v>870</v>
      </c>
      <c r="F120" s="150" t="str">
        <f>VLOOKUP(E120,VIP!$A$2:$O12822,2,0)</f>
        <v>DRBR870</v>
      </c>
      <c r="G120" s="119" t="str">
        <f>VLOOKUP(E120,'LISTADO ATM'!$A$2:$B$899,2,0)</f>
        <v xml:space="preserve">ATM Willbes Dominicana (Barahona) </v>
      </c>
      <c r="H120" s="119" t="str">
        <f>VLOOKUP(E120,VIP!$A$2:$O17743,7,FALSE)</f>
        <v>Si</v>
      </c>
      <c r="I120" s="119" t="str">
        <f>VLOOKUP(E120,VIP!$A$2:$O9708,8,FALSE)</f>
        <v>Si</v>
      </c>
      <c r="J120" s="119" t="str">
        <f>VLOOKUP(E120,VIP!$A$2:$O9658,8,FALSE)</f>
        <v>Si</v>
      </c>
      <c r="K120" s="119" t="str">
        <f>VLOOKUP(E120,VIP!$A$2:$O13232,6,0)</f>
        <v>NO</v>
      </c>
      <c r="L120" s="121" t="s">
        <v>2421</v>
      </c>
      <c r="M120" s="117" t="s">
        <v>2458</v>
      </c>
      <c r="N120" s="117" t="s">
        <v>2465</v>
      </c>
      <c r="O120" s="150" t="s">
        <v>2486</v>
      </c>
      <c r="P120" s="139"/>
      <c r="Q120" s="196" t="s">
        <v>2421</v>
      </c>
    </row>
    <row r="121" spans="1:17" ht="18" x14ac:dyDescent="0.25">
      <c r="A121" s="119" t="str">
        <f>VLOOKUP(E121,'LISTADO ATM'!$A$2:$C$900,3,0)</f>
        <v>SUR</v>
      </c>
      <c r="B121" s="134" t="s">
        <v>2649</v>
      </c>
      <c r="C121" s="118">
        <v>44310.323842592596</v>
      </c>
      <c r="D121" s="118" t="s">
        <v>2485</v>
      </c>
      <c r="E121" s="120">
        <v>871</v>
      </c>
      <c r="F121" s="150" t="str">
        <f>VLOOKUP(E121,VIP!$A$2:$O12809,2,0)</f>
        <v>DRBR871</v>
      </c>
      <c r="G121" s="119" t="str">
        <f>VLOOKUP(E121,'LISTADO ATM'!$A$2:$B$899,2,0)</f>
        <v>ATM Plaza Cultural San Juan</v>
      </c>
      <c r="H121" s="119" t="str">
        <f>VLOOKUP(E121,VIP!$A$2:$O17730,7,FALSE)</f>
        <v>N/A</v>
      </c>
      <c r="I121" s="119" t="str">
        <f>VLOOKUP(E121,VIP!$A$2:$O9695,8,FALSE)</f>
        <v>N/A</v>
      </c>
      <c r="J121" s="119" t="str">
        <f>VLOOKUP(E121,VIP!$A$2:$O9645,8,FALSE)</f>
        <v>N/A</v>
      </c>
      <c r="K121" s="119" t="str">
        <f>VLOOKUP(E121,VIP!$A$2:$O13219,6,0)</f>
        <v>N/A</v>
      </c>
      <c r="L121" s="121" t="s">
        <v>2452</v>
      </c>
      <c r="M121" s="117" t="s">
        <v>2458</v>
      </c>
      <c r="N121" s="117" t="s">
        <v>2465</v>
      </c>
      <c r="O121" s="150" t="s">
        <v>2486</v>
      </c>
      <c r="P121" s="139"/>
      <c r="Q121" s="196" t="s">
        <v>2452</v>
      </c>
    </row>
    <row r="122" spans="1:17" ht="18" x14ac:dyDescent="0.25">
      <c r="A122" s="119" t="str">
        <f>VLOOKUP(E122,'LISTADO ATM'!$A$2:$C$900,3,0)</f>
        <v>SUR</v>
      </c>
      <c r="B122" s="134">
        <v>335864115</v>
      </c>
      <c r="C122" s="118">
        <v>44309.709027777775</v>
      </c>
      <c r="D122" s="118" t="s">
        <v>2461</v>
      </c>
      <c r="E122" s="120">
        <v>873</v>
      </c>
      <c r="F122" s="150" t="str">
        <f>VLOOKUP(E122,VIP!$A$2:$O12810,2,0)</f>
        <v>DRBR873</v>
      </c>
      <c r="G122" s="119" t="str">
        <f>VLOOKUP(E122,'LISTADO ATM'!$A$2:$B$899,2,0)</f>
        <v xml:space="preserve">ATM Centro de Caja San Cristóbal II </v>
      </c>
      <c r="H122" s="119" t="str">
        <f>VLOOKUP(E122,VIP!$A$2:$O17731,7,FALSE)</f>
        <v>Si</v>
      </c>
      <c r="I122" s="119" t="str">
        <f>VLOOKUP(E122,VIP!$A$2:$O9696,8,FALSE)</f>
        <v>Si</v>
      </c>
      <c r="J122" s="119" t="str">
        <f>VLOOKUP(E122,VIP!$A$2:$O9646,8,FALSE)</f>
        <v>Si</v>
      </c>
      <c r="K122" s="119" t="str">
        <f>VLOOKUP(E122,VIP!$A$2:$O13220,6,0)</f>
        <v>SI</v>
      </c>
      <c r="L122" s="121" t="s">
        <v>2619</v>
      </c>
      <c r="M122" s="117" t="s">
        <v>2458</v>
      </c>
      <c r="N122" s="117" t="s">
        <v>2465</v>
      </c>
      <c r="O122" s="150" t="s">
        <v>2466</v>
      </c>
      <c r="P122" s="139"/>
      <c r="Q122" s="196" t="s">
        <v>2452</v>
      </c>
    </row>
    <row r="123" spans="1:17" ht="18" x14ac:dyDescent="0.25">
      <c r="A123" s="119" t="str">
        <f>VLOOKUP(E123,'LISTADO ATM'!$A$2:$C$900,3,0)</f>
        <v>SUR</v>
      </c>
      <c r="B123" s="134" t="s">
        <v>2677</v>
      </c>
      <c r="C123" s="118">
        <v>44310.477233796293</v>
      </c>
      <c r="D123" s="118" t="s">
        <v>2182</v>
      </c>
      <c r="E123" s="120">
        <v>890</v>
      </c>
      <c r="F123" s="150" t="str">
        <f>VLOOKUP(E123,VIP!$A$2:$O12816,2,0)</f>
        <v>DRBR890</v>
      </c>
      <c r="G123" s="119" t="str">
        <f>VLOOKUP(E123,'LISTADO ATM'!$A$2:$B$899,2,0)</f>
        <v xml:space="preserve">ATM Escuela Penitenciaria (San Cristóbal) </v>
      </c>
      <c r="H123" s="119" t="str">
        <f>VLOOKUP(E123,VIP!$A$2:$O17737,7,FALSE)</f>
        <v>Si</v>
      </c>
      <c r="I123" s="119" t="str">
        <f>VLOOKUP(E123,VIP!$A$2:$O9702,8,FALSE)</f>
        <v>Si</v>
      </c>
      <c r="J123" s="119" t="str">
        <f>VLOOKUP(E123,VIP!$A$2:$O9652,8,FALSE)</f>
        <v>Si</v>
      </c>
      <c r="K123" s="119" t="str">
        <f>VLOOKUP(E123,VIP!$A$2:$O13226,6,0)</f>
        <v>NO</v>
      </c>
      <c r="L123" s="121" t="s">
        <v>2247</v>
      </c>
      <c r="M123" s="117" t="s">
        <v>2458</v>
      </c>
      <c r="N123" s="117" t="s">
        <v>2465</v>
      </c>
      <c r="O123" s="150" t="s">
        <v>2467</v>
      </c>
      <c r="P123" s="139"/>
      <c r="Q123" s="196" t="s">
        <v>2247</v>
      </c>
    </row>
    <row r="124" spans="1:17" ht="18" x14ac:dyDescent="0.25">
      <c r="A124" s="119" t="str">
        <f>VLOOKUP(E124,'LISTADO ATM'!$A$2:$C$900,3,0)</f>
        <v>DISTRITO NACIONAL</v>
      </c>
      <c r="B124" s="134" t="s">
        <v>2627</v>
      </c>
      <c r="C124" s="118">
        <v>44309.855914351851</v>
      </c>
      <c r="D124" s="118" t="s">
        <v>2182</v>
      </c>
      <c r="E124" s="120">
        <v>896</v>
      </c>
      <c r="F124" s="150" t="str">
        <f>VLOOKUP(E124,VIP!$A$2:$O12814,2,0)</f>
        <v>DRBR896</v>
      </c>
      <c r="G124" s="119" t="str">
        <f>VLOOKUP(E124,'LISTADO ATM'!$A$2:$B$899,2,0)</f>
        <v xml:space="preserve">ATM Campamento Militar 16 de Agosto I </v>
      </c>
      <c r="H124" s="119" t="str">
        <f>VLOOKUP(E124,VIP!$A$2:$O17735,7,FALSE)</f>
        <v>Si</v>
      </c>
      <c r="I124" s="119" t="str">
        <f>VLOOKUP(E124,VIP!$A$2:$O9700,8,FALSE)</f>
        <v>Si</v>
      </c>
      <c r="J124" s="119" t="str">
        <f>VLOOKUP(E124,VIP!$A$2:$O9650,8,FALSE)</f>
        <v>Si</v>
      </c>
      <c r="K124" s="119" t="str">
        <f>VLOOKUP(E124,VIP!$A$2:$O13224,6,0)</f>
        <v>NO</v>
      </c>
      <c r="L124" s="121" t="s">
        <v>2424</v>
      </c>
      <c r="M124" s="117" t="s">
        <v>2458</v>
      </c>
      <c r="N124" s="117" t="s">
        <v>2465</v>
      </c>
      <c r="O124" s="150" t="s">
        <v>2467</v>
      </c>
      <c r="P124" s="139"/>
      <c r="Q124" s="196" t="s">
        <v>2424</v>
      </c>
    </row>
    <row r="125" spans="1:17" ht="18" x14ac:dyDescent="0.25">
      <c r="A125" s="119" t="str">
        <f>VLOOKUP(E125,'LISTADO ATM'!$A$2:$C$900,3,0)</f>
        <v>DISTRITO NACIONAL</v>
      </c>
      <c r="B125" s="134" t="s">
        <v>2628</v>
      </c>
      <c r="C125" s="118">
        <v>44309.854583333334</v>
      </c>
      <c r="D125" s="118" t="s">
        <v>2182</v>
      </c>
      <c r="E125" s="120">
        <v>902</v>
      </c>
      <c r="F125" s="150" t="str">
        <f>VLOOKUP(E125,VIP!$A$2:$O12815,2,0)</f>
        <v>DRBR16A</v>
      </c>
      <c r="G125" s="119" t="str">
        <f>VLOOKUP(E125,'LISTADO ATM'!$A$2:$B$899,2,0)</f>
        <v xml:space="preserve">ATM Oficina Plaza Florida </v>
      </c>
      <c r="H125" s="119" t="str">
        <f>VLOOKUP(E125,VIP!$A$2:$O17736,7,FALSE)</f>
        <v>Si</v>
      </c>
      <c r="I125" s="119" t="str">
        <f>VLOOKUP(E125,VIP!$A$2:$O9701,8,FALSE)</f>
        <v>Si</v>
      </c>
      <c r="J125" s="119" t="str">
        <f>VLOOKUP(E125,VIP!$A$2:$O9651,8,FALSE)</f>
        <v>Si</v>
      </c>
      <c r="K125" s="119" t="str">
        <f>VLOOKUP(E125,VIP!$A$2:$O13225,6,0)</f>
        <v>NO</v>
      </c>
      <c r="L125" s="121" t="s">
        <v>2221</v>
      </c>
      <c r="M125" s="193" t="s">
        <v>2670</v>
      </c>
      <c r="N125" s="117" t="s">
        <v>2465</v>
      </c>
      <c r="O125" s="150" t="s">
        <v>2467</v>
      </c>
      <c r="P125" s="139"/>
      <c r="Q125" s="194">
        <v>44309.432638888888</v>
      </c>
    </row>
    <row r="126" spans="1:17" ht="18" x14ac:dyDescent="0.25">
      <c r="A126" s="119" t="str">
        <f>VLOOKUP(E126,'LISTADO ATM'!$A$2:$C$900,3,0)</f>
        <v>DISTRITO NACIONAL</v>
      </c>
      <c r="B126" s="134" t="s">
        <v>2665</v>
      </c>
      <c r="C126" s="118">
        <v>44310.368391203701</v>
      </c>
      <c r="D126" s="118" t="s">
        <v>2461</v>
      </c>
      <c r="E126" s="120">
        <v>904</v>
      </c>
      <c r="F126" s="150" t="str">
        <f>VLOOKUP(E126,VIP!$A$2:$O12814,2,0)</f>
        <v>DRBR24B</v>
      </c>
      <c r="G126" s="119" t="str">
        <f>VLOOKUP(E126,'LISTADO ATM'!$A$2:$B$899,2,0)</f>
        <v xml:space="preserve">ATM Oficina Multicentro La Sirena Churchill </v>
      </c>
      <c r="H126" s="119" t="str">
        <f>VLOOKUP(E126,VIP!$A$2:$O17735,7,FALSE)</f>
        <v>Si</v>
      </c>
      <c r="I126" s="119" t="str">
        <f>VLOOKUP(E126,VIP!$A$2:$O9700,8,FALSE)</f>
        <v>Si</v>
      </c>
      <c r="J126" s="119" t="str">
        <f>VLOOKUP(E126,VIP!$A$2:$O9650,8,FALSE)</f>
        <v>Si</v>
      </c>
      <c r="K126" s="119" t="str">
        <f>VLOOKUP(E126,VIP!$A$2:$O13224,6,0)</f>
        <v>SI</v>
      </c>
      <c r="L126" s="121" t="s">
        <v>2421</v>
      </c>
      <c r="M126" s="117" t="s">
        <v>2458</v>
      </c>
      <c r="N126" s="117" t="s">
        <v>2465</v>
      </c>
      <c r="O126" s="150" t="s">
        <v>2466</v>
      </c>
      <c r="P126" s="139"/>
      <c r="Q126" s="196" t="s">
        <v>2421</v>
      </c>
    </row>
    <row r="127" spans="1:17" ht="18" x14ac:dyDescent="0.25">
      <c r="A127" s="119" t="str">
        <f>VLOOKUP(E127,'LISTADO ATM'!$A$2:$C$900,3,0)</f>
        <v>DISTRITO NACIONAL</v>
      </c>
      <c r="B127" s="134" t="s">
        <v>2629</v>
      </c>
      <c r="C127" s="118">
        <v>44309.853495370371</v>
      </c>
      <c r="D127" s="118" t="s">
        <v>2461</v>
      </c>
      <c r="E127" s="120">
        <v>908</v>
      </c>
      <c r="F127" s="150" t="str">
        <f>VLOOKUP(E127,VIP!$A$2:$O12816,2,0)</f>
        <v>DRBR16D</v>
      </c>
      <c r="G127" s="119" t="str">
        <f>VLOOKUP(E127,'LISTADO ATM'!$A$2:$B$899,2,0)</f>
        <v xml:space="preserve">ATM Oficina Plaza Botánika </v>
      </c>
      <c r="H127" s="119" t="str">
        <f>VLOOKUP(E127,VIP!$A$2:$O17737,7,FALSE)</f>
        <v>Si</v>
      </c>
      <c r="I127" s="119" t="str">
        <f>VLOOKUP(E127,VIP!$A$2:$O9702,8,FALSE)</f>
        <v>Si</v>
      </c>
      <c r="J127" s="119" t="str">
        <f>VLOOKUP(E127,VIP!$A$2:$O9652,8,FALSE)</f>
        <v>Si</v>
      </c>
      <c r="K127" s="119" t="str">
        <f>VLOOKUP(E127,VIP!$A$2:$O13226,6,0)</f>
        <v>NO</v>
      </c>
      <c r="L127" s="121" t="s">
        <v>2515</v>
      </c>
      <c r="M127" s="193" t="s">
        <v>2670</v>
      </c>
      <c r="N127" s="117" t="s">
        <v>2465</v>
      </c>
      <c r="O127" s="150" t="s">
        <v>2466</v>
      </c>
      <c r="P127" s="139"/>
      <c r="Q127" s="196" t="s">
        <v>2515</v>
      </c>
    </row>
    <row r="128" spans="1:17" ht="18" x14ac:dyDescent="0.25">
      <c r="A128" s="119" t="str">
        <f>VLOOKUP(E128,'LISTADO ATM'!$A$2:$C$900,3,0)</f>
        <v>DISTRITO NACIONAL</v>
      </c>
      <c r="B128" s="134" t="s">
        <v>2617</v>
      </c>
      <c r="C128" s="118">
        <v>44309.647928240738</v>
      </c>
      <c r="D128" s="118" t="s">
        <v>2182</v>
      </c>
      <c r="E128" s="120">
        <v>915</v>
      </c>
      <c r="F128" s="150" t="str">
        <f>VLOOKUP(E128,VIP!$A$2:$O12840,2,0)</f>
        <v>DRBR24F</v>
      </c>
      <c r="G128" s="119" t="str">
        <f>VLOOKUP(E128,'LISTADO ATM'!$A$2:$B$899,2,0)</f>
        <v xml:space="preserve">ATM Multicentro La Sirena Aut. Duarte </v>
      </c>
      <c r="H128" s="119" t="str">
        <f>VLOOKUP(E128,VIP!$A$2:$O17761,7,FALSE)</f>
        <v>Si</v>
      </c>
      <c r="I128" s="119" t="str">
        <f>VLOOKUP(E128,VIP!$A$2:$O9726,8,FALSE)</f>
        <v>Si</v>
      </c>
      <c r="J128" s="119" t="str">
        <f>VLOOKUP(E128,VIP!$A$2:$O9676,8,FALSE)</f>
        <v>Si</v>
      </c>
      <c r="K128" s="119" t="str">
        <f>VLOOKUP(E128,VIP!$A$2:$O13250,6,0)</f>
        <v>SI</v>
      </c>
      <c r="L128" s="121" t="s">
        <v>2221</v>
      </c>
      <c r="M128" s="117" t="s">
        <v>2458</v>
      </c>
      <c r="N128" s="117" t="s">
        <v>2499</v>
      </c>
      <c r="O128" s="150" t="s">
        <v>2467</v>
      </c>
      <c r="P128" s="139"/>
      <c r="Q128" s="196" t="s">
        <v>2221</v>
      </c>
    </row>
    <row r="129" spans="1:17" ht="18" x14ac:dyDescent="0.25">
      <c r="A129" s="119" t="str">
        <f>VLOOKUP(E129,'LISTADO ATM'!$A$2:$C$900,3,0)</f>
        <v>DISTRITO NACIONAL</v>
      </c>
      <c r="B129" s="134" t="s">
        <v>2694</v>
      </c>
      <c r="C129" s="118">
        <v>44310.519641203704</v>
      </c>
      <c r="D129" s="118" t="s">
        <v>2182</v>
      </c>
      <c r="E129" s="120">
        <v>925</v>
      </c>
      <c r="F129" s="150" t="str">
        <f>VLOOKUP(E129,VIP!$A$2:$O12820,2,0)</f>
        <v>DRBR24L</v>
      </c>
      <c r="G129" s="119" t="str">
        <f>VLOOKUP(E129,'LISTADO ATM'!$A$2:$B$899,2,0)</f>
        <v xml:space="preserve">ATM Oficina Plaza Lama Av. 27 de Febrero </v>
      </c>
      <c r="H129" s="119" t="str">
        <f>VLOOKUP(E129,VIP!$A$2:$O17741,7,FALSE)</f>
        <v>Si</v>
      </c>
      <c r="I129" s="119" t="str">
        <f>VLOOKUP(E129,VIP!$A$2:$O9706,8,FALSE)</f>
        <v>Si</v>
      </c>
      <c r="J129" s="119" t="str">
        <f>VLOOKUP(E129,VIP!$A$2:$O9656,8,FALSE)</f>
        <v>Si</v>
      </c>
      <c r="K129" s="119" t="str">
        <f>VLOOKUP(E129,VIP!$A$2:$O13230,6,0)</f>
        <v>SI</v>
      </c>
      <c r="L129" s="119" t="s">
        <v>2481</v>
      </c>
      <c r="M129" s="117" t="s">
        <v>2458</v>
      </c>
      <c r="N129" s="117" t="s">
        <v>2465</v>
      </c>
      <c r="O129" s="150" t="s">
        <v>2467</v>
      </c>
      <c r="P129" s="139"/>
      <c r="Q129" s="196" t="s">
        <v>2481</v>
      </c>
    </row>
    <row r="130" spans="1:17" ht="18" x14ac:dyDescent="0.25">
      <c r="A130" s="119" t="str">
        <f>VLOOKUP(E130,'LISTADO ATM'!$A$2:$C$900,3,0)</f>
        <v>NORTE</v>
      </c>
      <c r="B130" s="134">
        <v>335864356</v>
      </c>
      <c r="C130" s="118">
        <v>44310.431944444441</v>
      </c>
      <c r="D130" s="118" t="s">
        <v>2485</v>
      </c>
      <c r="E130" s="120">
        <v>937</v>
      </c>
      <c r="F130" s="150" t="str">
        <f>VLOOKUP(E130,VIP!$A$2:$O12812,2,0)</f>
        <v>DRBR937</v>
      </c>
      <c r="G130" s="119" t="str">
        <f>VLOOKUP(E130,'LISTADO ATM'!$A$2:$B$899,2,0)</f>
        <v xml:space="preserve">ATM Autobanco Oficina La Vega II </v>
      </c>
      <c r="H130" s="119" t="str">
        <f>VLOOKUP(E130,VIP!$A$2:$O17733,7,FALSE)</f>
        <v>Si</v>
      </c>
      <c r="I130" s="119" t="str">
        <f>VLOOKUP(E130,VIP!$A$2:$O9698,8,FALSE)</f>
        <v>Si</v>
      </c>
      <c r="J130" s="119" t="str">
        <f>VLOOKUP(E130,VIP!$A$2:$O9648,8,FALSE)</f>
        <v>Si</v>
      </c>
      <c r="K130" s="119" t="str">
        <f>VLOOKUP(E130,VIP!$A$2:$O13222,6,0)</f>
        <v>NO</v>
      </c>
      <c r="L130" s="121" t="s">
        <v>2470</v>
      </c>
      <c r="M130" s="193" t="s">
        <v>2670</v>
      </c>
      <c r="N130" s="193" t="s">
        <v>2674</v>
      </c>
      <c r="O130" s="150" t="s">
        <v>2672</v>
      </c>
      <c r="P130" s="139" t="s">
        <v>2671</v>
      </c>
      <c r="Q130" s="198" t="s">
        <v>2670</v>
      </c>
    </row>
    <row r="131" spans="1:17" ht="18" x14ac:dyDescent="0.25">
      <c r="A131" s="119" t="str">
        <f>VLOOKUP(E131,'LISTADO ATM'!$A$2:$C$900,3,0)</f>
        <v>DISTRITO NACIONAL</v>
      </c>
      <c r="B131" s="134" t="s">
        <v>2707</v>
      </c>
      <c r="C131" s="118">
        <v>44310.498252314814</v>
      </c>
      <c r="D131" s="118" t="s">
        <v>2182</v>
      </c>
      <c r="E131" s="120">
        <v>938</v>
      </c>
      <c r="F131" s="150" t="str">
        <f>VLOOKUP(E131,VIP!$A$2:$O12833,2,0)</f>
        <v>DRBR938</v>
      </c>
      <c r="G131" s="119" t="str">
        <f>VLOOKUP(E131,'LISTADO ATM'!$A$2:$B$899,2,0)</f>
        <v xml:space="preserve">ATM Autobanco Oficina Filadelfia Plaza </v>
      </c>
      <c r="H131" s="119" t="str">
        <f>VLOOKUP(E131,VIP!$A$2:$O17754,7,FALSE)</f>
        <v>Si</v>
      </c>
      <c r="I131" s="119" t="str">
        <f>VLOOKUP(E131,VIP!$A$2:$O9719,8,FALSE)</f>
        <v>Si</v>
      </c>
      <c r="J131" s="119" t="str">
        <f>VLOOKUP(E131,VIP!$A$2:$O9669,8,FALSE)</f>
        <v>Si</v>
      </c>
      <c r="K131" s="119" t="str">
        <f>VLOOKUP(E131,VIP!$A$2:$O13243,6,0)</f>
        <v>NO</v>
      </c>
      <c r="L131" s="119" t="s">
        <v>2221</v>
      </c>
      <c r="M131" s="117" t="s">
        <v>2458</v>
      </c>
      <c r="N131" s="117" t="s">
        <v>2465</v>
      </c>
      <c r="O131" s="150" t="s">
        <v>2467</v>
      </c>
      <c r="P131" s="139"/>
      <c r="Q131" s="196" t="s">
        <v>2221</v>
      </c>
    </row>
    <row r="132" spans="1:17" ht="18" x14ac:dyDescent="0.25">
      <c r="A132" s="119" t="str">
        <f>VLOOKUP(E132,'LISTADO ATM'!$A$2:$C$900,3,0)</f>
        <v>DISTRITO NACIONAL</v>
      </c>
      <c r="B132" s="134" t="s">
        <v>2601</v>
      </c>
      <c r="C132" s="118">
        <v>44309.711006944446</v>
      </c>
      <c r="D132" s="118" t="s">
        <v>2182</v>
      </c>
      <c r="E132" s="120">
        <v>943</v>
      </c>
      <c r="F132" s="150" t="str">
        <f>VLOOKUP(E132,VIP!$A$2:$O12817,2,0)</f>
        <v>DRBR16K</v>
      </c>
      <c r="G132" s="119" t="str">
        <f>VLOOKUP(E132,'LISTADO ATM'!$A$2:$B$899,2,0)</f>
        <v xml:space="preserve">ATM Oficina Tránsito Terreste </v>
      </c>
      <c r="H132" s="119" t="str">
        <f>VLOOKUP(E132,VIP!$A$2:$O17738,7,FALSE)</f>
        <v>Si</v>
      </c>
      <c r="I132" s="119" t="str">
        <f>VLOOKUP(E132,VIP!$A$2:$O9703,8,FALSE)</f>
        <v>Si</v>
      </c>
      <c r="J132" s="119" t="str">
        <f>VLOOKUP(E132,VIP!$A$2:$O9653,8,FALSE)</f>
        <v>Si</v>
      </c>
      <c r="K132" s="119" t="str">
        <f>VLOOKUP(E132,VIP!$A$2:$O13227,6,0)</f>
        <v>NO</v>
      </c>
      <c r="L132" s="121" t="s">
        <v>2221</v>
      </c>
      <c r="M132" s="117" t="s">
        <v>2458</v>
      </c>
      <c r="N132" s="117" t="s">
        <v>2465</v>
      </c>
      <c r="O132" s="150" t="s">
        <v>2467</v>
      </c>
      <c r="P132" s="139"/>
      <c r="Q132" s="196" t="s">
        <v>2221</v>
      </c>
    </row>
    <row r="133" spans="1:17" ht="18" x14ac:dyDescent="0.25">
      <c r="A133" s="119" t="str">
        <f>VLOOKUP(E133,'LISTADO ATM'!$A$2:$C$900,3,0)</f>
        <v>DISTRITO NACIONAL</v>
      </c>
      <c r="B133" s="134" t="s">
        <v>2614</v>
      </c>
      <c r="C133" s="118">
        <v>44309.652233796296</v>
      </c>
      <c r="D133" s="118" t="s">
        <v>2182</v>
      </c>
      <c r="E133" s="120">
        <v>955</v>
      </c>
      <c r="F133" s="150" t="str">
        <f>VLOOKUP(E133,VIP!$A$2:$O12837,2,0)</f>
        <v>DRBR955</v>
      </c>
      <c r="G133" s="119" t="str">
        <f>VLOOKUP(E133,'LISTADO ATM'!$A$2:$B$899,2,0)</f>
        <v xml:space="preserve">ATM Oficina Americana Independencia II </v>
      </c>
      <c r="H133" s="119" t="str">
        <f>VLOOKUP(E133,VIP!$A$2:$O17758,7,FALSE)</f>
        <v>Si</v>
      </c>
      <c r="I133" s="119" t="str">
        <f>VLOOKUP(E133,VIP!$A$2:$O9723,8,FALSE)</f>
        <v>Si</v>
      </c>
      <c r="J133" s="119" t="str">
        <f>VLOOKUP(E133,VIP!$A$2:$O9673,8,FALSE)</f>
        <v>Si</v>
      </c>
      <c r="K133" s="119" t="str">
        <f>VLOOKUP(E133,VIP!$A$2:$O13247,6,0)</f>
        <v>NO</v>
      </c>
      <c r="L133" s="121" t="s">
        <v>2481</v>
      </c>
      <c r="M133" s="193" t="s">
        <v>2670</v>
      </c>
      <c r="N133" s="117" t="s">
        <v>2465</v>
      </c>
      <c r="O133" s="150" t="s">
        <v>2467</v>
      </c>
      <c r="P133" s="139"/>
      <c r="Q133" s="194">
        <v>44309.445138888892</v>
      </c>
    </row>
    <row r="134" spans="1:17" ht="18" x14ac:dyDescent="0.25">
      <c r="A134" s="119" t="str">
        <f>VLOOKUP(E134,'LISTADO ATM'!$A$2:$C$900,3,0)</f>
        <v>NORTE</v>
      </c>
      <c r="B134" s="134" t="s">
        <v>2662</v>
      </c>
      <c r="C134" s="118">
        <v>44310.389328703706</v>
      </c>
      <c r="D134" s="118" t="s">
        <v>2183</v>
      </c>
      <c r="E134" s="120">
        <v>964</v>
      </c>
      <c r="F134" s="150" t="str">
        <f>VLOOKUP(E134,VIP!$A$2:$O12811,2,0)</f>
        <v>DRBR964</v>
      </c>
      <c r="G134" s="119" t="str">
        <f>VLOOKUP(E134,'LISTADO ATM'!$A$2:$B$899,2,0)</f>
        <v>ATM Hotel Sunscape (Norte)</v>
      </c>
      <c r="H134" s="119" t="str">
        <f>VLOOKUP(E134,VIP!$A$2:$O17732,7,FALSE)</f>
        <v>Si</v>
      </c>
      <c r="I134" s="119" t="str">
        <f>VLOOKUP(E134,VIP!$A$2:$O9697,8,FALSE)</f>
        <v>Si</v>
      </c>
      <c r="J134" s="119" t="str">
        <f>VLOOKUP(E134,VIP!$A$2:$O9647,8,FALSE)</f>
        <v>Si</v>
      </c>
      <c r="K134" s="119" t="str">
        <f>VLOOKUP(E134,VIP!$A$2:$O13221,6,0)</f>
        <v>NO</v>
      </c>
      <c r="L134" s="121" t="s">
        <v>2221</v>
      </c>
      <c r="M134" s="117" t="s">
        <v>2458</v>
      </c>
      <c r="N134" s="117" t="s">
        <v>2465</v>
      </c>
      <c r="O134" s="150" t="s">
        <v>2658</v>
      </c>
      <c r="P134" s="139"/>
      <c r="Q134" s="196" t="s">
        <v>2221</v>
      </c>
    </row>
    <row r="135" spans="1:17" ht="18" x14ac:dyDescent="0.25">
      <c r="A135" s="119" t="str">
        <f>VLOOKUP(E135,'LISTADO ATM'!$A$2:$C$900,3,0)</f>
        <v>DISTRITO NACIONAL</v>
      </c>
      <c r="B135" s="134" t="s">
        <v>2652</v>
      </c>
      <c r="C135" s="118">
        <v>44310.322025462963</v>
      </c>
      <c r="D135" s="118" t="s">
        <v>2182</v>
      </c>
      <c r="E135" s="120">
        <v>966</v>
      </c>
      <c r="F135" s="150" t="str">
        <f>VLOOKUP(E135,VIP!$A$2:$O12812,2,0)</f>
        <v>DRBR966</v>
      </c>
      <c r="G135" s="119" t="str">
        <f>VLOOKUP(E135,'LISTADO ATM'!$A$2:$B$899,2,0)</f>
        <v>ATM Centro Medico Real</v>
      </c>
      <c r="H135" s="119" t="str">
        <f>VLOOKUP(E135,VIP!$A$2:$O17733,7,FALSE)</f>
        <v>Si</v>
      </c>
      <c r="I135" s="119" t="str">
        <f>VLOOKUP(E135,VIP!$A$2:$O9698,8,FALSE)</f>
        <v>Si</v>
      </c>
      <c r="J135" s="119" t="str">
        <f>VLOOKUP(E135,VIP!$A$2:$O9648,8,FALSE)</f>
        <v>Si</v>
      </c>
      <c r="K135" s="119" t="str">
        <f>VLOOKUP(E135,VIP!$A$2:$O13222,6,0)</f>
        <v>NO</v>
      </c>
      <c r="L135" s="121" t="s">
        <v>2221</v>
      </c>
      <c r="M135" s="117" t="s">
        <v>2458</v>
      </c>
      <c r="N135" s="117" t="s">
        <v>2465</v>
      </c>
      <c r="O135" s="150" t="s">
        <v>2467</v>
      </c>
      <c r="P135" s="139"/>
      <c r="Q135" s="196" t="s">
        <v>2221</v>
      </c>
    </row>
    <row r="136" spans="1:17" ht="18" x14ac:dyDescent="0.25">
      <c r="A136" s="119" t="str">
        <f>VLOOKUP(E136,'LISTADO ATM'!$A$2:$C$900,3,0)</f>
        <v>SUR</v>
      </c>
      <c r="B136" s="134">
        <v>335862950</v>
      </c>
      <c r="C136" s="118">
        <v>44308.81659722222</v>
      </c>
      <c r="D136" s="119" t="s">
        <v>2182</v>
      </c>
      <c r="E136" s="120">
        <v>968</v>
      </c>
      <c r="F136" s="150" t="str">
        <f>VLOOKUP(E136,VIP!$A$2:$O12778,2,0)</f>
        <v>DRBR24I</v>
      </c>
      <c r="G136" s="119" t="str">
        <f>VLOOKUP(E136,'LISTADO ATM'!$A$2:$B$899,2,0)</f>
        <v xml:space="preserve">ATM UNP Mercado Baní </v>
      </c>
      <c r="H136" s="119" t="str">
        <f>VLOOKUP(E136,VIP!$A$2:$O17699,7,FALSE)</f>
        <v>Si</v>
      </c>
      <c r="I136" s="119" t="str">
        <f>VLOOKUP(E136,VIP!$A$2:$O9664,8,FALSE)</f>
        <v>Si</v>
      </c>
      <c r="J136" s="119" t="str">
        <f>VLOOKUP(E136,VIP!$A$2:$O9614,8,FALSE)</f>
        <v>Si</v>
      </c>
      <c r="K136" s="119" t="str">
        <f>VLOOKUP(E136,VIP!$A$2:$O13188,6,0)</f>
        <v>SI</v>
      </c>
      <c r="L136" s="121" t="s">
        <v>2430</v>
      </c>
      <c r="M136" s="117" t="s">
        <v>2458</v>
      </c>
      <c r="N136" s="117" t="s">
        <v>2465</v>
      </c>
      <c r="O136" s="150" t="s">
        <v>2467</v>
      </c>
      <c r="P136" s="139"/>
      <c r="Q136" s="196" t="s">
        <v>2430</v>
      </c>
    </row>
    <row r="137" spans="1:17" ht="18" x14ac:dyDescent="0.25">
      <c r="A137" s="119" t="str">
        <f>VLOOKUP(E137,'LISTADO ATM'!$A$2:$C$900,3,0)</f>
        <v>DISTRITO NACIONAL</v>
      </c>
      <c r="B137" s="134" t="s">
        <v>2633</v>
      </c>
      <c r="C137" s="118">
        <v>44309.845532407409</v>
      </c>
      <c r="D137" s="118" t="s">
        <v>2461</v>
      </c>
      <c r="E137" s="120">
        <v>981</v>
      </c>
      <c r="F137" s="150" t="str">
        <f>VLOOKUP(E137,VIP!$A$2:$O12820,2,0)</f>
        <v>DRBR981</v>
      </c>
      <c r="G137" s="119" t="str">
        <f>VLOOKUP(E137,'LISTADO ATM'!$A$2:$B$899,2,0)</f>
        <v xml:space="preserve">ATM Edificio 911 </v>
      </c>
      <c r="H137" s="119" t="str">
        <f>VLOOKUP(E137,VIP!$A$2:$O17741,7,FALSE)</f>
        <v>Si</v>
      </c>
      <c r="I137" s="119" t="str">
        <f>VLOOKUP(E137,VIP!$A$2:$O9706,8,FALSE)</f>
        <v>Si</v>
      </c>
      <c r="J137" s="119" t="str">
        <f>VLOOKUP(E137,VIP!$A$2:$O9656,8,FALSE)</f>
        <v>Si</v>
      </c>
      <c r="K137" s="119" t="str">
        <f>VLOOKUP(E137,VIP!$A$2:$O13230,6,0)</f>
        <v>NO</v>
      </c>
      <c r="L137" s="121" t="s">
        <v>2421</v>
      </c>
      <c r="M137" s="193" t="s">
        <v>2670</v>
      </c>
      <c r="N137" s="117" t="s">
        <v>2465</v>
      </c>
      <c r="O137" s="150" t="s">
        <v>2466</v>
      </c>
      <c r="P137" s="139"/>
      <c r="Q137" s="194">
        <v>44309.436111111114</v>
      </c>
    </row>
    <row r="138" spans="1:17" ht="18" x14ac:dyDescent="0.25">
      <c r="A138" s="119" t="str">
        <f>VLOOKUP(E138,'LISTADO ATM'!$A$2:$C$900,3,0)</f>
        <v>DISTRITO NACIONAL</v>
      </c>
      <c r="B138" s="134">
        <v>335864487</v>
      </c>
      <c r="C138" s="118">
        <v>44310.558333333334</v>
      </c>
      <c r="D138" s="118" t="s">
        <v>2485</v>
      </c>
      <c r="E138" s="120">
        <v>409</v>
      </c>
      <c r="F138" s="150" t="str">
        <f>VLOOKUP(E138,VIP!$A$2:$O12821,2,0)</f>
        <v>DRBR409</v>
      </c>
      <c r="G138" s="119" t="str">
        <f>VLOOKUP(E138,'LISTADO ATM'!$A$2:$B$899,2,0)</f>
        <v xml:space="preserve">ATM Oficina Las Palmas de Herrera I </v>
      </c>
      <c r="H138" s="119" t="str">
        <f>VLOOKUP(E138,VIP!$A$2:$O17742,7,FALSE)</f>
        <v>Si</v>
      </c>
      <c r="I138" s="119" t="str">
        <f>VLOOKUP(E138,VIP!$A$2:$O9707,8,FALSE)</f>
        <v>Si</v>
      </c>
      <c r="J138" s="119" t="str">
        <f>VLOOKUP(E138,VIP!$A$2:$O9657,8,FALSE)</f>
        <v>Si</v>
      </c>
      <c r="K138" s="119" t="str">
        <f>VLOOKUP(E138,VIP!$A$2:$O13231,6,0)</f>
        <v>NO</v>
      </c>
      <c r="L138" s="121" t="s">
        <v>2470</v>
      </c>
      <c r="M138" s="193" t="s">
        <v>2670</v>
      </c>
      <c r="N138" s="193" t="s">
        <v>2674</v>
      </c>
      <c r="O138" s="150" t="s">
        <v>2673</v>
      </c>
      <c r="P138" s="139" t="s">
        <v>2671</v>
      </c>
      <c r="Q138" s="193" t="s">
        <v>2670</v>
      </c>
    </row>
  </sheetData>
  <autoFilter ref="A4:Q4">
    <sortState ref="A5:Q137">
      <sortCondition ref="E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14:E115 E93:E96 E1:E7 E99 E138:E1048576">
    <cfRule type="duplicateValues" dxfId="244" priority="327"/>
  </conditionalFormatting>
  <conditionalFormatting sqref="B139:B1048576 B1:B7">
    <cfRule type="duplicateValues" dxfId="243" priority="326"/>
  </conditionalFormatting>
  <conditionalFormatting sqref="E114:E115 E93:E96 E99 E138:E1048576">
    <cfRule type="duplicateValues" dxfId="242" priority="320"/>
  </conditionalFormatting>
  <conditionalFormatting sqref="B139:B1048576">
    <cfRule type="duplicateValues" dxfId="241" priority="319"/>
  </conditionalFormatting>
  <conditionalFormatting sqref="E114:E115 E93:E96 E1:E7 E99 E138:E1048576">
    <cfRule type="duplicateValues" dxfId="240" priority="313"/>
    <cfRule type="duplicateValues" dxfId="239" priority="314"/>
  </conditionalFormatting>
  <conditionalFormatting sqref="E114:E115 E93:E96 E99 E138:E1048576">
    <cfRule type="duplicateValues" dxfId="238" priority="283"/>
    <cfRule type="duplicateValues" dxfId="237" priority="293"/>
  </conditionalFormatting>
  <conditionalFormatting sqref="B5:B7">
    <cfRule type="duplicateValues" dxfId="236" priority="120201"/>
  </conditionalFormatting>
  <conditionalFormatting sqref="B5:B7">
    <cfRule type="duplicateValues" dxfId="235" priority="120202"/>
    <cfRule type="duplicateValues" dxfId="234" priority="120203"/>
  </conditionalFormatting>
  <conditionalFormatting sqref="E5:E7">
    <cfRule type="duplicateValues" dxfId="233" priority="120204"/>
  </conditionalFormatting>
  <conditionalFormatting sqref="E5:E7">
    <cfRule type="duplicateValues" dxfId="232" priority="120205"/>
    <cfRule type="duplicateValues" dxfId="231" priority="120206"/>
  </conditionalFormatting>
  <conditionalFormatting sqref="E8:E45">
    <cfRule type="duplicateValues" dxfId="230" priority="120295"/>
  </conditionalFormatting>
  <conditionalFormatting sqref="B8:B45">
    <cfRule type="duplicateValues" dxfId="229" priority="120297"/>
  </conditionalFormatting>
  <conditionalFormatting sqref="E8:E45">
    <cfRule type="duplicateValues" dxfId="228" priority="120299"/>
    <cfRule type="duplicateValues" dxfId="227" priority="120300"/>
  </conditionalFormatting>
  <conditionalFormatting sqref="B8:B45">
    <cfRule type="duplicateValues" dxfId="226" priority="120303"/>
    <cfRule type="duplicateValues" dxfId="225" priority="120304"/>
  </conditionalFormatting>
  <conditionalFormatting sqref="E71:E80">
    <cfRule type="duplicateValues" dxfId="224" priority="125"/>
  </conditionalFormatting>
  <conditionalFormatting sqref="B71:B80">
    <cfRule type="duplicateValues" dxfId="223" priority="124"/>
  </conditionalFormatting>
  <conditionalFormatting sqref="E71:E80">
    <cfRule type="duplicateValues" dxfId="222" priority="122"/>
    <cfRule type="duplicateValues" dxfId="221" priority="123"/>
  </conditionalFormatting>
  <conditionalFormatting sqref="B71:B80">
    <cfRule type="duplicateValues" dxfId="220" priority="120"/>
    <cfRule type="duplicateValues" dxfId="219" priority="121"/>
  </conditionalFormatting>
  <conditionalFormatting sqref="B81">
    <cfRule type="duplicateValues" dxfId="218" priority="117"/>
  </conditionalFormatting>
  <conditionalFormatting sqref="B81">
    <cfRule type="duplicateValues" dxfId="217" priority="118"/>
    <cfRule type="duplicateValues" dxfId="216" priority="119"/>
  </conditionalFormatting>
  <conditionalFormatting sqref="B82">
    <cfRule type="duplicateValues" dxfId="215" priority="114"/>
  </conditionalFormatting>
  <conditionalFormatting sqref="B82">
    <cfRule type="duplicateValues" dxfId="214" priority="115"/>
    <cfRule type="duplicateValues" dxfId="213" priority="116"/>
  </conditionalFormatting>
  <conditionalFormatting sqref="E81:E82">
    <cfRule type="duplicateValues" dxfId="212" priority="113"/>
  </conditionalFormatting>
  <conditionalFormatting sqref="E81:E82">
    <cfRule type="duplicateValues" dxfId="211" priority="111"/>
    <cfRule type="duplicateValues" dxfId="210" priority="112"/>
  </conditionalFormatting>
  <conditionalFormatting sqref="B83">
    <cfRule type="duplicateValues" dxfId="209" priority="108"/>
  </conditionalFormatting>
  <conditionalFormatting sqref="B83">
    <cfRule type="duplicateValues" dxfId="208" priority="109"/>
    <cfRule type="duplicateValues" dxfId="207" priority="110"/>
  </conditionalFormatting>
  <conditionalFormatting sqref="E83">
    <cfRule type="duplicateValues" dxfId="206" priority="107"/>
  </conditionalFormatting>
  <conditionalFormatting sqref="E83">
    <cfRule type="duplicateValues" dxfId="205" priority="105"/>
    <cfRule type="duplicateValues" dxfId="204" priority="106"/>
  </conditionalFormatting>
  <conditionalFormatting sqref="E46:E70">
    <cfRule type="duplicateValues" dxfId="203" priority="120309"/>
  </conditionalFormatting>
  <conditionalFormatting sqref="B46:B70">
    <cfRule type="duplicateValues" dxfId="202" priority="120311"/>
  </conditionalFormatting>
  <conditionalFormatting sqref="E46:E70">
    <cfRule type="duplicateValues" dxfId="201" priority="120313"/>
    <cfRule type="duplicateValues" dxfId="200" priority="120314"/>
  </conditionalFormatting>
  <conditionalFormatting sqref="B46:B70">
    <cfRule type="duplicateValues" dxfId="199" priority="120317"/>
    <cfRule type="duplicateValues" dxfId="198" priority="120318"/>
  </conditionalFormatting>
  <conditionalFormatting sqref="E114:E115 E1:E83 E93:E96 E99 E138:E1048576">
    <cfRule type="duplicateValues" dxfId="197" priority="104"/>
  </conditionalFormatting>
  <conditionalFormatting sqref="B84:B92">
    <cfRule type="duplicateValues" dxfId="196" priority="101"/>
  </conditionalFormatting>
  <conditionalFormatting sqref="B84:B92">
    <cfRule type="duplicateValues" dxfId="195" priority="102"/>
    <cfRule type="duplicateValues" dxfId="194" priority="103"/>
  </conditionalFormatting>
  <conditionalFormatting sqref="E84:E92">
    <cfRule type="duplicateValues" dxfId="193" priority="100"/>
  </conditionalFormatting>
  <conditionalFormatting sqref="E84:E92">
    <cfRule type="duplicateValues" dxfId="192" priority="98"/>
    <cfRule type="duplicateValues" dxfId="191" priority="99"/>
  </conditionalFormatting>
  <conditionalFormatting sqref="E84:E92">
    <cfRule type="duplicateValues" dxfId="190" priority="97"/>
  </conditionalFormatting>
  <conditionalFormatting sqref="E114:E115 E1:E96 E99 E138:E1048576">
    <cfRule type="duplicateValues" dxfId="189" priority="96"/>
  </conditionalFormatting>
  <conditionalFormatting sqref="E93">
    <cfRule type="duplicateValues" dxfId="188" priority="95"/>
  </conditionalFormatting>
  <conditionalFormatting sqref="B93:B96">
    <cfRule type="duplicateValues" dxfId="187" priority="92"/>
  </conditionalFormatting>
  <conditionalFormatting sqref="B93:B96">
    <cfRule type="duplicateValues" dxfId="186" priority="93"/>
    <cfRule type="duplicateValues" dxfId="185" priority="94"/>
  </conditionalFormatting>
  <conditionalFormatting sqref="E93:E96">
    <cfRule type="duplicateValues" dxfId="184" priority="91"/>
  </conditionalFormatting>
  <conditionalFormatting sqref="E93:E96">
    <cfRule type="duplicateValues" dxfId="183" priority="89"/>
    <cfRule type="duplicateValues" dxfId="182" priority="90"/>
  </conditionalFormatting>
  <conditionalFormatting sqref="E93:E96">
    <cfRule type="duplicateValues" dxfId="181" priority="88"/>
  </conditionalFormatting>
  <conditionalFormatting sqref="E97:E99">
    <cfRule type="duplicateValues" dxfId="180" priority="87"/>
  </conditionalFormatting>
  <conditionalFormatting sqref="E97:E99">
    <cfRule type="duplicateValues" dxfId="179" priority="86"/>
  </conditionalFormatting>
  <conditionalFormatting sqref="E97:E99">
    <cfRule type="duplicateValues" dxfId="178" priority="84"/>
    <cfRule type="duplicateValues" dxfId="177" priority="85"/>
  </conditionalFormatting>
  <conditionalFormatting sqref="E97:E99">
    <cfRule type="duplicateValues" dxfId="176" priority="82"/>
    <cfRule type="duplicateValues" dxfId="175" priority="83"/>
  </conditionalFormatting>
  <conditionalFormatting sqref="E97:E99">
    <cfRule type="duplicateValues" dxfId="174" priority="81"/>
  </conditionalFormatting>
  <conditionalFormatting sqref="E97:E99">
    <cfRule type="duplicateValues" dxfId="173" priority="80"/>
  </conditionalFormatting>
  <conditionalFormatting sqref="B97:B99">
    <cfRule type="duplicateValues" dxfId="172" priority="77"/>
  </conditionalFormatting>
  <conditionalFormatting sqref="B97:B99">
    <cfRule type="duplicateValues" dxfId="171" priority="78"/>
    <cfRule type="duplicateValues" dxfId="170" priority="79"/>
  </conditionalFormatting>
  <conditionalFormatting sqref="E97:E99">
    <cfRule type="duplicateValues" dxfId="169" priority="76"/>
  </conditionalFormatting>
  <conditionalFormatting sqref="E97:E99">
    <cfRule type="duplicateValues" dxfId="168" priority="74"/>
    <cfRule type="duplicateValues" dxfId="167" priority="75"/>
  </conditionalFormatting>
  <conditionalFormatting sqref="E97:E99">
    <cfRule type="duplicateValues" dxfId="166" priority="73"/>
  </conditionalFormatting>
  <conditionalFormatting sqref="E114:E115 E1:E99 E138:E1048576">
    <cfRule type="duplicateValues" dxfId="165" priority="71"/>
    <cfRule type="duplicateValues" dxfId="164" priority="72"/>
  </conditionalFormatting>
  <conditionalFormatting sqref="E1:E115 E138:E1048576">
    <cfRule type="duplicateValues" dxfId="163" priority="44"/>
    <cfRule type="duplicateValues" dxfId="162" priority="45"/>
  </conditionalFormatting>
  <conditionalFormatting sqref="E100:E113">
    <cfRule type="duplicateValues" dxfId="161" priority="120342"/>
  </conditionalFormatting>
  <conditionalFormatting sqref="E100:E113">
    <cfRule type="duplicateValues" dxfId="160" priority="120346"/>
    <cfRule type="duplicateValues" dxfId="159" priority="120347"/>
  </conditionalFormatting>
  <conditionalFormatting sqref="B100:B113">
    <cfRule type="duplicateValues" dxfId="158" priority="120374"/>
  </conditionalFormatting>
  <conditionalFormatting sqref="B100:B113">
    <cfRule type="duplicateValues" dxfId="157" priority="120376"/>
    <cfRule type="duplicateValues" dxfId="156" priority="120377"/>
  </conditionalFormatting>
  <conditionalFormatting sqref="E114:E115">
    <cfRule type="duplicateValues" dxfId="155" priority="43"/>
  </conditionalFormatting>
  <conditionalFormatting sqref="E114:E115">
    <cfRule type="duplicateValues" dxfId="154" priority="41"/>
    <cfRule type="duplicateValues" dxfId="153" priority="42"/>
  </conditionalFormatting>
  <conditionalFormatting sqref="B114:B115">
    <cfRule type="duplicateValues" dxfId="152" priority="40"/>
  </conditionalFormatting>
  <conditionalFormatting sqref="B114:B115">
    <cfRule type="duplicateValues" dxfId="151" priority="38"/>
    <cfRule type="duplicateValues" dxfId="150" priority="39"/>
  </conditionalFormatting>
  <conditionalFormatting sqref="E116:E137">
    <cfRule type="duplicateValues" dxfId="149" priority="37"/>
  </conditionalFormatting>
  <conditionalFormatting sqref="E116:E137">
    <cfRule type="duplicateValues" dxfId="148" priority="36"/>
  </conditionalFormatting>
  <conditionalFormatting sqref="E116:E137">
    <cfRule type="duplicateValues" dxfId="147" priority="34"/>
    <cfRule type="duplicateValues" dxfId="146" priority="35"/>
  </conditionalFormatting>
  <conditionalFormatting sqref="E116:E137">
    <cfRule type="duplicateValues" dxfId="145" priority="32"/>
    <cfRule type="duplicateValues" dxfId="144" priority="33"/>
  </conditionalFormatting>
  <conditionalFormatting sqref="E116:E137">
    <cfRule type="duplicateValues" dxfId="143" priority="31"/>
  </conditionalFormatting>
  <conditionalFormatting sqref="E116:E137">
    <cfRule type="duplicateValues" dxfId="142" priority="30"/>
  </conditionalFormatting>
  <conditionalFormatting sqref="E116:E137">
    <cfRule type="duplicateValues" dxfId="141" priority="28"/>
    <cfRule type="duplicateValues" dxfId="140" priority="29"/>
  </conditionalFormatting>
  <conditionalFormatting sqref="E116:E137">
    <cfRule type="duplicateValues" dxfId="139" priority="26"/>
    <cfRule type="duplicateValues" dxfId="138" priority="27"/>
  </conditionalFormatting>
  <conditionalFormatting sqref="E116:E137">
    <cfRule type="duplicateValues" dxfId="137" priority="25"/>
  </conditionalFormatting>
  <conditionalFormatting sqref="E116:E137">
    <cfRule type="duplicateValues" dxfId="136" priority="23"/>
    <cfRule type="duplicateValues" dxfId="135" priority="24"/>
  </conditionalFormatting>
  <conditionalFormatting sqref="B116:B137">
    <cfRule type="duplicateValues" dxfId="20" priority="22"/>
  </conditionalFormatting>
  <conditionalFormatting sqref="B116:B137">
    <cfRule type="duplicateValues" dxfId="19" priority="20"/>
    <cfRule type="duplicateValues" dxfId="18" priority="21"/>
  </conditionalFormatting>
  <conditionalFormatting sqref="E1:E1048576">
    <cfRule type="duplicateValues" dxfId="21" priority="19"/>
  </conditionalFormatting>
  <conditionalFormatting sqref="B138">
    <cfRule type="duplicateValues" dxfId="17" priority="18"/>
  </conditionalFormatting>
  <conditionalFormatting sqref="B138">
    <cfRule type="duplicateValues" dxfId="16" priority="16"/>
    <cfRule type="duplicateValues" dxfId="15" priority="17"/>
  </conditionalFormatting>
  <conditionalFormatting sqref="E138">
    <cfRule type="duplicateValues" dxfId="14" priority="15"/>
  </conditionalFormatting>
  <conditionalFormatting sqref="E138">
    <cfRule type="duplicateValues" dxfId="13" priority="14"/>
  </conditionalFormatting>
  <conditionalFormatting sqref="E138">
    <cfRule type="duplicateValues" dxfId="12" priority="12"/>
    <cfRule type="duplicateValues" dxfId="11" priority="13"/>
  </conditionalFormatting>
  <conditionalFormatting sqref="E138">
    <cfRule type="duplicateValues" dxfId="10" priority="10"/>
    <cfRule type="duplicateValues" dxfId="9" priority="11"/>
  </conditionalFormatting>
  <conditionalFormatting sqref="E138">
    <cfRule type="duplicateValues" dxfId="8" priority="9"/>
  </conditionalFormatting>
  <conditionalFormatting sqref="E138">
    <cfRule type="duplicateValues" dxfId="7" priority="8"/>
  </conditionalFormatting>
  <conditionalFormatting sqref="E138">
    <cfRule type="duplicateValues" dxfId="6" priority="6"/>
    <cfRule type="duplicateValues" dxfId="5" priority="7"/>
  </conditionalFormatting>
  <conditionalFormatting sqref="E138">
    <cfRule type="duplicateValues" dxfId="4" priority="4"/>
    <cfRule type="duplicateValues" dxfId="3" priority="5"/>
  </conditionalFormatting>
  <conditionalFormatting sqref="E138">
    <cfRule type="duplicateValues" dxfId="2" priority="3"/>
  </conditionalFormatting>
  <conditionalFormatting sqref="E138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7" t="s">
        <v>0</v>
      </c>
      <c r="B1" s="18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9" t="s">
        <v>8</v>
      </c>
      <c r="B9" s="190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1" t="s">
        <v>9</v>
      </c>
      <c r="B14" s="19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2304</v>
      </c>
      <c r="C70" s="3" t="s">
        <v>2305</v>
      </c>
      <c r="D70" s="3" t="s">
        <v>2306</v>
      </c>
    </row>
    <row r="71" spans="1:5" x14ac:dyDescent="0.35">
      <c r="A71" s="3" t="s">
        <v>2307</v>
      </c>
      <c r="B71" s="3" t="s">
        <v>2308</v>
      </c>
      <c r="C71" s="3" t="s">
        <v>2309</v>
      </c>
      <c r="D71" s="3" t="s">
        <v>2310</v>
      </c>
    </row>
    <row r="72" spans="1:5" x14ac:dyDescent="0.35">
      <c r="A72" s="3" t="s">
        <v>2311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topLeftCell="A79" zoomScaleNormal="100" workbookViewId="0">
      <selection activeCell="F16" sqref="F16"/>
    </sheetView>
  </sheetViews>
  <sheetFormatPr baseColWidth="10" defaultColWidth="23.42578125" defaultRowHeight="15" x14ac:dyDescent="0.25"/>
  <cols>
    <col min="1" max="2" width="23.42578125" style="99"/>
    <col min="3" max="3" width="45.85546875" style="99" customWidth="1"/>
    <col min="4" max="4" width="44.140625" style="99" customWidth="1"/>
    <col min="5" max="5" width="45" style="99" customWidth="1"/>
    <col min="6" max="16384" width="23.42578125" style="99"/>
  </cols>
  <sheetData>
    <row r="1" spans="1:5" ht="22.5" x14ac:dyDescent="0.25">
      <c r="A1" s="171" t="s">
        <v>2151</v>
      </c>
      <c r="B1" s="172"/>
      <c r="C1" s="172"/>
      <c r="D1" s="172"/>
      <c r="E1" s="173"/>
    </row>
    <row r="2" spans="1:5" ht="25.5" x14ac:dyDescent="0.25">
      <c r="A2" s="174" t="s">
        <v>2463</v>
      </c>
      <c r="B2" s="175"/>
      <c r="C2" s="175"/>
      <c r="D2" s="175"/>
      <c r="E2" s="176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2416</v>
      </c>
      <c r="B4" s="122">
        <v>44310.25</v>
      </c>
      <c r="C4" s="101"/>
      <c r="D4" s="101"/>
      <c r="E4" s="110"/>
    </row>
    <row r="5" spans="1:5" ht="18.75" thickBot="1" x14ac:dyDescent="0.3">
      <c r="A5" s="107" t="s">
        <v>2417</v>
      </c>
      <c r="B5" s="122">
        <v>44310.708333333336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77" t="s">
        <v>2418</v>
      </c>
      <c r="B7" s="178"/>
      <c r="C7" s="178"/>
      <c r="D7" s="178"/>
      <c r="E7" s="179"/>
    </row>
    <row r="8" spans="1:5" ht="18" x14ac:dyDescent="0.25">
      <c r="A8" s="102" t="s">
        <v>15</v>
      </c>
      <c r="B8" s="111" t="s">
        <v>2419</v>
      </c>
      <c r="C8" s="102" t="s">
        <v>46</v>
      </c>
      <c r="D8" s="111" t="s">
        <v>2422</v>
      </c>
      <c r="E8" s="111" t="s">
        <v>2420</v>
      </c>
    </row>
    <row r="9" spans="1:5" ht="18" x14ac:dyDescent="0.25">
      <c r="A9" s="100" t="s">
        <v>1275</v>
      </c>
      <c r="B9" s="123"/>
      <c r="C9" s="123"/>
      <c r="D9" s="124" t="s">
        <v>2572</v>
      </c>
      <c r="E9" s="134"/>
    </row>
    <row r="10" spans="1:5" ht="18" x14ac:dyDescent="0.25">
      <c r="A10" s="199" t="str">
        <f>VLOOKUP(B10,'[1]LISTADO ATM'!$A$2:$C$821,3,0)</f>
        <v>NORTE</v>
      </c>
      <c r="B10" s="123">
        <v>796</v>
      </c>
      <c r="C10" s="123" t="str">
        <f>VLOOKUP(B10,'[1]LISTADO ATM'!$A$2:$B$821,2,0)</f>
        <v xml:space="preserve">ATM Oficina Plaza Ventura (Nagua) </v>
      </c>
      <c r="D10" s="124" t="s">
        <v>2572</v>
      </c>
      <c r="E10" s="134">
        <v>335864358</v>
      </c>
    </row>
    <row r="11" spans="1:5" ht="18" x14ac:dyDescent="0.25">
      <c r="A11" s="199" t="str">
        <f>VLOOKUP(B11,'[1]LISTADO ATM'!$A$2:$C$821,3,0)</f>
        <v>ESTE</v>
      </c>
      <c r="B11" s="123">
        <v>114</v>
      </c>
      <c r="C11" s="123" t="str">
        <f>VLOOKUP(B11,'[1]LISTADO ATM'!$A$2:$B$821,2,0)</f>
        <v xml:space="preserve">ATM Oficina Hato Mayor </v>
      </c>
      <c r="D11" s="124" t="s">
        <v>2572</v>
      </c>
      <c r="E11" s="134">
        <v>335864269</v>
      </c>
    </row>
    <row r="12" spans="1:5" ht="18" x14ac:dyDescent="0.25">
      <c r="A12" s="199" t="str">
        <f>VLOOKUP(B12,'[1]LISTADO ATM'!$A$2:$C$821,3,0)</f>
        <v>SUR</v>
      </c>
      <c r="B12" s="123">
        <v>301</v>
      </c>
      <c r="C12" s="123" t="str">
        <f>VLOOKUP(B12,'[1]LISTADO ATM'!$A$2:$B$821,2,0)</f>
        <v xml:space="preserve">ATM UNP Alfa y Omega (Barahona) </v>
      </c>
      <c r="D12" s="124" t="s">
        <v>2572</v>
      </c>
      <c r="E12" s="134">
        <v>335864265</v>
      </c>
    </row>
    <row r="13" spans="1:5" ht="18" x14ac:dyDescent="0.25">
      <c r="A13" s="199" t="str">
        <f>VLOOKUP(B13,'[1]LISTADO ATM'!$A$2:$C$821,3,0)</f>
        <v>ESTE</v>
      </c>
      <c r="B13" s="123">
        <v>608</v>
      </c>
      <c r="C13" s="123" t="str">
        <f>VLOOKUP(B13,'[1]LISTADO ATM'!$A$2:$B$821,2,0)</f>
        <v xml:space="preserve">ATM Oficina Jumbo (San Pedro) </v>
      </c>
      <c r="D13" s="124" t="s">
        <v>2572</v>
      </c>
      <c r="E13" s="134">
        <v>335864264</v>
      </c>
    </row>
    <row r="14" spans="1:5" ht="18" x14ac:dyDescent="0.25">
      <c r="A14" s="199" t="str">
        <f>VLOOKUP(B14,'[1]LISTADO ATM'!$A$2:$C$821,3,0)</f>
        <v>SUR</v>
      </c>
      <c r="B14" s="123">
        <v>101</v>
      </c>
      <c r="C14" s="123" t="str">
        <f>VLOOKUP(B14,'[1]LISTADO ATM'!$A$2:$B$821,2,0)</f>
        <v xml:space="preserve">ATM Oficina San Juan de la Maguana I </v>
      </c>
      <c r="D14" s="124" t="s">
        <v>2572</v>
      </c>
      <c r="E14" s="134">
        <v>335864251</v>
      </c>
    </row>
    <row r="15" spans="1:5" ht="36" x14ac:dyDescent="0.25">
      <c r="A15" s="100" t="str">
        <f>VLOOKUP(B15,'[1]LISTADO ATM'!$A$2:$C$821,3,0)</f>
        <v>DISTRITO NACIONAL</v>
      </c>
      <c r="B15" s="123">
        <v>981</v>
      </c>
      <c r="C15" s="123" t="str">
        <f>VLOOKUP(B15,'[1]LISTADO ATM'!$A$2:$B$821,2,0)</f>
        <v xml:space="preserve">ATM Edificio 911 </v>
      </c>
      <c r="D15" s="124" t="s">
        <v>2572</v>
      </c>
      <c r="E15" s="134" t="s">
        <v>2633</v>
      </c>
    </row>
    <row r="16" spans="1:5" ht="36.75" thickBot="1" x14ac:dyDescent="0.3">
      <c r="A16" s="100" t="str">
        <f>VLOOKUP(B16,'[1]LISTADO ATM'!$A$2:$C$821,3,0)</f>
        <v>DISTRITO NACIONAL</v>
      </c>
      <c r="B16" s="123">
        <v>790</v>
      </c>
      <c r="C16" s="123" t="str">
        <f>VLOOKUP(B16,'[1]LISTADO ATM'!$A$2:$B$821,2,0)</f>
        <v xml:space="preserve">ATM Oficina Bella Vista Mall I </v>
      </c>
      <c r="D16" s="124" t="s">
        <v>2572</v>
      </c>
      <c r="E16" s="134" t="s">
        <v>2635</v>
      </c>
    </row>
    <row r="17" spans="1:5" ht="18.75" thickBot="1" x14ac:dyDescent="0.3">
      <c r="A17" s="103" t="s">
        <v>2488</v>
      </c>
      <c r="B17" s="146">
        <f>COUNT(B9:B16)</f>
        <v>7</v>
      </c>
      <c r="C17" s="180"/>
      <c r="D17" s="181"/>
      <c r="E17" s="182"/>
    </row>
    <row r="18" spans="1:5" x14ac:dyDescent="0.25">
      <c r="B18" s="105"/>
      <c r="E18" s="105"/>
    </row>
    <row r="19" spans="1:5" ht="18" x14ac:dyDescent="0.25">
      <c r="A19" s="177" t="s">
        <v>2489</v>
      </c>
      <c r="B19" s="178"/>
      <c r="C19" s="178"/>
      <c r="D19" s="178"/>
      <c r="E19" s="179"/>
    </row>
    <row r="20" spans="1:5" ht="18" x14ac:dyDescent="0.25">
      <c r="A20" s="102" t="s">
        <v>15</v>
      </c>
      <c r="B20" s="111" t="s">
        <v>2419</v>
      </c>
      <c r="C20" s="102" t="s">
        <v>46</v>
      </c>
      <c r="D20" s="102" t="s">
        <v>2422</v>
      </c>
      <c r="E20" s="111" t="s">
        <v>2420</v>
      </c>
    </row>
    <row r="21" spans="1:5" ht="18" x14ac:dyDescent="0.25">
      <c r="A21" s="100" t="e">
        <f>VLOOKUP(B21,'[1]LISTADO ATM'!$A$2:$C$821,3,0)</f>
        <v>#N/A</v>
      </c>
      <c r="B21" s="123"/>
      <c r="C21" s="123" t="e">
        <f>VLOOKUP(B21,'[1]LISTADO ATM'!$A$2:$B$821,2,0)</f>
        <v>#N/A</v>
      </c>
      <c r="D21" s="124" t="s">
        <v>2517</v>
      </c>
      <c r="E21" s="134"/>
    </row>
    <row r="22" spans="1:5" ht="36" x14ac:dyDescent="0.25">
      <c r="A22" s="100" t="str">
        <f>VLOOKUP(B22,'[1]LISTADO ATM'!$A$2:$C$821,3,0)</f>
        <v>DISTRITO NACIONAL</v>
      </c>
      <c r="B22" s="123">
        <v>235</v>
      </c>
      <c r="C22" s="123" t="str">
        <f>VLOOKUP(B22,'[1]LISTADO ATM'!$A$2:$B$821,2,0)</f>
        <v xml:space="preserve">ATM Oficina Multicentro La Sirena San Isidro </v>
      </c>
      <c r="D22" s="124" t="s">
        <v>2517</v>
      </c>
      <c r="E22" s="134" t="s">
        <v>2611</v>
      </c>
    </row>
    <row r="23" spans="1:5" ht="18" x14ac:dyDescent="0.25">
      <c r="A23" s="100" t="str">
        <f>VLOOKUP(B23,'[1]LISTADO ATM'!$A$2:$C$821,3,0)</f>
        <v>SUR</v>
      </c>
      <c r="B23" s="123">
        <v>730</v>
      </c>
      <c r="C23" s="123" t="str">
        <f>VLOOKUP(B23,'[1]LISTADO ATM'!$A$2:$B$821,2,0)</f>
        <v xml:space="preserve">ATM Palacio de Justicia Barahona </v>
      </c>
      <c r="D23" s="124" t="s">
        <v>2517</v>
      </c>
      <c r="E23" s="134">
        <v>335862209</v>
      </c>
    </row>
    <row r="24" spans="1:5" ht="36" x14ac:dyDescent="0.25">
      <c r="A24" s="100" t="str">
        <f>VLOOKUP(B24,'[1]LISTADO ATM'!$A$2:$C$821,3,0)</f>
        <v>DISTRITO NACIONAL</v>
      </c>
      <c r="B24" s="123">
        <v>908</v>
      </c>
      <c r="C24" s="123" t="str">
        <f>VLOOKUP(B24,'[1]LISTADO ATM'!$A$2:$B$821,2,0)</f>
        <v xml:space="preserve">ATM Oficina Plaza Botánika </v>
      </c>
      <c r="D24" s="124" t="s">
        <v>2517</v>
      </c>
      <c r="E24" s="134" t="s">
        <v>2629</v>
      </c>
    </row>
    <row r="25" spans="1:5" ht="36" x14ac:dyDescent="0.25">
      <c r="A25" s="100" t="str">
        <f>VLOOKUP(B25,'[1]LISTADO ATM'!$A$2:$C$821,3,0)</f>
        <v>DISTRITO NACIONAL</v>
      </c>
      <c r="B25" s="123">
        <v>231</v>
      </c>
      <c r="C25" s="123" t="str">
        <f>VLOOKUP(B25,'[1]LISTADO ATM'!$A$2:$B$821,2,0)</f>
        <v xml:space="preserve">ATM Oficina Zona Oriental </v>
      </c>
      <c r="D25" s="124" t="s">
        <v>2517</v>
      </c>
      <c r="E25" s="134" t="s">
        <v>2582</v>
      </c>
    </row>
    <row r="26" spans="1:5" ht="36" x14ac:dyDescent="0.25">
      <c r="A26" s="100" t="str">
        <f>VLOOKUP(B26,'[1]LISTADO ATM'!$A$2:$C$821,3,0)</f>
        <v>DISTRITO NACIONAL</v>
      </c>
      <c r="B26" s="123">
        <v>113</v>
      </c>
      <c r="C26" s="123" t="str">
        <f>VLOOKUP(B26,'[1]LISTADO ATM'!$A$2:$B$821,2,0)</f>
        <v xml:space="preserve">ATM Autoservicio Atalaya del Mar </v>
      </c>
      <c r="D26" s="124" t="s">
        <v>2517</v>
      </c>
      <c r="E26" s="134" t="s">
        <v>2637</v>
      </c>
    </row>
    <row r="27" spans="1:5" ht="18.75" thickBot="1" x14ac:dyDescent="0.3">
      <c r="A27" s="100" t="str">
        <f>VLOOKUP(B27,'[1]LISTADO ATM'!$A$2:$C$821,3,0)</f>
        <v>NORTE</v>
      </c>
      <c r="B27" s="123">
        <v>304</v>
      </c>
      <c r="C27" s="123" t="str">
        <f>VLOOKUP(B27,'[1]LISTADO ATM'!$A$2:$B$821,2,0)</f>
        <v xml:space="preserve">ATM Multicentro La Sirena Estrella Sadhala </v>
      </c>
      <c r="D27" s="124" t="s">
        <v>2517</v>
      </c>
      <c r="E27" s="134" t="s">
        <v>2638</v>
      </c>
    </row>
    <row r="28" spans="1:5" ht="18.75" thickBot="1" x14ac:dyDescent="0.3">
      <c r="A28" s="103" t="s">
        <v>2488</v>
      </c>
      <c r="B28" s="146">
        <f>COUNT(B21:B27)</f>
        <v>6</v>
      </c>
      <c r="C28" s="165"/>
      <c r="D28" s="166"/>
      <c r="E28" s="167"/>
    </row>
    <row r="29" spans="1:5" ht="15.75" thickBot="1" x14ac:dyDescent="0.3">
      <c r="B29" s="105"/>
      <c r="E29" s="105"/>
    </row>
    <row r="30" spans="1:5" ht="18.75" thickBot="1" x14ac:dyDescent="0.3">
      <c r="A30" s="158" t="s">
        <v>2490</v>
      </c>
      <c r="B30" s="159"/>
      <c r="C30" s="159"/>
      <c r="D30" s="159"/>
      <c r="E30" s="160"/>
    </row>
    <row r="31" spans="1:5" ht="18" x14ac:dyDescent="0.25">
      <c r="A31" s="102" t="s">
        <v>15</v>
      </c>
      <c r="B31" s="111" t="s">
        <v>2419</v>
      </c>
      <c r="C31" s="102" t="s">
        <v>46</v>
      </c>
      <c r="D31" s="102" t="s">
        <v>2422</v>
      </c>
      <c r="E31" s="111" t="s">
        <v>2420</v>
      </c>
    </row>
    <row r="32" spans="1:5" ht="18" x14ac:dyDescent="0.25">
      <c r="A32" s="100" t="str">
        <f>VLOOKUP(B32,'[1]LISTADO ATM'!$A$2:$C$821,3,0)</f>
        <v>NORTE</v>
      </c>
      <c r="B32" s="123">
        <v>732</v>
      </c>
      <c r="C32" s="123" t="str">
        <f>VLOOKUP(B32,'[1]LISTADO ATM'!$A$2:$B$821,2,0)</f>
        <v xml:space="preserve">ATM Molino del Valle (Santiago) </v>
      </c>
      <c r="D32" s="125" t="s">
        <v>2444</v>
      </c>
      <c r="E32" s="134" t="s">
        <v>2586</v>
      </c>
    </row>
    <row r="33" spans="1:5" ht="36" x14ac:dyDescent="0.25">
      <c r="A33" s="123" t="str">
        <f>VLOOKUP(B33,'[1]LISTADO ATM'!$A$2:$C$821,3,0)</f>
        <v>DISTRITO NACIONAL</v>
      </c>
      <c r="B33" s="123">
        <v>658</v>
      </c>
      <c r="C33" s="123" t="str">
        <f>VLOOKUP(B33,'[1]LISTADO ATM'!$A$2:$B$821,2,0)</f>
        <v>ATM Cámara de Cuentas</v>
      </c>
      <c r="D33" s="125" t="s">
        <v>2444</v>
      </c>
      <c r="E33" s="128" t="s">
        <v>2608</v>
      </c>
    </row>
    <row r="34" spans="1:5" ht="36" x14ac:dyDescent="0.25">
      <c r="A34" s="123" t="str">
        <f>VLOOKUP(B34,'[1]LISTADO ATM'!$A$2:$C$821,3,0)</f>
        <v>DISTRITO NACIONAL</v>
      </c>
      <c r="B34" s="123">
        <v>416</v>
      </c>
      <c r="C34" s="123" t="str">
        <f>VLOOKUP(B34,'[1]LISTADO ATM'!$A$2:$B$821,2,0)</f>
        <v xml:space="preserve">ATM Autobanco San Martín II </v>
      </c>
      <c r="D34" s="125" t="s">
        <v>2444</v>
      </c>
      <c r="E34" s="128" t="s">
        <v>2636</v>
      </c>
    </row>
    <row r="35" spans="1:5" ht="36" x14ac:dyDescent="0.25">
      <c r="A35" s="123" t="str">
        <f>VLOOKUP(B35,'[1]LISTADO ATM'!$A$2:$C$821,3,0)</f>
        <v>DISTRITO NACIONAL</v>
      </c>
      <c r="B35" s="123">
        <v>486</v>
      </c>
      <c r="C35" s="123" t="str">
        <f>VLOOKUP(B35,'[1]LISTADO ATM'!$A$2:$B$821,2,0)</f>
        <v xml:space="preserve">ATM Olé La Caleta </v>
      </c>
      <c r="D35" s="125" t="s">
        <v>2444</v>
      </c>
      <c r="E35" s="128" t="s">
        <v>2622</v>
      </c>
    </row>
    <row r="36" spans="1:5" ht="36" x14ac:dyDescent="0.25">
      <c r="A36" s="123" t="str">
        <f>VLOOKUP(B36,'[1]LISTADO ATM'!$A$2:$C$821,3,0)</f>
        <v>DISTRITO NACIONAL</v>
      </c>
      <c r="B36" s="123">
        <v>160</v>
      </c>
      <c r="C36" s="123" t="str">
        <f>VLOOKUP(B36,'[1]LISTADO ATM'!$A$2:$B$821,2,0)</f>
        <v xml:space="preserve">ATM Oficina Herrera </v>
      </c>
      <c r="D36" s="125" t="s">
        <v>2444</v>
      </c>
      <c r="E36" s="128" t="s">
        <v>2643</v>
      </c>
    </row>
    <row r="37" spans="1:5" ht="36" x14ac:dyDescent="0.25">
      <c r="A37" s="100" t="str">
        <f>VLOOKUP(B37,'[1]LISTADO ATM'!$A$2:$C$821,3,0)</f>
        <v>NORTE</v>
      </c>
      <c r="B37" s="123">
        <v>728</v>
      </c>
      <c r="C37" s="123" t="str">
        <f>VLOOKUP(B37,'[1]LISTADO ATM'!$A$2:$B$821,2,0)</f>
        <v xml:space="preserve">ATM UNP La Vega Oficina Regional Norcentral </v>
      </c>
      <c r="D37" s="125" t="s">
        <v>2444</v>
      </c>
      <c r="E37" s="134" t="s">
        <v>2634</v>
      </c>
    </row>
    <row r="38" spans="1:5" ht="36" x14ac:dyDescent="0.25">
      <c r="A38" s="199" t="str">
        <f>VLOOKUP(B38,'[1]LISTADO ATM'!$A$2:$C$821,3,0)</f>
        <v>DISTRITO NACIONAL</v>
      </c>
      <c r="B38" s="123">
        <v>525</v>
      </c>
      <c r="C38" s="123" t="str">
        <f>VLOOKUP(B38,'[1]LISTADO ATM'!$A$2:$B$821,2,0)</f>
        <v>ATM S/M Bravo Las Americas</v>
      </c>
      <c r="D38" s="125" t="s">
        <v>2444</v>
      </c>
      <c r="E38" s="134">
        <v>335864253</v>
      </c>
    </row>
    <row r="39" spans="1:5" ht="36" x14ac:dyDescent="0.25">
      <c r="A39" s="199" t="str">
        <f>VLOOKUP(B39,'[1]LISTADO ATM'!$A$2:$C$821,3,0)</f>
        <v>DISTRITO NACIONAL</v>
      </c>
      <c r="B39" s="123">
        <v>627</v>
      </c>
      <c r="C39" s="123" t="str">
        <f>VLOOKUP(B39,'[1]LISTADO ATM'!$A$2:$B$821,2,0)</f>
        <v xml:space="preserve">ATM CAASD </v>
      </c>
      <c r="D39" s="125" t="s">
        <v>2444</v>
      </c>
      <c r="E39" s="134">
        <v>335864268</v>
      </c>
    </row>
    <row r="40" spans="1:5" ht="36" x14ac:dyDescent="0.25">
      <c r="A40" s="199" t="str">
        <f>VLOOKUP(B40,'[1]LISTADO ATM'!$A$2:$C$821,3,0)</f>
        <v>DISTRITO NACIONAL</v>
      </c>
      <c r="B40" s="123">
        <v>672</v>
      </c>
      <c r="C40" s="123" t="str">
        <f>VLOOKUP(B40,'[1]LISTADO ATM'!$A$2:$B$821,2,0)</f>
        <v>ATM Destacamento Policía Nacional La Victoria</v>
      </c>
      <c r="D40" s="125" t="s">
        <v>2444</v>
      </c>
      <c r="E40" s="134">
        <v>335864337</v>
      </c>
    </row>
    <row r="41" spans="1:5" ht="18" x14ac:dyDescent="0.25">
      <c r="A41" s="199" t="str">
        <f>VLOOKUP(B41,'[1]LISTADO ATM'!$A$2:$C$821,3,0)</f>
        <v>SUR</v>
      </c>
      <c r="B41" s="123">
        <v>615</v>
      </c>
      <c r="C41" s="123" t="str">
        <f>VLOOKUP(B41,'[1]LISTADO ATM'!$A$2:$B$821,2,0)</f>
        <v xml:space="preserve">ATM Estación Sunix Cabral (Barahona) </v>
      </c>
      <c r="D41" s="125" t="s">
        <v>2444</v>
      </c>
      <c r="E41" s="134">
        <v>335864342</v>
      </c>
    </row>
    <row r="42" spans="1:5" ht="36" x14ac:dyDescent="0.25">
      <c r="A42" s="199" t="str">
        <f>VLOOKUP(B42,'[1]LISTADO ATM'!$A$2:$C$821,3,0)</f>
        <v>DISTRITO NACIONAL</v>
      </c>
      <c r="B42" s="123">
        <v>718</v>
      </c>
      <c r="C42" s="123" t="str">
        <f>VLOOKUP(B42,'[1]LISTADO ATM'!$A$2:$B$821,2,0)</f>
        <v xml:space="preserve">ATM Feria Ganadera </v>
      </c>
      <c r="D42" s="125" t="s">
        <v>2444</v>
      </c>
      <c r="E42" s="134">
        <v>335864345</v>
      </c>
    </row>
    <row r="43" spans="1:5" ht="18" x14ac:dyDescent="0.25">
      <c r="A43" s="199" t="str">
        <f>VLOOKUP(B43,'[1]LISTADO ATM'!$A$2:$C$821,3,0)</f>
        <v>SUR</v>
      </c>
      <c r="B43" s="123">
        <v>870</v>
      </c>
      <c r="C43" s="123" t="str">
        <f>VLOOKUP(B43,'[1]LISTADO ATM'!$A$2:$B$821,2,0)</f>
        <v xml:space="preserve">ATM Willbes Dominicana (Barahona) </v>
      </c>
      <c r="D43" s="125" t="s">
        <v>2444</v>
      </c>
      <c r="E43" s="134">
        <v>335864361</v>
      </c>
    </row>
    <row r="44" spans="1:5" ht="36" x14ac:dyDescent="0.25">
      <c r="A44" s="199" t="str">
        <f>VLOOKUP(B44,'[1]LISTADO ATM'!$A$2:$C$821,3,0)</f>
        <v>DISTRITO NACIONAL</v>
      </c>
      <c r="B44" s="123">
        <v>706</v>
      </c>
      <c r="C44" s="123" t="str">
        <f>VLOOKUP(B44,'[1]LISTADO ATM'!$A$2:$B$821,2,0)</f>
        <v xml:space="preserve">ATM S/M Pristine </v>
      </c>
      <c r="D44" s="125" t="s">
        <v>2444</v>
      </c>
      <c r="E44" s="134">
        <v>335864363</v>
      </c>
    </row>
    <row r="45" spans="1:5" ht="18" x14ac:dyDescent="0.25">
      <c r="A45" s="199" t="str">
        <f>VLOOKUP(B45,'[1]LISTADO ATM'!$A$2:$C$821,3,0)</f>
        <v>ESTE</v>
      </c>
      <c r="B45" s="123">
        <v>776</v>
      </c>
      <c r="C45" s="123" t="str">
        <f>VLOOKUP(B45,'[1]LISTADO ATM'!$A$2:$B$821,2,0)</f>
        <v xml:space="preserve">ATM Oficina Monte Plata </v>
      </c>
      <c r="D45" s="125" t="s">
        <v>2444</v>
      </c>
      <c r="E45" s="134">
        <v>335863218</v>
      </c>
    </row>
    <row r="46" spans="1:5" ht="36" x14ac:dyDescent="0.25">
      <c r="A46" s="199" t="str">
        <f>VLOOKUP(B46,'[1]LISTADO ATM'!$A$2:$C$821,3,0)</f>
        <v>DISTRITO NACIONAL</v>
      </c>
      <c r="B46" s="123">
        <v>378</v>
      </c>
      <c r="C46" s="123" t="str">
        <f>VLOOKUP(B46,'[1]LISTADO ATM'!$A$2:$B$821,2,0)</f>
        <v>ATM UNP Villa Flores</v>
      </c>
      <c r="D46" s="125" t="s">
        <v>2444</v>
      </c>
      <c r="E46" s="134" t="s">
        <v>2688</v>
      </c>
    </row>
    <row r="47" spans="1:5" ht="36" x14ac:dyDescent="0.25">
      <c r="A47" s="199" t="str">
        <f>VLOOKUP(B47,'[1]LISTADO ATM'!$A$2:$C$821,3,0)</f>
        <v>DISTRITO NACIONAL</v>
      </c>
      <c r="B47" s="123">
        <v>904</v>
      </c>
      <c r="C47" s="123" t="str">
        <f>VLOOKUP(B47,'[1]LISTADO ATM'!$A$2:$B$821,2,0)</f>
        <v xml:space="preserve">ATM Oficina Multicentro La Sirena Churchill </v>
      </c>
      <c r="D47" s="125" t="s">
        <v>2444</v>
      </c>
      <c r="E47" s="134">
        <v>335864277</v>
      </c>
    </row>
    <row r="48" spans="1:5" ht="18" x14ac:dyDescent="0.25">
      <c r="A48" s="200" t="s">
        <v>2488</v>
      </c>
      <c r="B48" s="201">
        <f>COUNT(B32:B47)</f>
        <v>16</v>
      </c>
      <c r="C48" s="113"/>
      <c r="D48" s="113"/>
      <c r="E48" s="113"/>
    </row>
    <row r="49" spans="1:5" ht="15.75" thickBot="1" x14ac:dyDescent="0.3">
      <c r="B49" s="105"/>
      <c r="E49" s="105"/>
    </row>
    <row r="50" spans="1:5" ht="18.75" thickBot="1" x14ac:dyDescent="0.3">
      <c r="A50" s="158" t="s">
        <v>2571</v>
      </c>
      <c r="B50" s="159"/>
      <c r="C50" s="159"/>
      <c r="D50" s="159"/>
      <c r="E50" s="160"/>
    </row>
    <row r="51" spans="1:5" ht="18" x14ac:dyDescent="0.25">
      <c r="A51" s="102" t="s">
        <v>15</v>
      </c>
      <c r="B51" s="111" t="s">
        <v>2419</v>
      </c>
      <c r="C51" s="102" t="s">
        <v>46</v>
      </c>
      <c r="D51" s="102" t="s">
        <v>2422</v>
      </c>
      <c r="E51" s="111" t="s">
        <v>2420</v>
      </c>
    </row>
    <row r="52" spans="1:5" ht="36" x14ac:dyDescent="0.25">
      <c r="A52" s="100" t="str">
        <f>VLOOKUP(B52,'[1]LISTADO ATM'!$A$2:$C$821,3,0)</f>
        <v>DISTRITO NACIONAL</v>
      </c>
      <c r="B52" s="123">
        <v>577</v>
      </c>
      <c r="C52" s="123" t="str">
        <f>VLOOKUP(B52,'[1]LISTADO ATM'!$A$2:$B$821,2,0)</f>
        <v xml:space="preserve">ATM Olé Ave. Duarte </v>
      </c>
      <c r="D52" s="114" t="s">
        <v>2516</v>
      </c>
      <c r="E52" s="134" t="s">
        <v>2589</v>
      </c>
    </row>
    <row r="53" spans="1:5" ht="36" x14ac:dyDescent="0.25">
      <c r="A53" s="100" t="str">
        <f>VLOOKUP(B53,'[1]LISTADO ATM'!$A$2:$C$821,3,0)</f>
        <v>DISTRITO NACIONAL</v>
      </c>
      <c r="B53" s="123">
        <v>408</v>
      </c>
      <c r="C53" s="123" t="str">
        <f>VLOOKUP(B53,'[1]LISTADO ATM'!$A$2:$B$821,2,0)</f>
        <v xml:space="preserve">ATM Autobanco Las Palmas de Herrera </v>
      </c>
      <c r="D53" s="114" t="s">
        <v>2516</v>
      </c>
      <c r="E53" s="134" t="s">
        <v>2609</v>
      </c>
    </row>
    <row r="54" spans="1:5" ht="36" x14ac:dyDescent="0.25">
      <c r="A54" s="100" t="str">
        <f>VLOOKUP(B54,'[1]LISTADO ATM'!$A$2:$C$821,3,0)</f>
        <v>DISTRITO NACIONAL</v>
      </c>
      <c r="B54" s="123">
        <v>607</v>
      </c>
      <c r="C54" s="123" t="str">
        <f>VLOOKUP(B54,'[1]LISTADO ATM'!$A$2:$B$821,2,0)</f>
        <v xml:space="preserve">ATM ONAPI </v>
      </c>
      <c r="D54" s="114" t="s">
        <v>2516</v>
      </c>
      <c r="E54" s="134" t="s">
        <v>2607</v>
      </c>
    </row>
    <row r="55" spans="1:5" ht="36" x14ac:dyDescent="0.25">
      <c r="A55" s="100" t="str">
        <f>VLOOKUP(B55,'[1]LISTADO ATM'!$A$2:$C$821,3,0)</f>
        <v>DISTRITO NACIONAL</v>
      </c>
      <c r="B55" s="123">
        <v>621</v>
      </c>
      <c r="C55" s="123" t="str">
        <f>VLOOKUP(B55,'[1]LISTADO ATM'!$A$2:$B$821,2,0)</f>
        <v xml:space="preserve">ATM CESAC  </v>
      </c>
      <c r="D55" s="114" t="s">
        <v>2516</v>
      </c>
      <c r="E55" s="134" t="s">
        <v>2606</v>
      </c>
    </row>
    <row r="56" spans="1:5" ht="36" x14ac:dyDescent="0.25">
      <c r="A56" s="100" t="str">
        <f>VLOOKUP(B56,'[1]LISTADO ATM'!$A$2:$C$821,3,0)</f>
        <v>DISTRITO NACIONAL</v>
      </c>
      <c r="B56" s="123">
        <v>149</v>
      </c>
      <c r="C56" s="123" t="str">
        <f>VLOOKUP(B56,'[1]LISTADO ATM'!$A$2:$B$821,2,0)</f>
        <v>ATM Estación Metro Concepción</v>
      </c>
      <c r="D56" s="114" t="s">
        <v>2516</v>
      </c>
      <c r="E56" s="134" t="s">
        <v>2598</v>
      </c>
    </row>
    <row r="57" spans="1:5" ht="36" x14ac:dyDescent="0.25">
      <c r="A57" s="100" t="str">
        <f>VLOOKUP(B57,'[1]LISTADO ATM'!$A$2:$C$821,3,0)</f>
        <v>DISTRITO NACIONAL</v>
      </c>
      <c r="B57" s="123">
        <v>125</v>
      </c>
      <c r="C57" s="123" t="str">
        <f>VLOOKUP(B57,'[1]LISTADO ATM'!$A$2:$B$821,2,0)</f>
        <v xml:space="preserve">ATM Dirección General de Aduanas II </v>
      </c>
      <c r="D57" s="114" t="s">
        <v>2516</v>
      </c>
      <c r="E57" s="134" t="s">
        <v>2642</v>
      </c>
    </row>
    <row r="58" spans="1:5" ht="36" x14ac:dyDescent="0.25">
      <c r="A58" s="100" t="str">
        <f>VLOOKUP(B58,'[1]LISTADO ATM'!$A$2:$C$821,3,0)</f>
        <v>DISTRITO NACIONAL</v>
      </c>
      <c r="B58" s="123">
        <v>578</v>
      </c>
      <c r="C58" s="123" t="str">
        <f>VLOOKUP(B58,'[1]LISTADO ATM'!$A$2:$B$821,2,0)</f>
        <v xml:space="preserve">ATM Procuraduría General de la República </v>
      </c>
      <c r="D58" s="114" t="s">
        <v>2516</v>
      </c>
      <c r="E58" s="134" t="s">
        <v>2641</v>
      </c>
    </row>
    <row r="59" spans="1:5" ht="18" x14ac:dyDescent="0.25">
      <c r="A59" s="100" t="str">
        <f>VLOOKUP(B59,'[1]LISTADO ATM'!$A$2:$C$821,3,0)</f>
        <v>NORTE</v>
      </c>
      <c r="B59" s="123">
        <v>372</v>
      </c>
      <c r="C59" s="123" t="str">
        <f>VLOOKUP(B59,'[1]LISTADO ATM'!$A$2:$B$821,2,0)</f>
        <v>ATM Oficina Sánchez II</v>
      </c>
      <c r="D59" s="114" t="s">
        <v>2516</v>
      </c>
      <c r="E59" s="134" t="s">
        <v>2644</v>
      </c>
    </row>
    <row r="60" spans="1:5" ht="18" x14ac:dyDescent="0.25">
      <c r="A60" s="100" t="str">
        <f>VLOOKUP(B60,'[1]LISTADO ATM'!$A$2:$C$821,3,0)</f>
        <v>SUR</v>
      </c>
      <c r="B60" s="123">
        <v>871</v>
      </c>
      <c r="C60" s="123" t="str">
        <f>VLOOKUP(B60,'[1]LISTADO ATM'!$A$2:$B$821,2,0)</f>
        <v>ATM Plaza Cultural San Juan</v>
      </c>
      <c r="D60" s="114" t="s">
        <v>2516</v>
      </c>
      <c r="E60" s="134">
        <v>335864261</v>
      </c>
    </row>
    <row r="61" spans="1:5" ht="18" x14ac:dyDescent="0.25">
      <c r="A61" s="100" t="str">
        <f>VLOOKUP(B61,'[1]LISTADO ATM'!$A$2:$C$821,3,0)</f>
        <v>SUR</v>
      </c>
      <c r="B61" s="123">
        <v>873</v>
      </c>
      <c r="C61" s="123" t="str">
        <f>VLOOKUP(B61,'[1]LISTADO ATM'!$A$2:$B$821,2,0)</f>
        <v xml:space="preserve">ATM Centro de Caja San Cristóbal II </v>
      </c>
      <c r="D61" s="114" t="s">
        <v>2516</v>
      </c>
      <c r="E61" s="134">
        <v>335864115</v>
      </c>
    </row>
    <row r="62" spans="1:5" ht="36" x14ac:dyDescent="0.25">
      <c r="A62" s="100" t="str">
        <f>VLOOKUP(B62,'[1]LISTADO ATM'!$A$2:$C$821,3,0)</f>
        <v>SUR</v>
      </c>
      <c r="B62" s="123">
        <v>825</v>
      </c>
      <c r="C62" s="123" t="str">
        <f>VLOOKUP(B62,'[1]LISTADO ATM'!$A$2:$B$821,2,0)</f>
        <v xml:space="preserve">ATM Estacion Eco Cibeles (Las Matas de Farfán) </v>
      </c>
      <c r="D62" s="114" t="s">
        <v>2516</v>
      </c>
      <c r="E62" s="134">
        <v>335864266</v>
      </c>
    </row>
    <row r="63" spans="1:5" ht="18" x14ac:dyDescent="0.25">
      <c r="A63" s="100" t="str">
        <f>VLOOKUP(B63,'[1]LISTADO ATM'!$A$2:$C$821,3,0)</f>
        <v>SUR</v>
      </c>
      <c r="B63" s="123">
        <v>6</v>
      </c>
      <c r="C63" s="123" t="str">
        <f>VLOOKUP(B63,'[1]LISTADO ATM'!$A$2:$B$821,2,0)</f>
        <v xml:space="preserve">ATM Plaza WAO San Juan </v>
      </c>
      <c r="D63" s="114" t="s">
        <v>2516</v>
      </c>
      <c r="E63" s="134">
        <v>335864348</v>
      </c>
    </row>
    <row r="64" spans="1:5" ht="18" x14ac:dyDescent="0.25">
      <c r="A64" s="100" t="str">
        <f>VLOOKUP(B64,'[1]LISTADO ATM'!$A$2:$C$821,3,0)</f>
        <v>NORTE</v>
      </c>
      <c r="B64" s="123">
        <v>276</v>
      </c>
      <c r="C64" s="123" t="str">
        <f>VLOOKUP(B64,'[1]LISTADO ATM'!$A$2:$B$821,2,0)</f>
        <v xml:space="preserve">ATM UNP Las Guáranas (San Francisco) </v>
      </c>
      <c r="D64" s="114" t="s">
        <v>2516</v>
      </c>
      <c r="E64" s="134">
        <v>335864354</v>
      </c>
    </row>
    <row r="65" spans="1:5" ht="36" x14ac:dyDescent="0.25">
      <c r="A65" s="100" t="str">
        <f>VLOOKUP(B65,'[1]LISTADO ATM'!$A$2:$C$821,3,0)</f>
        <v>DISTRITO NACIONAL</v>
      </c>
      <c r="B65" s="123">
        <v>507</v>
      </c>
      <c r="C65" s="123" t="str">
        <f>VLOOKUP(B65,'[1]LISTADO ATM'!$A$2:$B$821,2,0)</f>
        <v>ATM Estación Sigma Boca Chica</v>
      </c>
      <c r="D65" s="114" t="s">
        <v>2516</v>
      </c>
      <c r="E65" s="134">
        <v>335864360</v>
      </c>
    </row>
    <row r="66" spans="1:5" ht="36" x14ac:dyDescent="0.25">
      <c r="A66" s="100" t="str">
        <f>VLOOKUP(B66,'[1]LISTADO ATM'!$A$2:$C$821,3,0)</f>
        <v>DISTRITO NACIONAL</v>
      </c>
      <c r="B66" s="123">
        <v>558</v>
      </c>
      <c r="C66" s="123" t="str">
        <f>VLOOKUP(B66,'[1]LISTADO ATM'!$A$2:$B$821,2,0)</f>
        <v xml:space="preserve">ATM Base Naval 27 de Febrero (Sans Soucí) </v>
      </c>
      <c r="D66" s="114" t="s">
        <v>2516</v>
      </c>
      <c r="E66" s="134">
        <v>335864366</v>
      </c>
    </row>
    <row r="67" spans="1:5" ht="18.75" thickBot="1" x14ac:dyDescent="0.3">
      <c r="A67" s="103"/>
      <c r="B67" s="140">
        <f>COUNT(B52:B66)</f>
        <v>15</v>
      </c>
      <c r="C67" s="113"/>
      <c r="D67" s="151"/>
      <c r="E67" s="152"/>
    </row>
    <row r="68" spans="1:5" ht="15.75" thickBot="1" x14ac:dyDescent="0.3">
      <c r="B68" s="105"/>
      <c r="E68" s="105"/>
    </row>
    <row r="69" spans="1:5" ht="18" x14ac:dyDescent="0.25">
      <c r="A69" s="168" t="s">
        <v>2491</v>
      </c>
      <c r="B69" s="169"/>
      <c r="C69" s="169"/>
      <c r="D69" s="169"/>
      <c r="E69" s="170"/>
    </row>
    <row r="70" spans="1:5" ht="18" x14ac:dyDescent="0.25">
      <c r="A70" s="102" t="s">
        <v>15</v>
      </c>
      <c r="B70" s="111" t="s">
        <v>2419</v>
      </c>
      <c r="C70" s="104" t="s">
        <v>46</v>
      </c>
      <c r="D70" s="126" t="s">
        <v>2422</v>
      </c>
      <c r="E70" s="111" t="s">
        <v>2420</v>
      </c>
    </row>
    <row r="71" spans="1:5" ht="42" x14ac:dyDescent="0.25">
      <c r="A71" s="100" t="str">
        <f>VLOOKUP(B71,'[1]LISTADO ATM'!$A$2:$C$821,3,0)</f>
        <v>NORTE</v>
      </c>
      <c r="B71" s="123">
        <v>256</v>
      </c>
      <c r="C71" s="123" t="str">
        <f>VLOOKUP(B71,'[1]LISTADO ATM'!$A$2:$B$821,2,0)</f>
        <v xml:space="preserve">ATM Oficina Licey Al Medio </v>
      </c>
      <c r="D71" s="202" t="s">
        <v>2515</v>
      </c>
      <c r="E71" s="134" t="s">
        <v>2632</v>
      </c>
    </row>
    <row r="72" spans="1:5" ht="18" x14ac:dyDescent="0.25">
      <c r="A72" s="100" t="str">
        <f>VLOOKUP(B72,'[1]LISTADO ATM'!$A$2:$C$821,3,0)</f>
        <v>SUR</v>
      </c>
      <c r="B72" s="123">
        <v>619</v>
      </c>
      <c r="C72" s="123" t="str">
        <f>VLOOKUP(B72,'[1]LISTADO ATM'!$A$2:$B$821,2,0)</f>
        <v xml:space="preserve">ATM Academia P.N. Hatillo (San Cristóbal) </v>
      </c>
      <c r="D72" s="123" t="s">
        <v>2518</v>
      </c>
      <c r="E72" s="134">
        <v>335864249</v>
      </c>
    </row>
    <row r="73" spans="1:5" ht="18.75" thickBot="1" x14ac:dyDescent="0.3">
      <c r="A73" s="100" t="str">
        <f>VLOOKUP(B73,'[1]LISTADO ATM'!$A$2:$C$821,3,0)</f>
        <v>SUR</v>
      </c>
      <c r="B73" s="203">
        <v>252</v>
      </c>
      <c r="C73" s="123" t="str">
        <f>VLOOKUP(B73,'[1]LISTADO ATM'!$A$2:$B$821,2,0)</f>
        <v xml:space="preserve">ATM Banco Agrícola (Barahona) </v>
      </c>
      <c r="D73" s="123" t="s">
        <v>2518</v>
      </c>
      <c r="E73" s="134">
        <v>335864271</v>
      </c>
    </row>
    <row r="74" spans="1:5" ht="18.75" thickBot="1" x14ac:dyDescent="0.3">
      <c r="A74" s="103" t="s">
        <v>2488</v>
      </c>
      <c r="B74" s="146">
        <f>COUNT(B27:B73)</f>
        <v>38</v>
      </c>
      <c r="C74" s="113"/>
      <c r="D74" s="127"/>
      <c r="E74" s="127"/>
    </row>
    <row r="75" spans="1:5" ht="15.75" thickBot="1" x14ac:dyDescent="0.3">
      <c r="B75" s="105"/>
      <c r="E75" s="105"/>
    </row>
    <row r="76" spans="1:5" ht="18.75" thickBot="1" x14ac:dyDescent="0.3">
      <c r="A76" s="163" t="s">
        <v>2492</v>
      </c>
      <c r="B76" s="164"/>
      <c r="C76" s="99" t="s">
        <v>2415</v>
      </c>
      <c r="D76" s="105"/>
      <c r="E76" s="105"/>
    </row>
    <row r="77" spans="1:5" ht="18.75" thickBot="1" x14ac:dyDescent="0.3">
      <c r="A77" s="129">
        <f>+B48+B67+B74</f>
        <v>69</v>
      </c>
      <c r="B77" s="130"/>
    </row>
    <row r="78" spans="1:5" ht="15.75" thickBot="1" x14ac:dyDescent="0.3">
      <c r="B78" s="105"/>
      <c r="E78" s="105"/>
    </row>
    <row r="79" spans="1:5" ht="18.75" thickBot="1" x14ac:dyDescent="0.3">
      <c r="A79" s="158" t="s">
        <v>2493</v>
      </c>
      <c r="B79" s="159"/>
      <c r="C79" s="159"/>
      <c r="D79" s="159"/>
      <c r="E79" s="160"/>
    </row>
    <row r="80" spans="1:5" ht="18" x14ac:dyDescent="0.25">
      <c r="A80" s="106" t="s">
        <v>15</v>
      </c>
      <c r="B80" s="111" t="s">
        <v>2419</v>
      </c>
      <c r="C80" s="104" t="s">
        <v>46</v>
      </c>
      <c r="D80" s="161" t="s">
        <v>2422</v>
      </c>
      <c r="E80" s="162"/>
    </row>
    <row r="81" spans="1:5" ht="36" x14ac:dyDescent="0.25">
      <c r="A81" s="123" t="str">
        <f>VLOOKUP(B81,'[1]LISTADO ATM'!$A$2:$C$821,3,0)</f>
        <v>DISTRITO NACIONAL</v>
      </c>
      <c r="B81" s="123">
        <v>235</v>
      </c>
      <c r="C81" s="123" t="str">
        <f>VLOOKUP(B81,'[1]LISTADO ATM'!$A$2:$B$821,2,0)</f>
        <v xml:space="preserve">ATM Oficina Multicentro La Sirena San Isidro </v>
      </c>
      <c r="D81" s="156" t="s">
        <v>2581</v>
      </c>
      <c r="E81" s="157"/>
    </row>
    <row r="82" spans="1:5" ht="36" x14ac:dyDescent="0.25">
      <c r="A82" s="123" t="str">
        <f>VLOOKUP(B82,'[1]LISTADO ATM'!$A$2:$C$821,3,0)</f>
        <v>DISTRITO NACIONAL</v>
      </c>
      <c r="B82" s="123">
        <v>790</v>
      </c>
      <c r="C82" s="123" t="str">
        <f>VLOOKUP(B82,'[1]LISTADO ATM'!$A$2:$B$821,2,0)</f>
        <v xml:space="preserve">ATM Oficina Bella Vista Mall I </v>
      </c>
      <c r="D82" s="156" t="s">
        <v>2581</v>
      </c>
      <c r="E82" s="157"/>
    </row>
    <row r="83" spans="1:5" ht="18" x14ac:dyDescent="0.25">
      <c r="A83" s="123" t="str">
        <f>VLOOKUP(B83,'[1]LISTADO ATM'!$A$2:$C$821,3,0)</f>
        <v>NORTE</v>
      </c>
      <c r="B83" s="123">
        <v>903</v>
      </c>
      <c r="C83" s="123" t="str">
        <f>VLOOKUP(B83,'[1]LISTADO ATM'!$A$2:$B$821,2,0)</f>
        <v xml:space="preserve">ATM Oficina La Vega Real I </v>
      </c>
      <c r="D83" s="156" t="s">
        <v>2574</v>
      </c>
      <c r="E83" s="157"/>
    </row>
    <row r="84" spans="1:5" ht="36" x14ac:dyDescent="0.25">
      <c r="A84" s="123" t="str">
        <f>VLOOKUP(B84,'[1]LISTADO ATM'!$A$2:$C$821,3,0)</f>
        <v>DISTRITO NACIONAL</v>
      </c>
      <c r="B84" s="123">
        <v>655</v>
      </c>
      <c r="C84" s="123" t="str">
        <f>VLOOKUP(B84,'[1]LISTADO ATM'!$A$2:$B$821,2,0)</f>
        <v>ATM Farmacia Sandra</v>
      </c>
      <c r="D84" s="156" t="s">
        <v>2495</v>
      </c>
      <c r="E84" s="157"/>
    </row>
    <row r="85" spans="1:5" ht="36" x14ac:dyDescent="0.25">
      <c r="A85" s="123" t="str">
        <f>VLOOKUP(B85,'[1]LISTADO ATM'!$A$2:$C$821,3,0)</f>
        <v>DISTRITO NACIONAL</v>
      </c>
      <c r="B85" s="123">
        <v>235</v>
      </c>
      <c r="C85" s="123" t="str">
        <f>VLOOKUP(B85,'[1]LISTADO ATM'!$A$2:$B$821,2,0)</f>
        <v xml:space="preserve">ATM Oficina Multicentro La Sirena San Isidro </v>
      </c>
      <c r="D85" s="156" t="s">
        <v>2495</v>
      </c>
      <c r="E85" s="157"/>
    </row>
    <row r="86" spans="1:5" ht="36" x14ac:dyDescent="0.25">
      <c r="A86" s="123" t="str">
        <f>VLOOKUP(B86,'[1]LISTADO ATM'!$A$2:$C$821,3,0)</f>
        <v>DISTRITO NACIONAL</v>
      </c>
      <c r="B86" s="123">
        <v>125</v>
      </c>
      <c r="C86" s="123" t="str">
        <f>VLOOKUP(B86,'[1]LISTADO ATM'!$A$2:$B$821,2,0)</f>
        <v xml:space="preserve">ATM Dirección General de Aduanas II </v>
      </c>
      <c r="D86" s="156" t="s">
        <v>2495</v>
      </c>
      <c r="E86" s="157"/>
    </row>
    <row r="87" spans="1:5" ht="18" x14ac:dyDescent="0.25">
      <c r="A87" s="123" t="str">
        <f>VLOOKUP(B87,'[1]LISTADO ATM'!$A$2:$C$821,3,0)</f>
        <v>SUR</v>
      </c>
      <c r="B87" s="123">
        <v>619</v>
      </c>
      <c r="C87" s="123" t="str">
        <f>VLOOKUP(B87,'[1]LISTADO ATM'!$A$2:$B$821,2,0)</f>
        <v xml:space="preserve">ATM Academia P.N. Hatillo (San Cristóbal) </v>
      </c>
      <c r="D87" s="156" t="s">
        <v>2495</v>
      </c>
      <c r="E87" s="157"/>
    </row>
    <row r="88" spans="1:5" ht="36" x14ac:dyDescent="0.25">
      <c r="A88" s="123" t="str">
        <f>VLOOKUP(B88,'[1]LISTADO ATM'!$A$2:$C$821,3,0)</f>
        <v>DISTRITO NACIONAL</v>
      </c>
      <c r="B88" s="123">
        <v>596</v>
      </c>
      <c r="C88" s="123" t="str">
        <f>VLOOKUP(B88,'[1]LISTADO ATM'!$A$2:$B$821,2,0)</f>
        <v xml:space="preserve">ATM Autobanco Malecón Center </v>
      </c>
      <c r="D88" s="156" t="s">
        <v>2495</v>
      </c>
      <c r="E88" s="157"/>
    </row>
    <row r="89" spans="1:5" ht="36" x14ac:dyDescent="0.25">
      <c r="A89" s="123" t="str">
        <f>VLOOKUP(B89,'[1]LISTADO ATM'!$A$2:$C$821,3,0)</f>
        <v>DISTRITO NACIONAL</v>
      </c>
      <c r="B89" s="123">
        <v>561</v>
      </c>
      <c r="C89" s="123" t="str">
        <f>VLOOKUP(B89,'[1]LISTADO ATM'!$A$2:$B$821,2,0)</f>
        <v xml:space="preserve">ATM Comando Regional P.N. S.D. Este </v>
      </c>
      <c r="D89" s="156" t="s">
        <v>2574</v>
      </c>
      <c r="E89" s="157"/>
    </row>
    <row r="90" spans="1:5" ht="18" x14ac:dyDescent="0.25">
      <c r="A90" s="123" t="str">
        <f>VLOOKUP(B90,'[1]LISTADO ATM'!$A$2:$C$821,3,0)</f>
        <v>ESTE</v>
      </c>
      <c r="B90" s="123">
        <v>480</v>
      </c>
      <c r="C90" s="123" t="str">
        <f>VLOOKUP(B90,'[1]LISTADO ATM'!$A$2:$B$821,2,0)</f>
        <v>ATM UNP Farmaconal Higuey</v>
      </c>
      <c r="D90" s="156" t="s">
        <v>2574</v>
      </c>
      <c r="E90" s="157"/>
    </row>
    <row r="91" spans="1:5" ht="36" x14ac:dyDescent="0.25">
      <c r="A91" s="123" t="str">
        <f>VLOOKUP(B91,'[1]LISTADO ATM'!$A$2:$C$821,3,0)</f>
        <v>DISTRITO NACIONAL</v>
      </c>
      <c r="B91" s="123">
        <v>655</v>
      </c>
      <c r="C91" s="123" t="str">
        <f>VLOOKUP(B91,'[1]LISTADO ATM'!$A$2:$B$821,2,0)</f>
        <v>ATM Farmacia Sandra</v>
      </c>
      <c r="D91" s="156" t="s">
        <v>2495</v>
      </c>
      <c r="E91" s="157"/>
    </row>
    <row r="92" spans="1:5" ht="36" x14ac:dyDescent="0.25">
      <c r="A92" s="123" t="str">
        <f>VLOOKUP(B92,'[1]LISTADO ATM'!$A$2:$C$821,3,0)</f>
        <v>DISTRITO NACIONAL</v>
      </c>
      <c r="B92" s="123">
        <v>557</v>
      </c>
      <c r="C92" s="123" t="str">
        <f>VLOOKUP(B92,'[1]LISTADO ATM'!$A$2:$B$821,2,0)</f>
        <v xml:space="preserve">ATM Multicentro La Sirena Ave. Mella </v>
      </c>
      <c r="D92" s="156" t="s">
        <v>2574</v>
      </c>
      <c r="E92" s="157"/>
    </row>
    <row r="93" spans="1:5" ht="18" x14ac:dyDescent="0.25">
      <c r="A93" s="123" t="str">
        <f>VLOOKUP(B93,'[1]LISTADO ATM'!$A$2:$C$821,3,0)</f>
        <v>SUR</v>
      </c>
      <c r="B93" s="123">
        <v>891</v>
      </c>
      <c r="C93" s="123" t="str">
        <f>VLOOKUP(B93,'[1]LISTADO ATM'!$A$2:$B$821,2,0)</f>
        <v xml:space="preserve">ATM Estación Texaco (Barahona) </v>
      </c>
      <c r="D93" s="156" t="s">
        <v>2495</v>
      </c>
      <c r="E93" s="157"/>
    </row>
    <row r="94" spans="1:5" ht="18" x14ac:dyDescent="0.25">
      <c r="A94" s="123" t="str">
        <f>VLOOKUP(B94,'[1]LISTADO ATM'!$A$2:$C$821,3,0)</f>
        <v>SUR</v>
      </c>
      <c r="B94" s="123">
        <v>995</v>
      </c>
      <c r="C94" s="123" t="str">
        <f>VLOOKUP(B94,'[1]LISTADO ATM'!$A$2:$B$821,2,0)</f>
        <v xml:space="preserve">ATM Oficina San Cristobal III (Lobby) </v>
      </c>
      <c r="D94" s="156" t="s">
        <v>2495</v>
      </c>
      <c r="E94" s="157"/>
    </row>
    <row r="95" spans="1:5" ht="36" x14ac:dyDescent="0.25">
      <c r="A95" s="123" t="str">
        <f>VLOOKUP(B95,'[1]LISTADO ATM'!$A$2:$C$821,3,0)</f>
        <v>DISTRITO NACIONAL</v>
      </c>
      <c r="B95" s="123">
        <v>272</v>
      </c>
      <c r="C95" s="123" t="str">
        <f>VLOOKUP(B95,'[1]LISTADO ATM'!$A$2:$B$821,2,0)</f>
        <v xml:space="preserve">ATM Cámara de Diputados </v>
      </c>
      <c r="D95" s="156" t="s">
        <v>2495</v>
      </c>
      <c r="E95" s="157"/>
    </row>
    <row r="96" spans="1:5" ht="18" x14ac:dyDescent="0.25">
      <c r="A96" s="123" t="str">
        <f>VLOOKUP(B96,'[1]LISTADO ATM'!$A$2:$C$821,3,0)</f>
        <v>NORTE</v>
      </c>
      <c r="B96" s="123">
        <v>411</v>
      </c>
      <c r="C96" s="123" t="str">
        <f>VLOOKUP(B96,'[1]LISTADO ATM'!$A$2:$B$821,2,0)</f>
        <v xml:space="preserve">ATM UNP Piedra Blanca </v>
      </c>
      <c r="D96" s="156" t="s">
        <v>2574</v>
      </c>
      <c r="E96" s="157"/>
    </row>
    <row r="97" spans="1:5" ht="18" x14ac:dyDescent="0.25">
      <c r="A97" s="123" t="str">
        <f>VLOOKUP(B97,'[1]LISTADO ATM'!$A$2:$C$821,3,0)</f>
        <v>ESTE</v>
      </c>
      <c r="B97" s="123">
        <v>480</v>
      </c>
      <c r="C97" s="123" t="str">
        <f>VLOOKUP(B97,'[1]LISTADO ATM'!$A$2:$B$821,2,0)</f>
        <v>ATM UNP Farmaconal Higuey</v>
      </c>
      <c r="D97" s="156" t="s">
        <v>2495</v>
      </c>
      <c r="E97" s="157"/>
    </row>
    <row r="98" spans="1:5" ht="36" x14ac:dyDescent="0.25">
      <c r="A98" s="123" t="str">
        <f>VLOOKUP(B98,'[1]LISTADO ATM'!$A$2:$C$821,3,0)</f>
        <v>DISTRITO NACIONAL</v>
      </c>
      <c r="B98" s="123">
        <v>574</v>
      </c>
      <c r="C98" s="123" t="str">
        <f>VLOOKUP(B98,'[1]LISTADO ATM'!$A$2:$B$821,2,0)</f>
        <v xml:space="preserve">ATM Club Obras Públicas </v>
      </c>
      <c r="D98" s="156" t="s">
        <v>2574</v>
      </c>
      <c r="E98" s="157"/>
    </row>
    <row r="99" spans="1:5" ht="36" x14ac:dyDescent="0.25">
      <c r="A99" s="123" t="str">
        <f>VLOOKUP(B99,'[1]LISTADO ATM'!$A$2:$C$821,3,0)</f>
        <v>DISTRITO NACIONAL</v>
      </c>
      <c r="B99" s="123">
        <v>596</v>
      </c>
      <c r="C99" s="123" t="str">
        <f>VLOOKUP(B99,'[1]LISTADO ATM'!$A$2:$B$821,2,0)</f>
        <v xml:space="preserve">ATM Autobanco Malecón Center </v>
      </c>
      <c r="D99" s="156" t="s">
        <v>2495</v>
      </c>
      <c r="E99" s="157"/>
    </row>
    <row r="100" spans="1:5" ht="18" x14ac:dyDescent="0.25">
      <c r="A100" s="123" t="str">
        <f>VLOOKUP(B100,'[1]LISTADO ATM'!$A$2:$C$821,3,0)</f>
        <v>NORTE</v>
      </c>
      <c r="B100" s="123">
        <v>862</v>
      </c>
      <c r="C100" s="123" t="str">
        <f>VLOOKUP(B100,'[1]LISTADO ATM'!$A$2:$B$821,2,0)</f>
        <v xml:space="preserve">ATM S/M Doble A (Sabaneta) </v>
      </c>
      <c r="D100" s="156" t="s">
        <v>2495</v>
      </c>
      <c r="E100" s="157"/>
    </row>
    <row r="101" spans="1:5" ht="18" x14ac:dyDescent="0.25">
      <c r="A101" s="123" t="str">
        <f>VLOOKUP(B101,'[1]LISTADO ATM'!$A$2:$C$821,3,0)</f>
        <v>NORTE</v>
      </c>
      <c r="B101" s="123">
        <v>903</v>
      </c>
      <c r="C101" s="123" t="str">
        <f>VLOOKUP(B101,'[1]LISTADO ATM'!$A$2:$B$821,2,0)</f>
        <v xml:space="preserve">ATM Oficina La Vega Real I </v>
      </c>
      <c r="D101" s="156" t="s">
        <v>2574</v>
      </c>
      <c r="E101" s="157"/>
    </row>
    <row r="102" spans="1:5" ht="18" x14ac:dyDescent="0.25">
      <c r="A102" s="123" t="str">
        <f>VLOOKUP(B102,'[1]LISTADO ATM'!$A$2:$C$821,3,0)</f>
        <v>ESTE</v>
      </c>
      <c r="B102" s="123">
        <v>912</v>
      </c>
      <c r="C102" s="123" t="str">
        <f>VLOOKUP(B102,'[1]LISTADO ATM'!$A$2:$B$821,2,0)</f>
        <v xml:space="preserve">ATM Oficina San Pedro II </v>
      </c>
      <c r="D102" s="156" t="s">
        <v>2495</v>
      </c>
      <c r="E102" s="157"/>
    </row>
    <row r="103" spans="1:5" ht="18" x14ac:dyDescent="0.25">
      <c r="A103" s="123" t="str">
        <f>VLOOKUP(B103,'[1]LISTADO ATM'!$A$2:$C$821,3,0)</f>
        <v>SUR</v>
      </c>
      <c r="B103" s="123">
        <v>968</v>
      </c>
      <c r="C103" s="123" t="str">
        <f>VLOOKUP(B103,'[1]LISTADO ATM'!$A$2:$B$821,2,0)</f>
        <v xml:space="preserve">ATM UNP Mercado Baní </v>
      </c>
      <c r="D103" s="156" t="s">
        <v>2581</v>
      </c>
      <c r="E103" s="157"/>
    </row>
    <row r="104" spans="1:5" ht="18" x14ac:dyDescent="0.25">
      <c r="A104" s="123" t="e">
        <f>VLOOKUP(B104,'[1]LISTADO ATM'!$A$2:$C$821,3,0)</f>
        <v>#N/A</v>
      </c>
      <c r="B104" s="123"/>
      <c r="C104" s="123" t="e">
        <f>VLOOKUP(B104,'[1]LISTADO ATM'!$A$2:$B$821,2,0)</f>
        <v>#N/A</v>
      </c>
      <c r="D104" s="149"/>
      <c r="E104" s="150"/>
    </row>
    <row r="105" spans="1:5" ht="18" x14ac:dyDescent="0.25">
      <c r="A105" s="123" t="e">
        <f>VLOOKUP(B105,'[1]LISTADO ATM'!$A$2:$C$821,3,0)</f>
        <v>#N/A</v>
      </c>
      <c r="B105" s="123"/>
      <c r="C105" s="123" t="e">
        <f>VLOOKUP(B105,'[1]LISTADO ATM'!$A$2:$B$821,2,0)</f>
        <v>#N/A</v>
      </c>
      <c r="D105" s="149"/>
      <c r="E105" s="150"/>
    </row>
    <row r="106" spans="1:5" ht="18.75" thickBot="1" x14ac:dyDescent="0.3">
      <c r="A106" s="103" t="s">
        <v>2488</v>
      </c>
      <c r="B106" s="140">
        <f>COUNT(B81:B103)</f>
        <v>23</v>
      </c>
      <c r="C106" s="131"/>
      <c r="D106" s="131"/>
      <c r="E106" s="132"/>
    </row>
  </sheetData>
  <mergeCells count="35">
    <mergeCell ref="D103:E103"/>
    <mergeCell ref="D98:E98"/>
    <mergeCell ref="D99:E99"/>
    <mergeCell ref="D100:E100"/>
    <mergeCell ref="D101:E101"/>
    <mergeCell ref="D102:E102"/>
    <mergeCell ref="D93:E93"/>
    <mergeCell ref="D94:E94"/>
    <mergeCell ref="D95:E95"/>
    <mergeCell ref="D96:E96"/>
    <mergeCell ref="D97:E97"/>
    <mergeCell ref="D88:E88"/>
    <mergeCell ref="D89:E89"/>
    <mergeCell ref="D90:E90"/>
    <mergeCell ref="D91:E91"/>
    <mergeCell ref="D92:E92"/>
    <mergeCell ref="D83:E83"/>
    <mergeCell ref="D84:E84"/>
    <mergeCell ref="D85:E85"/>
    <mergeCell ref="D86:E86"/>
    <mergeCell ref="D87:E87"/>
    <mergeCell ref="A76:B76"/>
    <mergeCell ref="A79:E79"/>
    <mergeCell ref="D80:E80"/>
    <mergeCell ref="D81:E81"/>
    <mergeCell ref="D82:E82"/>
    <mergeCell ref="A69:E69"/>
    <mergeCell ref="A1:E1"/>
    <mergeCell ref="A2:E2"/>
    <mergeCell ref="A7:E7"/>
    <mergeCell ref="C17:E17"/>
    <mergeCell ref="A19:E19"/>
    <mergeCell ref="C28:E28"/>
    <mergeCell ref="A30:E30"/>
    <mergeCell ref="A50:E50"/>
  </mergeCells>
  <phoneticPr fontId="46" type="noConversion"/>
  <conditionalFormatting sqref="E50">
    <cfRule type="duplicateValues" dxfId="572" priority="278"/>
  </conditionalFormatting>
  <conditionalFormatting sqref="E50">
    <cfRule type="duplicateValues" dxfId="571" priority="277"/>
  </conditionalFormatting>
  <conditionalFormatting sqref="E50">
    <cfRule type="duplicateValues" dxfId="570" priority="279"/>
  </conditionalFormatting>
  <conditionalFormatting sqref="E106 E67:E69 E48:E49 E1:E7 E74:E80 E17:E19 E28:E30">
    <cfRule type="duplicateValues" dxfId="569" priority="280"/>
  </conditionalFormatting>
  <conditionalFormatting sqref="E106 E48:E50 E1:E7 E67:E69 E74:E80 E28:E30 E17:E19">
    <cfRule type="duplicateValues" dxfId="568" priority="281"/>
    <cfRule type="duplicateValues" dxfId="567" priority="282"/>
  </conditionalFormatting>
  <conditionalFormatting sqref="E24">
    <cfRule type="duplicateValues" dxfId="566" priority="274"/>
  </conditionalFormatting>
  <conditionalFormatting sqref="E24">
    <cfRule type="duplicateValues" dxfId="565" priority="275"/>
    <cfRule type="duplicateValues" dxfId="564" priority="276"/>
  </conditionalFormatting>
  <conditionalFormatting sqref="E23">
    <cfRule type="duplicateValues" dxfId="563" priority="271"/>
  </conditionalFormatting>
  <conditionalFormatting sqref="E23">
    <cfRule type="duplicateValues" dxfId="562" priority="272"/>
    <cfRule type="duplicateValues" dxfId="561" priority="273"/>
  </conditionalFormatting>
  <conditionalFormatting sqref="B9">
    <cfRule type="duplicateValues" dxfId="560" priority="270"/>
  </conditionalFormatting>
  <conditionalFormatting sqref="B9">
    <cfRule type="duplicateValues" dxfId="559" priority="268"/>
    <cfRule type="duplicateValues" dxfId="558" priority="269"/>
  </conditionalFormatting>
  <conditionalFormatting sqref="E21">
    <cfRule type="duplicateValues" dxfId="557" priority="262"/>
  </conditionalFormatting>
  <conditionalFormatting sqref="E21">
    <cfRule type="duplicateValues" dxfId="556" priority="263"/>
    <cfRule type="duplicateValues" dxfId="555" priority="264"/>
  </conditionalFormatting>
  <conditionalFormatting sqref="B21">
    <cfRule type="duplicateValues" dxfId="554" priority="260"/>
    <cfRule type="duplicateValues" dxfId="553" priority="261"/>
  </conditionalFormatting>
  <conditionalFormatting sqref="B21">
    <cfRule type="duplicateValues" dxfId="552" priority="265"/>
  </conditionalFormatting>
  <conditionalFormatting sqref="E21">
    <cfRule type="duplicateValues" dxfId="551" priority="266"/>
  </conditionalFormatting>
  <conditionalFormatting sqref="B21">
    <cfRule type="duplicateValues" dxfId="550" priority="267"/>
  </conditionalFormatting>
  <conditionalFormatting sqref="B21">
    <cfRule type="duplicateValues" dxfId="549" priority="259"/>
  </conditionalFormatting>
  <conditionalFormatting sqref="E57">
    <cfRule type="duplicateValues" dxfId="548" priority="283"/>
    <cfRule type="duplicateValues" dxfId="547" priority="284"/>
  </conditionalFormatting>
  <conditionalFormatting sqref="E57">
    <cfRule type="duplicateValues" dxfId="546" priority="285"/>
  </conditionalFormatting>
  <conditionalFormatting sqref="E106 E1:E7 E57:E58 E48:E50 E67:E69 E74:E81 E17:E19 E22:E24 E28:E30">
    <cfRule type="duplicateValues" dxfId="545" priority="286"/>
  </conditionalFormatting>
  <conditionalFormatting sqref="B72:B73">
    <cfRule type="duplicateValues" dxfId="544" priority="287"/>
  </conditionalFormatting>
  <conditionalFormatting sqref="E22">
    <cfRule type="duplicateValues" dxfId="543" priority="288"/>
  </conditionalFormatting>
  <conditionalFormatting sqref="E22">
    <cfRule type="duplicateValues" dxfId="542" priority="289"/>
    <cfRule type="duplicateValues" dxfId="541" priority="290"/>
  </conditionalFormatting>
  <conditionalFormatting sqref="B9">
    <cfRule type="duplicateValues" dxfId="540" priority="256"/>
  </conditionalFormatting>
  <conditionalFormatting sqref="E9">
    <cfRule type="duplicateValues" dxfId="539" priority="255"/>
  </conditionalFormatting>
  <conditionalFormatting sqref="E9">
    <cfRule type="duplicateValues" dxfId="538" priority="257"/>
    <cfRule type="duplicateValues" dxfId="537" priority="258"/>
  </conditionalFormatting>
  <conditionalFormatting sqref="E58">
    <cfRule type="duplicateValues" dxfId="536" priority="291"/>
    <cfRule type="duplicateValues" dxfId="535" priority="292"/>
  </conditionalFormatting>
  <conditionalFormatting sqref="E58">
    <cfRule type="duplicateValues" dxfId="534" priority="293"/>
  </conditionalFormatting>
  <conditionalFormatting sqref="B59:B66 B52">
    <cfRule type="duplicateValues" dxfId="533" priority="294"/>
  </conditionalFormatting>
  <conditionalFormatting sqref="E59 E52">
    <cfRule type="duplicateValues" dxfId="532" priority="295"/>
  </conditionalFormatting>
  <conditionalFormatting sqref="E59 E52">
    <cfRule type="duplicateValues" dxfId="531" priority="296"/>
    <cfRule type="duplicateValues" dxfId="530" priority="297"/>
  </conditionalFormatting>
  <conditionalFormatting sqref="B16">
    <cfRule type="duplicateValues" dxfId="529" priority="245"/>
  </conditionalFormatting>
  <conditionalFormatting sqref="B16">
    <cfRule type="duplicateValues" dxfId="528" priority="246"/>
    <cfRule type="duplicateValues" dxfId="527" priority="247"/>
  </conditionalFormatting>
  <conditionalFormatting sqref="B16">
    <cfRule type="duplicateValues" dxfId="526" priority="248"/>
  </conditionalFormatting>
  <conditionalFormatting sqref="B16">
    <cfRule type="duplicateValues" dxfId="525" priority="249"/>
    <cfRule type="duplicateValues" dxfId="524" priority="250"/>
  </conditionalFormatting>
  <conditionalFormatting sqref="B16">
    <cfRule type="duplicateValues" dxfId="523" priority="251"/>
  </conditionalFormatting>
  <conditionalFormatting sqref="E16">
    <cfRule type="duplicateValues" dxfId="522" priority="252"/>
  </conditionalFormatting>
  <conditionalFormatting sqref="E16">
    <cfRule type="duplicateValues" dxfId="521" priority="253"/>
    <cfRule type="duplicateValues" dxfId="520" priority="254"/>
  </conditionalFormatting>
  <conditionalFormatting sqref="E81">
    <cfRule type="duplicateValues" dxfId="519" priority="298"/>
  </conditionalFormatting>
  <conditionalFormatting sqref="E81">
    <cfRule type="duplicateValues" dxfId="518" priority="299"/>
    <cfRule type="duplicateValues" dxfId="517" priority="300"/>
  </conditionalFormatting>
  <conditionalFormatting sqref="B37:B47 B10:B14">
    <cfRule type="duplicateValues" dxfId="516" priority="301"/>
  </conditionalFormatting>
  <conditionalFormatting sqref="E37">
    <cfRule type="duplicateValues" dxfId="515" priority="302"/>
  </conditionalFormatting>
  <conditionalFormatting sqref="E37">
    <cfRule type="duplicateValues" dxfId="514" priority="303"/>
    <cfRule type="duplicateValues" dxfId="513" priority="304"/>
  </conditionalFormatting>
  <conditionalFormatting sqref="E82">
    <cfRule type="duplicateValues" dxfId="512" priority="239"/>
  </conditionalFormatting>
  <conditionalFormatting sqref="E82">
    <cfRule type="duplicateValues" dxfId="511" priority="240"/>
    <cfRule type="duplicateValues" dxfId="510" priority="241"/>
  </conditionalFormatting>
  <conditionalFormatting sqref="E82">
    <cfRule type="duplicateValues" dxfId="509" priority="242"/>
  </conditionalFormatting>
  <conditionalFormatting sqref="E83">
    <cfRule type="duplicateValues" dxfId="508" priority="235"/>
  </conditionalFormatting>
  <conditionalFormatting sqref="E83">
    <cfRule type="duplicateValues" dxfId="507" priority="236"/>
    <cfRule type="duplicateValues" dxfId="506" priority="237"/>
  </conditionalFormatting>
  <conditionalFormatting sqref="E83">
    <cfRule type="duplicateValues" dxfId="505" priority="238"/>
  </conditionalFormatting>
  <conditionalFormatting sqref="E84">
    <cfRule type="duplicateValues" dxfId="504" priority="231"/>
  </conditionalFormatting>
  <conditionalFormatting sqref="E84">
    <cfRule type="duplicateValues" dxfId="503" priority="232"/>
    <cfRule type="duplicateValues" dxfId="502" priority="233"/>
  </conditionalFormatting>
  <conditionalFormatting sqref="E84">
    <cfRule type="duplicateValues" dxfId="501" priority="234"/>
  </conditionalFormatting>
  <conditionalFormatting sqref="B82:B84">
    <cfRule type="duplicateValues" dxfId="500" priority="243"/>
  </conditionalFormatting>
  <conditionalFormatting sqref="B84">
    <cfRule type="duplicateValues" dxfId="499" priority="244"/>
  </conditionalFormatting>
  <conditionalFormatting sqref="B85:B87">
    <cfRule type="duplicateValues" dxfId="498" priority="222"/>
  </conditionalFormatting>
  <conditionalFormatting sqref="B85:B87">
    <cfRule type="duplicateValues" dxfId="497" priority="223"/>
    <cfRule type="duplicateValues" dxfId="496" priority="224"/>
  </conditionalFormatting>
  <conditionalFormatting sqref="B85:B87">
    <cfRule type="duplicateValues" dxfId="495" priority="225"/>
  </conditionalFormatting>
  <conditionalFormatting sqref="B85:B87">
    <cfRule type="duplicateValues" dxfId="494" priority="226"/>
  </conditionalFormatting>
  <conditionalFormatting sqref="B85:B87">
    <cfRule type="duplicateValues" dxfId="493" priority="227"/>
    <cfRule type="duplicateValues" dxfId="492" priority="228"/>
  </conditionalFormatting>
  <conditionalFormatting sqref="B85:B86">
    <cfRule type="duplicateValues" dxfId="491" priority="229"/>
  </conditionalFormatting>
  <conditionalFormatting sqref="B87">
    <cfRule type="duplicateValues" dxfId="490" priority="230"/>
  </conditionalFormatting>
  <conditionalFormatting sqref="B82:B84">
    <cfRule type="duplicateValues" dxfId="489" priority="305"/>
    <cfRule type="duplicateValues" dxfId="488" priority="306"/>
  </conditionalFormatting>
  <conditionalFormatting sqref="B82:B83">
    <cfRule type="duplicateValues" dxfId="487" priority="307"/>
  </conditionalFormatting>
  <conditionalFormatting sqref="B92:B93">
    <cfRule type="duplicateValues" dxfId="486" priority="213"/>
  </conditionalFormatting>
  <conditionalFormatting sqref="B92:B93">
    <cfRule type="duplicateValues" dxfId="485" priority="214"/>
    <cfRule type="duplicateValues" dxfId="484" priority="215"/>
  </conditionalFormatting>
  <conditionalFormatting sqref="B92:B93">
    <cfRule type="duplicateValues" dxfId="483" priority="216"/>
  </conditionalFormatting>
  <conditionalFormatting sqref="B92:B93">
    <cfRule type="duplicateValues" dxfId="482" priority="217"/>
  </conditionalFormatting>
  <conditionalFormatting sqref="B92:B93">
    <cfRule type="duplicateValues" dxfId="481" priority="218"/>
    <cfRule type="duplicateValues" dxfId="480" priority="219"/>
  </conditionalFormatting>
  <conditionalFormatting sqref="B92">
    <cfRule type="duplicateValues" dxfId="479" priority="220"/>
  </conditionalFormatting>
  <conditionalFormatting sqref="B93">
    <cfRule type="duplicateValues" dxfId="478" priority="221"/>
  </conditionalFormatting>
  <conditionalFormatting sqref="B90:B91">
    <cfRule type="duplicateValues" dxfId="477" priority="204"/>
  </conditionalFormatting>
  <conditionalFormatting sqref="B90:B91">
    <cfRule type="duplicateValues" dxfId="476" priority="205"/>
    <cfRule type="duplicateValues" dxfId="475" priority="206"/>
  </conditionalFormatting>
  <conditionalFormatting sqref="B90:B91">
    <cfRule type="duplicateValues" dxfId="474" priority="207"/>
  </conditionalFormatting>
  <conditionalFormatting sqref="B90:B91">
    <cfRule type="duplicateValues" dxfId="473" priority="208"/>
  </conditionalFormatting>
  <conditionalFormatting sqref="B90:B91">
    <cfRule type="duplicateValues" dxfId="472" priority="209"/>
    <cfRule type="duplicateValues" dxfId="471" priority="210"/>
  </conditionalFormatting>
  <conditionalFormatting sqref="B90">
    <cfRule type="duplicateValues" dxfId="470" priority="211"/>
  </conditionalFormatting>
  <conditionalFormatting sqref="B91">
    <cfRule type="duplicateValues" dxfId="469" priority="212"/>
  </conditionalFormatting>
  <conditionalFormatting sqref="B88:B89">
    <cfRule type="duplicateValues" dxfId="468" priority="195"/>
  </conditionalFormatting>
  <conditionalFormatting sqref="B88:B89">
    <cfRule type="duplicateValues" dxfId="467" priority="196"/>
    <cfRule type="duplicateValues" dxfId="466" priority="197"/>
  </conditionalFormatting>
  <conditionalFormatting sqref="B88:B89">
    <cfRule type="duplicateValues" dxfId="465" priority="198"/>
  </conditionalFormatting>
  <conditionalFormatting sqref="B88:B89">
    <cfRule type="duplicateValues" dxfId="464" priority="199"/>
  </conditionalFormatting>
  <conditionalFormatting sqref="B88:B89">
    <cfRule type="duplicateValues" dxfId="463" priority="200"/>
    <cfRule type="duplicateValues" dxfId="462" priority="201"/>
  </conditionalFormatting>
  <conditionalFormatting sqref="B88">
    <cfRule type="duplicateValues" dxfId="461" priority="202"/>
  </conditionalFormatting>
  <conditionalFormatting sqref="B89">
    <cfRule type="duplicateValues" dxfId="460" priority="203"/>
  </conditionalFormatting>
  <conditionalFormatting sqref="E89">
    <cfRule type="duplicateValues" dxfId="459" priority="191"/>
  </conditionalFormatting>
  <conditionalFormatting sqref="E89">
    <cfRule type="duplicateValues" dxfId="458" priority="192"/>
    <cfRule type="duplicateValues" dxfId="457" priority="193"/>
  </conditionalFormatting>
  <conditionalFormatting sqref="E89">
    <cfRule type="duplicateValues" dxfId="456" priority="194"/>
  </conditionalFormatting>
  <conditionalFormatting sqref="E90">
    <cfRule type="duplicateValues" dxfId="455" priority="187"/>
  </conditionalFormatting>
  <conditionalFormatting sqref="E90">
    <cfRule type="duplicateValues" dxfId="454" priority="188"/>
    <cfRule type="duplicateValues" dxfId="453" priority="189"/>
  </conditionalFormatting>
  <conditionalFormatting sqref="E90">
    <cfRule type="duplicateValues" dxfId="452" priority="190"/>
  </conditionalFormatting>
  <conditionalFormatting sqref="E92">
    <cfRule type="duplicateValues" dxfId="451" priority="183"/>
  </conditionalFormatting>
  <conditionalFormatting sqref="E92">
    <cfRule type="duplicateValues" dxfId="450" priority="184"/>
    <cfRule type="duplicateValues" dxfId="449" priority="185"/>
  </conditionalFormatting>
  <conditionalFormatting sqref="E92">
    <cfRule type="duplicateValues" dxfId="448" priority="186"/>
  </conditionalFormatting>
  <conditionalFormatting sqref="E91">
    <cfRule type="duplicateValues" dxfId="447" priority="179"/>
  </conditionalFormatting>
  <conditionalFormatting sqref="E91">
    <cfRule type="duplicateValues" dxfId="446" priority="180"/>
    <cfRule type="duplicateValues" dxfId="445" priority="181"/>
  </conditionalFormatting>
  <conditionalFormatting sqref="E91">
    <cfRule type="duplicateValues" dxfId="444" priority="182"/>
  </conditionalFormatting>
  <conditionalFormatting sqref="E93:E94">
    <cfRule type="duplicateValues" dxfId="443" priority="176"/>
  </conditionalFormatting>
  <conditionalFormatting sqref="E93:E94">
    <cfRule type="duplicateValues" dxfId="442" priority="177"/>
    <cfRule type="duplicateValues" dxfId="441" priority="178"/>
  </conditionalFormatting>
  <conditionalFormatting sqref="E35">
    <cfRule type="duplicateValues" dxfId="440" priority="166"/>
  </conditionalFormatting>
  <conditionalFormatting sqref="E35">
    <cfRule type="duplicateValues" dxfId="439" priority="167"/>
    <cfRule type="duplicateValues" dxfId="438" priority="168"/>
  </conditionalFormatting>
  <conditionalFormatting sqref="B36">
    <cfRule type="duplicateValues" dxfId="437" priority="165"/>
  </conditionalFormatting>
  <conditionalFormatting sqref="E36">
    <cfRule type="duplicateValues" dxfId="436" priority="162"/>
  </conditionalFormatting>
  <conditionalFormatting sqref="E36">
    <cfRule type="duplicateValues" dxfId="435" priority="163"/>
    <cfRule type="duplicateValues" dxfId="434" priority="164"/>
  </conditionalFormatting>
  <conditionalFormatting sqref="B36">
    <cfRule type="duplicateValues" dxfId="433" priority="161"/>
  </conditionalFormatting>
  <conditionalFormatting sqref="E36">
    <cfRule type="duplicateValues" dxfId="432" priority="160"/>
  </conditionalFormatting>
  <conditionalFormatting sqref="E35">
    <cfRule type="duplicateValues" dxfId="431" priority="169"/>
  </conditionalFormatting>
  <conditionalFormatting sqref="B35:B36">
    <cfRule type="duplicateValues" dxfId="430" priority="170"/>
  </conditionalFormatting>
  <conditionalFormatting sqref="B35">
    <cfRule type="duplicateValues" dxfId="429" priority="171"/>
  </conditionalFormatting>
  <conditionalFormatting sqref="B15">
    <cfRule type="duplicateValues" dxfId="428" priority="172"/>
  </conditionalFormatting>
  <conditionalFormatting sqref="E15">
    <cfRule type="duplicateValues" dxfId="427" priority="173"/>
  </conditionalFormatting>
  <conditionalFormatting sqref="E15">
    <cfRule type="duplicateValues" dxfId="426" priority="174"/>
    <cfRule type="duplicateValues" dxfId="425" priority="175"/>
  </conditionalFormatting>
  <conditionalFormatting sqref="E33">
    <cfRule type="duplicateValues" dxfId="424" priority="145"/>
  </conditionalFormatting>
  <conditionalFormatting sqref="E33">
    <cfRule type="duplicateValues" dxfId="423" priority="146"/>
    <cfRule type="duplicateValues" dxfId="422" priority="147"/>
  </conditionalFormatting>
  <conditionalFormatting sqref="B34">
    <cfRule type="duplicateValues" dxfId="421" priority="144"/>
  </conditionalFormatting>
  <conditionalFormatting sqref="E34">
    <cfRule type="duplicateValues" dxfId="420" priority="141"/>
  </conditionalFormatting>
  <conditionalFormatting sqref="E34">
    <cfRule type="duplicateValues" dxfId="419" priority="142"/>
    <cfRule type="duplicateValues" dxfId="418" priority="143"/>
  </conditionalFormatting>
  <conditionalFormatting sqref="B34">
    <cfRule type="duplicateValues" dxfId="417" priority="140"/>
  </conditionalFormatting>
  <conditionalFormatting sqref="E34">
    <cfRule type="duplicateValues" dxfId="416" priority="139"/>
  </conditionalFormatting>
  <conditionalFormatting sqref="E33">
    <cfRule type="duplicateValues" dxfId="415" priority="148"/>
  </conditionalFormatting>
  <conditionalFormatting sqref="B32:B34">
    <cfRule type="duplicateValues" dxfId="414" priority="138"/>
  </conditionalFormatting>
  <conditionalFormatting sqref="B32:B34">
    <cfRule type="duplicateValues" dxfId="413" priority="149"/>
    <cfRule type="duplicateValues" dxfId="412" priority="150"/>
  </conditionalFormatting>
  <conditionalFormatting sqref="B32:B34">
    <cfRule type="duplicateValues" dxfId="411" priority="151"/>
  </conditionalFormatting>
  <conditionalFormatting sqref="B33:B34">
    <cfRule type="duplicateValues" dxfId="410" priority="152"/>
  </conditionalFormatting>
  <conditionalFormatting sqref="B32:B34">
    <cfRule type="duplicateValues" dxfId="409" priority="153"/>
    <cfRule type="duplicateValues" dxfId="408" priority="154"/>
  </conditionalFormatting>
  <conditionalFormatting sqref="B33">
    <cfRule type="duplicateValues" dxfId="407" priority="155"/>
  </conditionalFormatting>
  <conditionalFormatting sqref="B32">
    <cfRule type="duplicateValues" dxfId="406" priority="156"/>
  </conditionalFormatting>
  <conditionalFormatting sqref="E32">
    <cfRule type="duplicateValues" dxfId="405" priority="157"/>
  </conditionalFormatting>
  <conditionalFormatting sqref="E32">
    <cfRule type="duplicateValues" dxfId="404" priority="158"/>
    <cfRule type="duplicateValues" dxfId="403" priority="159"/>
  </conditionalFormatting>
  <conditionalFormatting sqref="E53">
    <cfRule type="duplicateValues" dxfId="402" priority="120"/>
    <cfRule type="duplicateValues" dxfId="401" priority="121"/>
  </conditionalFormatting>
  <conditionalFormatting sqref="E53">
    <cfRule type="duplicateValues" dxfId="400" priority="122"/>
  </conditionalFormatting>
  <conditionalFormatting sqref="E53:E54">
    <cfRule type="duplicateValues" dxfId="399" priority="123"/>
  </conditionalFormatting>
  <conditionalFormatting sqref="B56 B53:B54">
    <cfRule type="duplicateValues" dxfId="398" priority="119"/>
  </conditionalFormatting>
  <conditionalFormatting sqref="B56 B53:B54">
    <cfRule type="duplicateValues" dxfId="397" priority="124"/>
    <cfRule type="duplicateValues" dxfId="396" priority="125"/>
  </conditionalFormatting>
  <conditionalFormatting sqref="B56">
    <cfRule type="duplicateValues" dxfId="395" priority="126"/>
  </conditionalFormatting>
  <conditionalFormatting sqref="B53:B54">
    <cfRule type="duplicateValues" dxfId="394" priority="127"/>
  </conditionalFormatting>
  <conditionalFormatting sqref="B56">
    <cfRule type="duplicateValues" dxfId="393" priority="128"/>
    <cfRule type="duplicateValues" dxfId="392" priority="129"/>
  </conditionalFormatting>
  <conditionalFormatting sqref="E54">
    <cfRule type="duplicateValues" dxfId="391" priority="130"/>
    <cfRule type="duplicateValues" dxfId="390" priority="131"/>
  </conditionalFormatting>
  <conditionalFormatting sqref="E54">
    <cfRule type="duplicateValues" dxfId="389" priority="132"/>
  </conditionalFormatting>
  <conditionalFormatting sqref="B56">
    <cfRule type="duplicateValues" dxfId="388" priority="133"/>
  </conditionalFormatting>
  <conditionalFormatting sqref="E56">
    <cfRule type="duplicateValues" dxfId="387" priority="134"/>
  </conditionalFormatting>
  <conditionalFormatting sqref="E56">
    <cfRule type="duplicateValues" dxfId="386" priority="135"/>
    <cfRule type="duplicateValues" dxfId="385" priority="136"/>
  </conditionalFormatting>
  <conditionalFormatting sqref="B55">
    <cfRule type="duplicateValues" dxfId="384" priority="109"/>
  </conditionalFormatting>
  <conditionalFormatting sqref="B55">
    <cfRule type="duplicateValues" dxfId="383" priority="110"/>
    <cfRule type="duplicateValues" dxfId="382" priority="111"/>
  </conditionalFormatting>
  <conditionalFormatting sqref="B55">
    <cfRule type="duplicateValues" dxfId="381" priority="112"/>
  </conditionalFormatting>
  <conditionalFormatting sqref="B55">
    <cfRule type="duplicateValues" dxfId="380" priority="113"/>
    <cfRule type="duplicateValues" dxfId="379" priority="114"/>
  </conditionalFormatting>
  <conditionalFormatting sqref="B55">
    <cfRule type="duplicateValues" dxfId="378" priority="115"/>
  </conditionalFormatting>
  <conditionalFormatting sqref="E55">
    <cfRule type="duplicateValues" dxfId="377" priority="116"/>
  </conditionalFormatting>
  <conditionalFormatting sqref="E55">
    <cfRule type="duplicateValues" dxfId="376" priority="117"/>
    <cfRule type="duplicateValues" dxfId="375" priority="118"/>
  </conditionalFormatting>
  <conditionalFormatting sqref="B53:B54">
    <cfRule type="duplicateValues" dxfId="374" priority="137"/>
  </conditionalFormatting>
  <conditionalFormatting sqref="E27">
    <cfRule type="duplicateValues" dxfId="373" priority="98"/>
  </conditionalFormatting>
  <conditionalFormatting sqref="E27">
    <cfRule type="duplicateValues" dxfId="372" priority="99"/>
    <cfRule type="duplicateValues" dxfId="371" priority="100"/>
  </conditionalFormatting>
  <conditionalFormatting sqref="E25">
    <cfRule type="duplicateValues" dxfId="370" priority="95"/>
  </conditionalFormatting>
  <conditionalFormatting sqref="E25">
    <cfRule type="duplicateValues" dxfId="369" priority="96"/>
    <cfRule type="duplicateValues" dxfId="368" priority="97"/>
  </conditionalFormatting>
  <conditionalFormatting sqref="E25:E27">
    <cfRule type="duplicateValues" dxfId="367" priority="101"/>
  </conditionalFormatting>
  <conditionalFormatting sqref="B71">
    <cfRule type="duplicateValues" dxfId="366" priority="102"/>
  </conditionalFormatting>
  <conditionalFormatting sqref="E71">
    <cfRule type="duplicateValues" dxfId="365" priority="103"/>
  </conditionalFormatting>
  <conditionalFormatting sqref="E71">
    <cfRule type="duplicateValues" dxfId="364" priority="104"/>
    <cfRule type="duplicateValues" dxfId="363" priority="105"/>
  </conditionalFormatting>
  <conditionalFormatting sqref="E26">
    <cfRule type="duplicateValues" dxfId="362" priority="106"/>
  </conditionalFormatting>
  <conditionalFormatting sqref="E26">
    <cfRule type="duplicateValues" dxfId="361" priority="107"/>
    <cfRule type="duplicateValues" dxfId="360" priority="108"/>
  </conditionalFormatting>
  <conditionalFormatting sqref="E72">
    <cfRule type="duplicateValues" dxfId="359" priority="91"/>
  </conditionalFormatting>
  <conditionalFormatting sqref="E72">
    <cfRule type="duplicateValues" dxfId="358" priority="92"/>
  </conditionalFormatting>
  <conditionalFormatting sqref="E72">
    <cfRule type="duplicateValues" dxfId="357" priority="93"/>
    <cfRule type="duplicateValues" dxfId="356" priority="94"/>
  </conditionalFormatting>
  <conditionalFormatting sqref="E14">
    <cfRule type="duplicateValues" dxfId="355" priority="88"/>
  </conditionalFormatting>
  <conditionalFormatting sqref="E14">
    <cfRule type="duplicateValues" dxfId="354" priority="89"/>
    <cfRule type="duplicateValues" dxfId="353" priority="90"/>
  </conditionalFormatting>
  <conditionalFormatting sqref="E95">
    <cfRule type="duplicateValues" dxfId="352" priority="84"/>
  </conditionalFormatting>
  <conditionalFormatting sqref="E95">
    <cfRule type="duplicateValues" dxfId="351" priority="85"/>
    <cfRule type="duplicateValues" dxfId="350" priority="86"/>
  </conditionalFormatting>
  <conditionalFormatting sqref="E95">
    <cfRule type="duplicateValues" dxfId="349" priority="87"/>
  </conditionalFormatting>
  <conditionalFormatting sqref="E96">
    <cfRule type="duplicateValues" dxfId="348" priority="80"/>
  </conditionalFormatting>
  <conditionalFormatting sqref="E96">
    <cfRule type="duplicateValues" dxfId="347" priority="81"/>
    <cfRule type="duplicateValues" dxfId="346" priority="82"/>
  </conditionalFormatting>
  <conditionalFormatting sqref="E96">
    <cfRule type="duplicateValues" dxfId="345" priority="83"/>
  </conditionalFormatting>
  <conditionalFormatting sqref="E97">
    <cfRule type="duplicateValues" dxfId="344" priority="76"/>
  </conditionalFormatting>
  <conditionalFormatting sqref="E97">
    <cfRule type="duplicateValues" dxfId="343" priority="77"/>
    <cfRule type="duplicateValues" dxfId="342" priority="78"/>
  </conditionalFormatting>
  <conditionalFormatting sqref="E97">
    <cfRule type="duplicateValues" dxfId="341" priority="79"/>
  </conditionalFormatting>
  <conditionalFormatting sqref="E38">
    <cfRule type="duplicateValues" dxfId="340" priority="73"/>
  </conditionalFormatting>
  <conditionalFormatting sqref="E38">
    <cfRule type="duplicateValues" dxfId="339" priority="74"/>
    <cfRule type="duplicateValues" dxfId="338" priority="75"/>
  </conditionalFormatting>
  <conditionalFormatting sqref="E98">
    <cfRule type="duplicateValues" dxfId="337" priority="69"/>
  </conditionalFormatting>
  <conditionalFormatting sqref="E98">
    <cfRule type="duplicateValues" dxfId="336" priority="70"/>
    <cfRule type="duplicateValues" dxfId="335" priority="71"/>
  </conditionalFormatting>
  <conditionalFormatting sqref="E98">
    <cfRule type="duplicateValues" dxfId="334" priority="72"/>
  </conditionalFormatting>
  <conditionalFormatting sqref="E99">
    <cfRule type="duplicateValues" dxfId="333" priority="65"/>
  </conditionalFormatting>
  <conditionalFormatting sqref="E99">
    <cfRule type="duplicateValues" dxfId="332" priority="66"/>
    <cfRule type="duplicateValues" dxfId="331" priority="67"/>
  </conditionalFormatting>
  <conditionalFormatting sqref="E99">
    <cfRule type="duplicateValues" dxfId="330" priority="68"/>
  </conditionalFormatting>
  <conditionalFormatting sqref="E100">
    <cfRule type="duplicateValues" dxfId="329" priority="61"/>
  </conditionalFormatting>
  <conditionalFormatting sqref="E100">
    <cfRule type="duplicateValues" dxfId="328" priority="62"/>
    <cfRule type="duplicateValues" dxfId="327" priority="63"/>
  </conditionalFormatting>
  <conditionalFormatting sqref="E100">
    <cfRule type="duplicateValues" dxfId="326" priority="64"/>
  </conditionalFormatting>
  <conditionalFormatting sqref="E60">
    <cfRule type="duplicateValues" dxfId="325" priority="58"/>
  </conditionalFormatting>
  <conditionalFormatting sqref="E60">
    <cfRule type="duplicateValues" dxfId="324" priority="59"/>
    <cfRule type="duplicateValues" dxfId="323" priority="60"/>
  </conditionalFormatting>
  <conditionalFormatting sqref="E101 E104:E105">
    <cfRule type="duplicateValues" dxfId="322" priority="54"/>
  </conditionalFormatting>
  <conditionalFormatting sqref="E101 E104:E105">
    <cfRule type="duplicateValues" dxfId="321" priority="55"/>
    <cfRule type="duplicateValues" dxfId="320" priority="56"/>
  </conditionalFormatting>
  <conditionalFormatting sqref="E101">
    <cfRule type="duplicateValues" dxfId="319" priority="57"/>
  </conditionalFormatting>
  <conditionalFormatting sqref="E102">
    <cfRule type="duplicateValues" dxfId="318" priority="50"/>
  </conditionalFormatting>
  <conditionalFormatting sqref="E102">
    <cfRule type="duplicateValues" dxfId="317" priority="51"/>
    <cfRule type="duplicateValues" dxfId="316" priority="52"/>
  </conditionalFormatting>
  <conditionalFormatting sqref="E102">
    <cfRule type="duplicateValues" dxfId="315" priority="53"/>
  </conditionalFormatting>
  <conditionalFormatting sqref="E103">
    <cfRule type="duplicateValues" dxfId="314" priority="46"/>
  </conditionalFormatting>
  <conditionalFormatting sqref="E103">
    <cfRule type="duplicateValues" dxfId="313" priority="47"/>
    <cfRule type="duplicateValues" dxfId="312" priority="48"/>
  </conditionalFormatting>
  <conditionalFormatting sqref="E103">
    <cfRule type="duplicateValues" dxfId="311" priority="49"/>
  </conditionalFormatting>
  <conditionalFormatting sqref="E13">
    <cfRule type="duplicateValues" dxfId="310" priority="43"/>
  </conditionalFormatting>
  <conditionalFormatting sqref="E13">
    <cfRule type="duplicateValues" dxfId="309" priority="44"/>
    <cfRule type="duplicateValues" dxfId="308" priority="45"/>
  </conditionalFormatting>
  <conditionalFormatting sqref="E85:E88">
    <cfRule type="duplicateValues" dxfId="307" priority="308"/>
  </conditionalFormatting>
  <conditionalFormatting sqref="E85:E88">
    <cfRule type="duplicateValues" dxfId="306" priority="309"/>
    <cfRule type="duplicateValues" dxfId="305" priority="310"/>
  </conditionalFormatting>
  <conditionalFormatting sqref="E12">
    <cfRule type="duplicateValues" dxfId="304" priority="40"/>
  </conditionalFormatting>
  <conditionalFormatting sqref="E12">
    <cfRule type="duplicateValues" dxfId="303" priority="41"/>
    <cfRule type="duplicateValues" dxfId="302" priority="42"/>
  </conditionalFormatting>
  <conditionalFormatting sqref="E61">
    <cfRule type="duplicateValues" dxfId="301" priority="37"/>
  </conditionalFormatting>
  <conditionalFormatting sqref="E61">
    <cfRule type="duplicateValues" dxfId="300" priority="38"/>
    <cfRule type="duplicateValues" dxfId="299" priority="39"/>
  </conditionalFormatting>
  <conditionalFormatting sqref="E62">
    <cfRule type="duplicateValues" dxfId="298" priority="34"/>
  </conditionalFormatting>
  <conditionalFormatting sqref="E62">
    <cfRule type="duplicateValues" dxfId="297" priority="35"/>
    <cfRule type="duplicateValues" dxfId="296" priority="36"/>
  </conditionalFormatting>
  <conditionalFormatting sqref="E39">
    <cfRule type="duplicateValues" dxfId="295" priority="31"/>
  </conditionalFormatting>
  <conditionalFormatting sqref="E39">
    <cfRule type="duplicateValues" dxfId="294" priority="32"/>
    <cfRule type="duplicateValues" dxfId="293" priority="33"/>
  </conditionalFormatting>
  <conditionalFormatting sqref="E11">
    <cfRule type="duplicateValues" dxfId="292" priority="28"/>
  </conditionalFormatting>
  <conditionalFormatting sqref="E11">
    <cfRule type="duplicateValues" dxfId="291" priority="29"/>
    <cfRule type="duplicateValues" dxfId="290" priority="30"/>
  </conditionalFormatting>
  <conditionalFormatting sqref="E73">
    <cfRule type="duplicateValues" dxfId="289" priority="24"/>
  </conditionalFormatting>
  <conditionalFormatting sqref="E73">
    <cfRule type="duplicateValues" dxfId="288" priority="25"/>
  </conditionalFormatting>
  <conditionalFormatting sqref="E73">
    <cfRule type="duplicateValues" dxfId="287" priority="26"/>
    <cfRule type="duplicateValues" dxfId="286" priority="27"/>
  </conditionalFormatting>
  <conditionalFormatting sqref="E40:E42">
    <cfRule type="duplicateValues" dxfId="285" priority="21"/>
  </conditionalFormatting>
  <conditionalFormatting sqref="E40:E42">
    <cfRule type="duplicateValues" dxfId="284" priority="22"/>
    <cfRule type="duplicateValues" dxfId="283" priority="23"/>
  </conditionalFormatting>
  <conditionalFormatting sqref="E63:E64">
    <cfRule type="duplicateValues" dxfId="282" priority="18"/>
  </conditionalFormatting>
  <conditionalFormatting sqref="E63:E64">
    <cfRule type="duplicateValues" dxfId="281" priority="19"/>
    <cfRule type="duplicateValues" dxfId="280" priority="20"/>
  </conditionalFormatting>
  <conditionalFormatting sqref="E65">
    <cfRule type="duplicateValues" dxfId="279" priority="15"/>
  </conditionalFormatting>
  <conditionalFormatting sqref="E65">
    <cfRule type="duplicateValues" dxfId="278" priority="16"/>
    <cfRule type="duplicateValues" dxfId="277" priority="17"/>
  </conditionalFormatting>
  <conditionalFormatting sqref="E44">
    <cfRule type="duplicateValues" dxfId="276" priority="12"/>
  </conditionalFormatting>
  <conditionalFormatting sqref="E44">
    <cfRule type="duplicateValues" dxfId="275" priority="13"/>
    <cfRule type="duplicateValues" dxfId="274" priority="14"/>
  </conditionalFormatting>
  <conditionalFormatting sqref="E66">
    <cfRule type="duplicateValues" dxfId="273" priority="9"/>
  </conditionalFormatting>
  <conditionalFormatting sqref="E66">
    <cfRule type="duplicateValues" dxfId="272" priority="10"/>
    <cfRule type="duplicateValues" dxfId="271" priority="11"/>
  </conditionalFormatting>
  <conditionalFormatting sqref="E45">
    <cfRule type="duplicateValues" dxfId="270" priority="6"/>
  </conditionalFormatting>
  <conditionalFormatting sqref="E45">
    <cfRule type="duplicateValues" dxfId="269" priority="7"/>
    <cfRule type="duplicateValues" dxfId="268" priority="8"/>
  </conditionalFormatting>
  <conditionalFormatting sqref="E43 E10">
    <cfRule type="duplicateValues" dxfId="267" priority="311"/>
  </conditionalFormatting>
  <conditionalFormatting sqref="E43 E10">
    <cfRule type="duplicateValues" dxfId="266" priority="312"/>
    <cfRule type="duplicateValues" dxfId="265" priority="313"/>
  </conditionalFormatting>
  <conditionalFormatting sqref="B94:B105">
    <cfRule type="duplicateValues" dxfId="264" priority="314"/>
  </conditionalFormatting>
  <conditionalFormatting sqref="B35:B36 B15">
    <cfRule type="duplicateValues" dxfId="263" priority="315"/>
  </conditionalFormatting>
  <conditionalFormatting sqref="B35:B36 B15">
    <cfRule type="duplicateValues" dxfId="262" priority="316"/>
    <cfRule type="duplicateValues" dxfId="261" priority="317"/>
  </conditionalFormatting>
  <conditionalFormatting sqref="B94:B106 B37:B52 B57:B70 B72:B81 B1:B14 B17:B24 B28:B31">
    <cfRule type="duplicateValues" dxfId="260" priority="318"/>
  </conditionalFormatting>
  <conditionalFormatting sqref="B94:B106 B37:B52 B57:B70 B72:B81 B1:B8 B10:B14 B17:B20 B22:B24 B28:B31">
    <cfRule type="duplicateValues" dxfId="259" priority="319"/>
    <cfRule type="duplicateValues" dxfId="258" priority="320"/>
  </conditionalFormatting>
  <conditionalFormatting sqref="B94:B106 B37:B52 B57:B70 B72:B81 B1:B8 B10:B14 B17:B20 B22:B24 B28:B31">
    <cfRule type="duplicateValues" dxfId="257" priority="321"/>
  </conditionalFormatting>
  <conditionalFormatting sqref="B94:B106 B67:B70 B57:B58 B17:B20 B48:B51 B72:B81 B1:B8 B22:B24 B28:B31">
    <cfRule type="duplicateValues" dxfId="256" priority="322"/>
  </conditionalFormatting>
  <conditionalFormatting sqref="B94:B106 B37:B52 B57:B70 B72:B81 B1:B14 B17:B24 B28:B31">
    <cfRule type="duplicateValues" dxfId="255" priority="323"/>
    <cfRule type="duplicateValues" dxfId="254" priority="324"/>
  </conditionalFormatting>
  <conditionalFormatting sqref="B106 B75:B79 B57:B58 B68:B69 B49:B50 B29:B30 B18:B19 B81 B72:B73 B22:B24 B1:B7">
    <cfRule type="duplicateValues" dxfId="253" priority="325"/>
  </conditionalFormatting>
  <conditionalFormatting sqref="B71 B25:B27">
    <cfRule type="duplicateValues" dxfId="252" priority="326"/>
  </conditionalFormatting>
  <conditionalFormatting sqref="B71 B25:B27">
    <cfRule type="duplicateValues" dxfId="251" priority="327"/>
    <cfRule type="duplicateValues" dxfId="250" priority="328"/>
  </conditionalFormatting>
  <conditionalFormatting sqref="B1:B106">
    <cfRule type="duplicateValues" dxfId="249" priority="5"/>
  </conditionalFormatting>
  <conditionalFormatting sqref="B1:B106">
    <cfRule type="duplicateValues" dxfId="248" priority="4"/>
  </conditionalFormatting>
  <conditionalFormatting sqref="E46:E47">
    <cfRule type="duplicateValues" dxfId="247" priority="1"/>
  </conditionalFormatting>
  <conditionalFormatting sqref="E46:E47">
    <cfRule type="duplicateValues" dxfId="246" priority="2"/>
    <cfRule type="duplicateValues" dxfId="245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2" activePane="bottomLeft" state="frozen"/>
      <selection pane="bottomLeft" activeCell="G7" sqref="G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2366</v>
      </c>
      <c r="C2" s="39" t="s">
        <v>1274</v>
      </c>
    </row>
    <row r="3" spans="1:3" x14ac:dyDescent="0.25">
      <c r="A3" s="39">
        <v>2</v>
      </c>
      <c r="B3" s="39" t="s">
        <v>2134</v>
      </c>
      <c r="C3" s="39" t="s">
        <v>1273</v>
      </c>
    </row>
    <row r="4" spans="1:3" x14ac:dyDescent="0.25">
      <c r="A4" s="39">
        <v>3</v>
      </c>
      <c r="B4" s="39" t="s">
        <v>2138</v>
      </c>
      <c r="C4" s="39" t="s">
        <v>1276</v>
      </c>
    </row>
    <row r="5" spans="1:3" x14ac:dyDescent="0.25">
      <c r="A5" s="39">
        <v>4</v>
      </c>
      <c r="B5" s="39" t="s">
        <v>2162</v>
      </c>
      <c r="C5" s="39" t="s">
        <v>1276</v>
      </c>
    </row>
    <row r="6" spans="1:3" x14ac:dyDescent="0.25">
      <c r="A6" s="39">
        <v>5</v>
      </c>
      <c r="B6" s="39" t="s">
        <v>2004</v>
      </c>
      <c r="C6" s="39" t="s">
        <v>1275</v>
      </c>
    </row>
    <row r="7" spans="1:3" x14ac:dyDescent="0.25">
      <c r="A7" s="39">
        <v>6</v>
      </c>
      <c r="B7" s="39" t="s">
        <v>2005</v>
      </c>
      <c r="C7" s="39" t="s">
        <v>1275</v>
      </c>
    </row>
    <row r="8" spans="1:3" x14ac:dyDescent="0.25">
      <c r="A8" s="39">
        <v>7</v>
      </c>
      <c r="B8" s="39" t="s">
        <v>2578</v>
      </c>
      <c r="C8" s="39" t="s">
        <v>1275</v>
      </c>
    </row>
    <row r="9" spans="1:3" x14ac:dyDescent="0.25">
      <c r="A9" s="39">
        <v>8</v>
      </c>
      <c r="B9" s="39" t="s">
        <v>2010</v>
      </c>
      <c r="C9" s="39" t="s">
        <v>1276</v>
      </c>
    </row>
    <row r="10" spans="1:3" x14ac:dyDescent="0.25">
      <c r="A10" s="39">
        <v>9</v>
      </c>
      <c r="B10" s="39" t="s">
        <v>2003</v>
      </c>
      <c r="C10" s="39" t="s">
        <v>1276</v>
      </c>
    </row>
    <row r="11" spans="1:3" x14ac:dyDescent="0.25">
      <c r="A11" s="39">
        <v>10</v>
      </c>
      <c r="B11" s="39" t="s">
        <v>1302</v>
      </c>
      <c r="C11" s="39" t="s">
        <v>1273</v>
      </c>
    </row>
    <row r="12" spans="1:3" x14ac:dyDescent="0.25">
      <c r="A12" s="39">
        <v>11</v>
      </c>
      <c r="B12" s="39" t="s">
        <v>2136</v>
      </c>
      <c r="C12" s="39" t="s">
        <v>1276</v>
      </c>
    </row>
    <row r="13" spans="1:3" x14ac:dyDescent="0.25">
      <c r="A13" s="39">
        <v>12</v>
      </c>
      <c r="B13" s="39" t="s">
        <v>1303</v>
      </c>
      <c r="C13" s="39" t="s">
        <v>1273</v>
      </c>
    </row>
    <row r="14" spans="1:3" x14ac:dyDescent="0.25">
      <c r="A14" s="39">
        <v>13</v>
      </c>
      <c r="B14" s="39" t="s">
        <v>1304</v>
      </c>
      <c r="C14" s="39" t="s">
        <v>1273</v>
      </c>
    </row>
    <row r="15" spans="1:3" x14ac:dyDescent="0.25">
      <c r="A15" s="39">
        <v>14</v>
      </c>
      <c r="B15" s="39" t="s">
        <v>1305</v>
      </c>
      <c r="C15" s="39" t="s">
        <v>1273</v>
      </c>
    </row>
    <row r="16" spans="1:3" x14ac:dyDescent="0.25">
      <c r="A16" s="39">
        <v>15</v>
      </c>
      <c r="B16" s="39" t="s">
        <v>2135</v>
      </c>
      <c r="C16" s="39" t="s">
        <v>1273</v>
      </c>
    </row>
    <row r="17" spans="1:3" x14ac:dyDescent="0.25">
      <c r="A17" s="39">
        <v>16</v>
      </c>
      <c r="B17" s="39" t="s">
        <v>2139</v>
      </c>
      <c r="C17" s="39" t="s">
        <v>1274</v>
      </c>
    </row>
    <row r="18" spans="1:3" x14ac:dyDescent="0.25">
      <c r="A18" s="39">
        <v>17</v>
      </c>
      <c r="B18" s="39" t="s">
        <v>1306</v>
      </c>
      <c r="C18" s="39" t="s">
        <v>1274</v>
      </c>
    </row>
    <row r="19" spans="1:3" x14ac:dyDescent="0.25">
      <c r="A19" s="39">
        <v>18</v>
      </c>
      <c r="B19" s="39" t="s">
        <v>1307</v>
      </c>
      <c r="C19" s="39" t="s">
        <v>1273</v>
      </c>
    </row>
    <row r="20" spans="1:3" x14ac:dyDescent="0.25">
      <c r="A20" s="39">
        <v>19</v>
      </c>
      <c r="B20" s="39" t="s">
        <v>1308</v>
      </c>
      <c r="C20" s="39" t="s">
        <v>1273</v>
      </c>
    </row>
    <row r="21" spans="1:3" x14ac:dyDescent="0.25">
      <c r="A21" s="39">
        <v>20</v>
      </c>
      <c r="B21" s="39" t="s">
        <v>2338</v>
      </c>
      <c r="C21" s="39" t="s">
        <v>1273</v>
      </c>
    </row>
    <row r="22" spans="1:3" x14ac:dyDescent="0.25">
      <c r="A22" s="39">
        <v>21</v>
      </c>
      <c r="B22" s="39" t="s">
        <v>1309</v>
      </c>
      <c r="C22" s="39" t="s">
        <v>1273</v>
      </c>
    </row>
    <row r="23" spans="1:3" x14ac:dyDescent="0.25">
      <c r="A23" s="39">
        <v>22</v>
      </c>
      <c r="B23" s="39" t="s">
        <v>2385</v>
      </c>
      <c r="C23" s="39" t="s">
        <v>1276</v>
      </c>
    </row>
    <row r="24" spans="1:3" x14ac:dyDescent="0.25">
      <c r="A24" s="39">
        <v>23</v>
      </c>
      <c r="B24" s="39" t="s">
        <v>2367</v>
      </c>
      <c r="C24" s="39" t="s">
        <v>1273</v>
      </c>
    </row>
    <row r="25" spans="1:3" x14ac:dyDescent="0.25">
      <c r="A25" s="39">
        <v>24</v>
      </c>
      <c r="B25" s="39" t="s">
        <v>1310</v>
      </c>
      <c r="C25" s="39" t="s">
        <v>1273</v>
      </c>
    </row>
    <row r="26" spans="1:3" x14ac:dyDescent="0.25">
      <c r="A26" s="39">
        <v>26</v>
      </c>
      <c r="B26" s="39" t="s">
        <v>2142</v>
      </c>
      <c r="C26" s="39" t="s">
        <v>1273</v>
      </c>
    </row>
    <row r="27" spans="1:3" x14ac:dyDescent="0.25">
      <c r="A27" s="39">
        <v>27</v>
      </c>
      <c r="B27" s="39" t="s">
        <v>2147</v>
      </c>
      <c r="C27" s="39" t="s">
        <v>1274</v>
      </c>
    </row>
    <row r="28" spans="1:3" x14ac:dyDescent="0.25">
      <c r="A28" s="39">
        <v>28</v>
      </c>
      <c r="B28" s="39" t="s">
        <v>2184</v>
      </c>
      <c r="C28" s="39" t="s">
        <v>1274</v>
      </c>
    </row>
    <row r="29" spans="1:3" x14ac:dyDescent="0.25">
      <c r="A29" s="39">
        <v>29</v>
      </c>
      <c r="B29" s="39" t="s">
        <v>1311</v>
      </c>
      <c r="C29" s="39" t="s">
        <v>1273</v>
      </c>
    </row>
    <row r="30" spans="1:3" x14ac:dyDescent="0.25">
      <c r="A30" s="39">
        <v>30</v>
      </c>
      <c r="B30" s="39" t="s">
        <v>1312</v>
      </c>
      <c r="C30" s="39" t="s">
        <v>1276</v>
      </c>
    </row>
    <row r="31" spans="1:3" x14ac:dyDescent="0.25">
      <c r="A31" s="39">
        <v>31</v>
      </c>
      <c r="B31" s="39" t="s">
        <v>1313</v>
      </c>
      <c r="C31" s="39" t="s">
        <v>1273</v>
      </c>
    </row>
    <row r="32" spans="1:3" x14ac:dyDescent="0.25">
      <c r="A32" s="39">
        <v>32</v>
      </c>
      <c r="B32" s="39" t="s">
        <v>1314</v>
      </c>
      <c r="C32" s="39" t="s">
        <v>1273</v>
      </c>
    </row>
    <row r="33" spans="1:3" x14ac:dyDescent="0.25">
      <c r="A33" s="39">
        <v>33</v>
      </c>
      <c r="B33" s="39" t="s">
        <v>1315</v>
      </c>
      <c r="C33" s="39" t="s">
        <v>1275</v>
      </c>
    </row>
    <row r="34" spans="1:3" x14ac:dyDescent="0.25">
      <c r="A34" s="39">
        <v>34</v>
      </c>
      <c r="B34" s="39" t="s">
        <v>1316</v>
      </c>
      <c r="C34" s="39" t="s">
        <v>1273</v>
      </c>
    </row>
    <row r="35" spans="1:3" x14ac:dyDescent="0.25">
      <c r="A35" s="39">
        <v>35</v>
      </c>
      <c r="B35" s="39" t="s">
        <v>1317</v>
      </c>
      <c r="C35" s="39" t="s">
        <v>1273</v>
      </c>
    </row>
    <row r="36" spans="1:3" x14ac:dyDescent="0.25">
      <c r="A36" s="39">
        <v>36</v>
      </c>
      <c r="B36" s="39" t="s">
        <v>1318</v>
      </c>
      <c r="C36" s="39" t="s">
        <v>1273</v>
      </c>
    </row>
    <row r="37" spans="1:3" x14ac:dyDescent="0.25">
      <c r="A37" s="39">
        <v>37</v>
      </c>
      <c r="B37" s="39" t="s">
        <v>1319</v>
      </c>
      <c r="C37" s="39" t="s">
        <v>1273</v>
      </c>
    </row>
    <row r="38" spans="1:3" x14ac:dyDescent="0.25">
      <c r="A38" s="39">
        <v>39</v>
      </c>
      <c r="B38" s="39" t="s">
        <v>1320</v>
      </c>
      <c r="C38" s="39" t="s">
        <v>1273</v>
      </c>
    </row>
    <row r="39" spans="1:3" x14ac:dyDescent="0.25">
      <c r="A39" s="39">
        <v>40</v>
      </c>
      <c r="B39" s="39" t="s">
        <v>1321</v>
      </c>
      <c r="C39" s="39" t="s">
        <v>1276</v>
      </c>
    </row>
    <row r="40" spans="1:3" x14ac:dyDescent="0.25">
      <c r="A40" s="39">
        <v>42</v>
      </c>
      <c r="B40" s="39" t="s">
        <v>1322</v>
      </c>
      <c r="C40" s="39" t="s">
        <v>1276</v>
      </c>
    </row>
    <row r="41" spans="1:3" x14ac:dyDescent="0.25">
      <c r="A41" s="39">
        <v>43</v>
      </c>
      <c r="B41" s="39" t="s">
        <v>1323</v>
      </c>
      <c r="C41" s="39" t="s">
        <v>1273</v>
      </c>
    </row>
    <row r="42" spans="1:3" x14ac:dyDescent="0.25">
      <c r="A42" s="39">
        <v>44</v>
      </c>
      <c r="B42" s="39" t="s">
        <v>1324</v>
      </c>
      <c r="C42" s="39" t="s">
        <v>1275</v>
      </c>
    </row>
    <row r="43" spans="1:3" x14ac:dyDescent="0.25">
      <c r="A43" s="39">
        <v>45</v>
      </c>
      <c r="B43" s="39" t="s">
        <v>1325</v>
      </c>
      <c r="C43" s="39" t="s">
        <v>1275</v>
      </c>
    </row>
    <row r="44" spans="1:3" x14ac:dyDescent="0.25">
      <c r="A44" s="39">
        <v>47</v>
      </c>
      <c r="B44" s="39" t="s">
        <v>1326</v>
      </c>
      <c r="C44" s="39" t="s">
        <v>1275</v>
      </c>
    </row>
    <row r="45" spans="1:3" x14ac:dyDescent="0.25">
      <c r="A45" s="39">
        <v>48</v>
      </c>
      <c r="B45" s="39" t="s">
        <v>2400</v>
      </c>
      <c r="C45" s="39" t="s">
        <v>1275</v>
      </c>
    </row>
    <row r="46" spans="1:3" x14ac:dyDescent="0.25">
      <c r="A46" s="39">
        <v>50</v>
      </c>
      <c r="B46" s="39" t="s">
        <v>1327</v>
      </c>
      <c r="C46" s="39" t="s">
        <v>1275</v>
      </c>
    </row>
    <row r="47" spans="1:3" x14ac:dyDescent="0.25">
      <c r="A47" s="39">
        <v>52</v>
      </c>
      <c r="B47" s="39" t="s">
        <v>1328</v>
      </c>
      <c r="C47" s="39" t="s">
        <v>1276</v>
      </c>
    </row>
    <row r="48" spans="1:3" x14ac:dyDescent="0.25">
      <c r="A48" s="39">
        <v>53</v>
      </c>
      <c r="B48" s="39" t="s">
        <v>1329</v>
      </c>
      <c r="C48" s="39" t="s">
        <v>1276</v>
      </c>
    </row>
    <row r="49" spans="1:3" x14ac:dyDescent="0.25">
      <c r="A49" s="39">
        <v>54</v>
      </c>
      <c r="B49" s="39" t="s">
        <v>2321</v>
      </c>
      <c r="C49" s="39" t="s">
        <v>1273</v>
      </c>
    </row>
    <row r="50" spans="1:3" x14ac:dyDescent="0.25">
      <c r="A50" s="39">
        <v>56</v>
      </c>
      <c r="B50" s="39" t="s">
        <v>1330</v>
      </c>
      <c r="C50" s="39" t="s">
        <v>1273</v>
      </c>
    </row>
    <row r="51" spans="1:3" x14ac:dyDescent="0.25">
      <c r="A51" s="39">
        <v>57</v>
      </c>
      <c r="B51" s="39" t="s">
        <v>1331</v>
      </c>
      <c r="C51" s="39" t="s">
        <v>1273</v>
      </c>
    </row>
    <row r="52" spans="1:3" x14ac:dyDescent="0.25">
      <c r="A52" s="39">
        <v>60</v>
      </c>
      <c r="B52" s="39" t="s">
        <v>1332</v>
      </c>
      <c r="C52" s="39" t="s">
        <v>1273</v>
      </c>
    </row>
    <row r="53" spans="1:3" x14ac:dyDescent="0.25">
      <c r="A53" s="39">
        <v>62</v>
      </c>
      <c r="B53" s="39" t="s">
        <v>1333</v>
      </c>
      <c r="C53" s="39" t="s">
        <v>1276</v>
      </c>
    </row>
    <row r="54" spans="1:3" x14ac:dyDescent="0.25">
      <c r="A54" s="39">
        <v>63</v>
      </c>
      <c r="B54" s="39" t="s">
        <v>1334</v>
      </c>
      <c r="C54" s="39" t="s">
        <v>1276</v>
      </c>
    </row>
    <row r="55" spans="1:3" x14ac:dyDescent="0.25">
      <c r="A55" s="39">
        <v>64</v>
      </c>
      <c r="B55" s="39" t="s">
        <v>1335</v>
      </c>
      <c r="C55" s="39" t="s">
        <v>1276</v>
      </c>
    </row>
    <row r="56" spans="1:3" x14ac:dyDescent="0.25">
      <c r="A56" s="39">
        <v>67</v>
      </c>
      <c r="B56" s="39" t="s">
        <v>1336</v>
      </c>
      <c r="C56" s="39" t="s">
        <v>1274</v>
      </c>
    </row>
    <row r="57" spans="1:3" x14ac:dyDescent="0.25">
      <c r="A57" s="39">
        <v>68</v>
      </c>
      <c r="B57" s="39" t="s">
        <v>1337</v>
      </c>
      <c r="C57" s="39" t="s">
        <v>1274</v>
      </c>
    </row>
    <row r="58" spans="1:3" x14ac:dyDescent="0.25">
      <c r="A58" s="39">
        <v>70</v>
      </c>
      <c r="B58" s="39" t="s">
        <v>2324</v>
      </c>
      <c r="C58" s="39" t="s">
        <v>1273</v>
      </c>
    </row>
    <row r="59" spans="1:3" x14ac:dyDescent="0.25">
      <c r="A59" s="39">
        <v>72</v>
      </c>
      <c r="B59" s="39" t="s">
        <v>1338</v>
      </c>
      <c r="C59" s="39" t="s">
        <v>1276</v>
      </c>
    </row>
    <row r="60" spans="1:3" x14ac:dyDescent="0.25">
      <c r="A60" s="39">
        <v>73</v>
      </c>
      <c r="B60" s="39" t="s">
        <v>1339</v>
      </c>
      <c r="C60" s="39" t="s">
        <v>1276</v>
      </c>
    </row>
    <row r="61" spans="1:3" x14ac:dyDescent="0.25">
      <c r="A61" s="39">
        <v>74</v>
      </c>
      <c r="B61" s="39" t="s">
        <v>1340</v>
      </c>
      <c r="C61" s="39" t="s">
        <v>1276</v>
      </c>
    </row>
    <row r="62" spans="1:3" x14ac:dyDescent="0.25">
      <c r="A62" s="39">
        <v>75</v>
      </c>
      <c r="B62" s="39" t="s">
        <v>1341</v>
      </c>
      <c r="C62" s="39" t="s">
        <v>1276</v>
      </c>
    </row>
    <row r="63" spans="1:3" x14ac:dyDescent="0.25">
      <c r="A63" s="39">
        <v>76</v>
      </c>
      <c r="B63" s="39" t="s">
        <v>2330</v>
      </c>
      <c r="C63" s="39" t="s">
        <v>1276</v>
      </c>
    </row>
    <row r="64" spans="1:3" x14ac:dyDescent="0.25">
      <c r="A64" s="39">
        <v>77</v>
      </c>
      <c r="B64" s="39" t="s">
        <v>1342</v>
      </c>
      <c r="C64" s="39" t="s">
        <v>1276</v>
      </c>
    </row>
    <row r="65" spans="1:3" x14ac:dyDescent="0.25">
      <c r="A65" s="39">
        <v>78</v>
      </c>
      <c r="B65" s="39" t="s">
        <v>1343</v>
      </c>
      <c r="C65" s="39" t="s">
        <v>1274</v>
      </c>
    </row>
    <row r="66" spans="1:3" x14ac:dyDescent="0.25">
      <c r="A66" s="39">
        <v>79</v>
      </c>
      <c r="B66" s="39" t="s">
        <v>1344</v>
      </c>
      <c r="C66" s="39" t="s">
        <v>1276</v>
      </c>
    </row>
    <row r="67" spans="1:3" x14ac:dyDescent="0.25">
      <c r="A67" s="39">
        <v>84</v>
      </c>
      <c r="B67" s="39" t="s">
        <v>1345</v>
      </c>
      <c r="C67" s="39" t="s">
        <v>1275</v>
      </c>
    </row>
    <row r="68" spans="1:3" x14ac:dyDescent="0.25">
      <c r="A68" s="39">
        <v>85</v>
      </c>
      <c r="B68" s="39" t="s">
        <v>1346</v>
      </c>
      <c r="C68" s="39" t="s">
        <v>1273</v>
      </c>
    </row>
    <row r="69" spans="1:3" x14ac:dyDescent="0.25">
      <c r="A69" s="39">
        <v>87</v>
      </c>
      <c r="B69" s="39" t="s">
        <v>1347</v>
      </c>
      <c r="C69" s="39" t="s">
        <v>1273</v>
      </c>
    </row>
    <row r="70" spans="1:3" x14ac:dyDescent="0.25">
      <c r="A70" s="39">
        <v>88</v>
      </c>
      <c r="B70" s="39" t="s">
        <v>1348</v>
      </c>
      <c r="C70" s="39" t="s">
        <v>1276</v>
      </c>
    </row>
    <row r="71" spans="1:3" x14ac:dyDescent="0.25">
      <c r="A71" s="39">
        <v>89</v>
      </c>
      <c r="B71" s="39" t="s">
        <v>1349</v>
      </c>
      <c r="C71" s="39" t="s">
        <v>1275</v>
      </c>
    </row>
    <row r="72" spans="1:3" x14ac:dyDescent="0.25">
      <c r="A72" s="39">
        <v>90</v>
      </c>
      <c r="B72" s="39" t="s">
        <v>1350</v>
      </c>
      <c r="C72" s="39" t="s">
        <v>1274</v>
      </c>
    </row>
    <row r="73" spans="1:3" x14ac:dyDescent="0.25">
      <c r="A73" s="39">
        <v>91</v>
      </c>
      <c r="B73" s="39" t="s">
        <v>1351</v>
      </c>
      <c r="C73" s="39" t="s">
        <v>1276</v>
      </c>
    </row>
    <row r="74" spans="1:3" x14ac:dyDescent="0.25">
      <c r="A74" s="39">
        <v>92</v>
      </c>
      <c r="B74" s="39" t="s">
        <v>1352</v>
      </c>
      <c r="C74" s="39" t="s">
        <v>1276</v>
      </c>
    </row>
    <row r="75" spans="1:3" x14ac:dyDescent="0.25">
      <c r="A75" s="39">
        <v>93</v>
      </c>
      <c r="B75" s="39" t="s">
        <v>1353</v>
      </c>
      <c r="C75" s="39" t="s">
        <v>1276</v>
      </c>
    </row>
    <row r="76" spans="1:3" x14ac:dyDescent="0.25">
      <c r="A76" s="39">
        <v>94</v>
      </c>
      <c r="B76" s="39" t="s">
        <v>1354</v>
      </c>
      <c r="C76" s="39" t="s">
        <v>1276</v>
      </c>
    </row>
    <row r="77" spans="1:3" x14ac:dyDescent="0.25">
      <c r="A77" s="39">
        <v>95</v>
      </c>
      <c r="B77" s="39" t="s">
        <v>1355</v>
      </c>
      <c r="C77" s="39" t="s">
        <v>1276</v>
      </c>
    </row>
    <row r="78" spans="1:3" x14ac:dyDescent="0.25">
      <c r="A78" s="39">
        <v>96</v>
      </c>
      <c r="B78" s="39" t="s">
        <v>1892</v>
      </c>
      <c r="C78" s="39" t="s">
        <v>1273</v>
      </c>
    </row>
    <row r="79" spans="1:3" x14ac:dyDescent="0.25">
      <c r="A79" s="39">
        <v>97</v>
      </c>
      <c r="B79" s="39" t="s">
        <v>1356</v>
      </c>
      <c r="C79" s="39" t="s">
        <v>1276</v>
      </c>
    </row>
    <row r="80" spans="1:3" x14ac:dyDescent="0.25">
      <c r="A80" s="39">
        <v>98</v>
      </c>
      <c r="B80" s="39" t="s">
        <v>1357</v>
      </c>
      <c r="C80" s="39" t="s">
        <v>1276</v>
      </c>
    </row>
    <row r="81" spans="1:3" x14ac:dyDescent="0.25">
      <c r="A81" s="39">
        <v>99</v>
      </c>
      <c r="B81" s="39" t="s">
        <v>1358</v>
      </c>
      <c r="C81" s="39" t="s">
        <v>1276</v>
      </c>
    </row>
    <row r="82" spans="1:3" x14ac:dyDescent="0.25">
      <c r="A82" s="39">
        <v>101</v>
      </c>
      <c r="B82" s="39" t="s">
        <v>1359</v>
      </c>
      <c r="C82" s="39" t="s">
        <v>1275</v>
      </c>
    </row>
    <row r="83" spans="1:3" x14ac:dyDescent="0.25">
      <c r="A83" s="39">
        <v>102</v>
      </c>
      <c r="B83" s="39" t="s">
        <v>1360</v>
      </c>
      <c r="C83" s="39" t="s">
        <v>1273</v>
      </c>
    </row>
    <row r="84" spans="1:3" x14ac:dyDescent="0.25">
      <c r="A84" s="39">
        <v>103</v>
      </c>
      <c r="B84" s="39" t="s">
        <v>1361</v>
      </c>
      <c r="C84" s="39" t="s">
        <v>1275</v>
      </c>
    </row>
    <row r="85" spans="1:3" x14ac:dyDescent="0.25">
      <c r="A85" s="39">
        <v>104</v>
      </c>
      <c r="B85" s="39" t="s">
        <v>1362</v>
      </c>
      <c r="C85" s="39" t="s">
        <v>1274</v>
      </c>
    </row>
    <row r="86" spans="1:3" x14ac:dyDescent="0.25">
      <c r="A86" s="39">
        <v>105</v>
      </c>
      <c r="B86" s="39" t="s">
        <v>1363</v>
      </c>
      <c r="C86" s="39" t="s">
        <v>1276</v>
      </c>
    </row>
    <row r="87" spans="1:3" x14ac:dyDescent="0.25">
      <c r="A87" s="39">
        <v>107</v>
      </c>
      <c r="B87" s="39" t="s">
        <v>2375</v>
      </c>
      <c r="C87" s="39" t="s">
        <v>1276</v>
      </c>
    </row>
    <row r="88" spans="1:3" x14ac:dyDescent="0.25">
      <c r="A88" s="39">
        <v>111</v>
      </c>
      <c r="B88" s="39" t="s">
        <v>1364</v>
      </c>
      <c r="C88" s="39" t="s">
        <v>1274</v>
      </c>
    </row>
    <row r="89" spans="1:3" x14ac:dyDescent="0.25">
      <c r="A89" s="39">
        <v>113</v>
      </c>
      <c r="B89" s="39" t="s">
        <v>1365</v>
      </c>
      <c r="C89" s="39" t="s">
        <v>1273</v>
      </c>
    </row>
    <row r="90" spans="1:3" x14ac:dyDescent="0.25">
      <c r="A90" s="39">
        <v>114</v>
      </c>
      <c r="B90" s="39" t="s">
        <v>1366</v>
      </c>
      <c r="C90" s="39" t="s">
        <v>1274</v>
      </c>
    </row>
    <row r="91" spans="1:3" x14ac:dyDescent="0.25">
      <c r="A91" s="39">
        <v>115</v>
      </c>
      <c r="B91" s="39" t="s">
        <v>1367</v>
      </c>
      <c r="C91" s="39" t="s">
        <v>1273</v>
      </c>
    </row>
    <row r="92" spans="1:3" x14ac:dyDescent="0.25">
      <c r="A92" s="39">
        <v>117</v>
      </c>
      <c r="B92" s="39" t="s">
        <v>1369</v>
      </c>
      <c r="C92" s="39" t="s">
        <v>1274</v>
      </c>
    </row>
    <row r="93" spans="1:3" x14ac:dyDescent="0.25">
      <c r="A93" s="39">
        <v>118</v>
      </c>
      <c r="B93" s="39" t="s">
        <v>2249</v>
      </c>
      <c r="C93" s="39" t="s">
        <v>1273</v>
      </c>
    </row>
    <row r="94" spans="1:3" x14ac:dyDescent="0.25">
      <c r="A94" s="39">
        <v>119</v>
      </c>
      <c r="B94" s="39" t="s">
        <v>2225</v>
      </c>
      <c r="C94" s="39" t="s">
        <v>1276</v>
      </c>
    </row>
    <row r="95" spans="1:3" x14ac:dyDescent="0.25">
      <c r="A95" s="39">
        <v>121</v>
      </c>
      <c r="B95" s="39" t="s">
        <v>1370</v>
      </c>
      <c r="C95" s="39" t="s">
        <v>1274</v>
      </c>
    </row>
    <row r="96" spans="1:3" x14ac:dyDescent="0.25">
      <c r="A96" s="39">
        <v>125</v>
      </c>
      <c r="B96" s="39" t="s">
        <v>1371</v>
      </c>
      <c r="C96" s="39" t="s">
        <v>1273</v>
      </c>
    </row>
    <row r="97" spans="1:3" x14ac:dyDescent="0.25">
      <c r="A97" s="39">
        <v>129</v>
      </c>
      <c r="B97" s="39" t="s">
        <v>1372</v>
      </c>
      <c r="C97" s="39" t="s">
        <v>1276</v>
      </c>
    </row>
    <row r="98" spans="1:3" x14ac:dyDescent="0.25">
      <c r="A98" s="39">
        <v>131</v>
      </c>
      <c r="B98" s="39" t="s">
        <v>1373</v>
      </c>
      <c r="C98" s="39" t="s">
        <v>1275</v>
      </c>
    </row>
    <row r="99" spans="1:3" x14ac:dyDescent="0.25">
      <c r="A99" s="39">
        <v>134</v>
      </c>
      <c r="B99" s="39" t="s">
        <v>1374</v>
      </c>
      <c r="C99" s="39" t="s">
        <v>1275</v>
      </c>
    </row>
    <row r="100" spans="1:3" x14ac:dyDescent="0.25">
      <c r="A100" s="39">
        <v>135</v>
      </c>
      <c r="B100" s="39" t="s">
        <v>1375</v>
      </c>
      <c r="C100" s="39" t="s">
        <v>1275</v>
      </c>
    </row>
    <row r="101" spans="1:3" x14ac:dyDescent="0.25">
      <c r="A101" s="39">
        <v>136</v>
      </c>
      <c r="B101" s="39" t="s">
        <v>2387</v>
      </c>
      <c r="C101" s="39" t="s">
        <v>1276</v>
      </c>
    </row>
    <row r="102" spans="1:3" x14ac:dyDescent="0.25">
      <c r="A102" s="39">
        <v>137</v>
      </c>
      <c r="B102" s="39" t="s">
        <v>1376</v>
      </c>
      <c r="C102" s="39" t="s">
        <v>1275</v>
      </c>
    </row>
    <row r="103" spans="1:3" x14ac:dyDescent="0.25">
      <c r="A103" s="39">
        <v>138</v>
      </c>
      <c r="B103" s="39" t="s">
        <v>1377</v>
      </c>
      <c r="C103" s="39" t="s">
        <v>1276</v>
      </c>
    </row>
    <row r="104" spans="1:3" x14ac:dyDescent="0.25">
      <c r="A104" s="39">
        <v>139</v>
      </c>
      <c r="B104" s="39" t="s">
        <v>1378</v>
      </c>
      <c r="C104" s="39" t="s">
        <v>1273</v>
      </c>
    </row>
    <row r="105" spans="1:3" x14ac:dyDescent="0.25">
      <c r="A105" s="39">
        <v>140</v>
      </c>
      <c r="B105" s="39" t="s">
        <v>2185</v>
      </c>
      <c r="C105" s="39" t="s">
        <v>1276</v>
      </c>
    </row>
    <row r="106" spans="1:3" x14ac:dyDescent="0.25">
      <c r="A106" s="39">
        <v>142</v>
      </c>
      <c r="B106" s="39" t="s">
        <v>1379</v>
      </c>
      <c r="C106" s="39" t="s">
        <v>1276</v>
      </c>
    </row>
    <row r="107" spans="1:3" x14ac:dyDescent="0.25">
      <c r="A107" s="39">
        <v>143</v>
      </c>
      <c r="B107" s="39" t="s">
        <v>1380</v>
      </c>
      <c r="C107" s="39" t="s">
        <v>1276</v>
      </c>
    </row>
    <row r="108" spans="1:3" x14ac:dyDescent="0.25">
      <c r="A108" s="39">
        <v>144</v>
      </c>
      <c r="B108" s="39" t="s">
        <v>1381</v>
      </c>
      <c r="C108" s="39" t="s">
        <v>1276</v>
      </c>
    </row>
    <row r="109" spans="1:3" x14ac:dyDescent="0.25">
      <c r="A109" s="39">
        <v>146</v>
      </c>
      <c r="B109" s="39" t="s">
        <v>1382</v>
      </c>
      <c r="C109" s="39" t="s">
        <v>1273</v>
      </c>
    </row>
    <row r="110" spans="1:3" x14ac:dyDescent="0.25">
      <c r="A110" s="39">
        <v>147</v>
      </c>
      <c r="B110" s="39" t="s">
        <v>1383</v>
      </c>
      <c r="C110" s="39" t="s">
        <v>1273</v>
      </c>
    </row>
    <row r="111" spans="1:3" x14ac:dyDescent="0.25">
      <c r="A111" s="39">
        <v>149</v>
      </c>
      <c r="B111" s="39" t="s">
        <v>2265</v>
      </c>
      <c r="C111" s="39" t="s">
        <v>1273</v>
      </c>
    </row>
    <row r="112" spans="1:3" x14ac:dyDescent="0.25">
      <c r="A112" s="39">
        <v>151</v>
      </c>
      <c r="B112" s="39" t="s">
        <v>1384</v>
      </c>
      <c r="C112" s="39" t="s">
        <v>1276</v>
      </c>
    </row>
    <row r="113" spans="1:3" x14ac:dyDescent="0.25">
      <c r="A113" s="39">
        <v>152</v>
      </c>
      <c r="B113" s="39" t="s">
        <v>1385</v>
      </c>
      <c r="C113" s="39" t="s">
        <v>1273</v>
      </c>
    </row>
    <row r="114" spans="1:3" x14ac:dyDescent="0.25">
      <c r="A114" s="39">
        <v>153</v>
      </c>
      <c r="B114" s="39" t="s">
        <v>1386</v>
      </c>
      <c r="C114" s="39" t="s">
        <v>1273</v>
      </c>
    </row>
    <row r="115" spans="1:3" x14ac:dyDescent="0.25">
      <c r="A115" s="39">
        <v>154</v>
      </c>
      <c r="B115" s="39" t="s">
        <v>1387</v>
      </c>
      <c r="C115" s="39" t="s">
        <v>1276</v>
      </c>
    </row>
    <row r="116" spans="1:3" x14ac:dyDescent="0.25">
      <c r="A116" s="39">
        <v>157</v>
      </c>
      <c r="B116" s="39" t="s">
        <v>1388</v>
      </c>
      <c r="C116" s="39" t="s">
        <v>1276</v>
      </c>
    </row>
    <row r="117" spans="1:3" x14ac:dyDescent="0.25">
      <c r="A117" s="39">
        <v>158</v>
      </c>
      <c r="B117" s="39" t="s">
        <v>1389</v>
      </c>
      <c r="C117" s="39" t="s">
        <v>1274</v>
      </c>
    </row>
    <row r="118" spans="1:3" x14ac:dyDescent="0.25">
      <c r="A118" s="39">
        <v>159</v>
      </c>
      <c r="B118" s="39" t="s">
        <v>1390</v>
      </c>
      <c r="C118" s="39" t="s">
        <v>1274</v>
      </c>
    </row>
    <row r="119" spans="1:3" x14ac:dyDescent="0.25">
      <c r="A119" s="39">
        <v>160</v>
      </c>
      <c r="B119" s="39" t="s">
        <v>1391</v>
      </c>
      <c r="C119" s="39" t="s">
        <v>1273</v>
      </c>
    </row>
    <row r="120" spans="1:3" x14ac:dyDescent="0.25">
      <c r="A120" s="39">
        <v>161</v>
      </c>
      <c r="B120" s="39" t="s">
        <v>1392</v>
      </c>
      <c r="C120" s="39" t="s">
        <v>1274</v>
      </c>
    </row>
    <row r="121" spans="1:3" x14ac:dyDescent="0.25">
      <c r="A121" s="39">
        <v>162</v>
      </c>
      <c r="B121" s="39" t="s">
        <v>1908</v>
      </c>
      <c r="C121" s="39" t="s">
        <v>1273</v>
      </c>
    </row>
    <row r="122" spans="1:3" x14ac:dyDescent="0.25">
      <c r="A122" s="39">
        <v>165</v>
      </c>
      <c r="B122" s="39" t="s">
        <v>2316</v>
      </c>
      <c r="C122" s="39" t="s">
        <v>1273</v>
      </c>
    </row>
    <row r="123" spans="1:3" x14ac:dyDescent="0.25">
      <c r="A123" s="39">
        <v>167</v>
      </c>
      <c r="B123" s="39" t="s">
        <v>1393</v>
      </c>
      <c r="C123" s="39" t="s">
        <v>1273</v>
      </c>
    </row>
    <row r="124" spans="1:3" x14ac:dyDescent="0.25">
      <c r="A124" s="39">
        <v>169</v>
      </c>
      <c r="B124" s="39" t="s">
        <v>1394</v>
      </c>
      <c r="C124" s="39" t="s">
        <v>1273</v>
      </c>
    </row>
    <row r="125" spans="1:3" x14ac:dyDescent="0.25">
      <c r="A125" s="39">
        <v>171</v>
      </c>
      <c r="B125" s="39" t="s">
        <v>1395</v>
      </c>
      <c r="C125" s="39" t="s">
        <v>1276</v>
      </c>
    </row>
    <row r="126" spans="1:3" x14ac:dyDescent="0.25">
      <c r="A126" s="39">
        <v>172</v>
      </c>
      <c r="B126" s="39" t="s">
        <v>1396</v>
      </c>
      <c r="C126" s="39" t="s">
        <v>1276</v>
      </c>
    </row>
    <row r="127" spans="1:3" x14ac:dyDescent="0.25">
      <c r="A127" s="39">
        <v>175</v>
      </c>
      <c r="B127" s="39" t="s">
        <v>1397</v>
      </c>
      <c r="C127" s="39" t="s">
        <v>1273</v>
      </c>
    </row>
    <row r="128" spans="1:3" x14ac:dyDescent="0.25">
      <c r="A128" s="39">
        <v>180</v>
      </c>
      <c r="B128" s="39" t="s">
        <v>1398</v>
      </c>
      <c r="C128" s="39" t="s">
        <v>1273</v>
      </c>
    </row>
    <row r="129" spans="1:3" x14ac:dyDescent="0.25">
      <c r="A129" s="39">
        <v>181</v>
      </c>
      <c r="B129" s="39" t="s">
        <v>1399</v>
      </c>
      <c r="C129" s="39" t="s">
        <v>1276</v>
      </c>
    </row>
    <row r="130" spans="1:3" x14ac:dyDescent="0.25">
      <c r="A130" s="39">
        <v>182</v>
      </c>
      <c r="B130" s="39" t="s">
        <v>1400</v>
      </c>
      <c r="C130" s="39" t="s">
        <v>1275</v>
      </c>
    </row>
    <row r="131" spans="1:3" x14ac:dyDescent="0.25">
      <c r="A131" s="39">
        <v>183</v>
      </c>
      <c r="B131" s="39" t="s">
        <v>2263</v>
      </c>
      <c r="C131" s="39" t="s">
        <v>1273</v>
      </c>
    </row>
    <row r="132" spans="1:3" x14ac:dyDescent="0.25">
      <c r="A132" s="39">
        <v>184</v>
      </c>
      <c r="B132" s="39" t="s">
        <v>1401</v>
      </c>
      <c r="C132" s="39" t="s">
        <v>1273</v>
      </c>
    </row>
    <row r="133" spans="1:3" x14ac:dyDescent="0.25">
      <c r="A133" s="39">
        <v>185</v>
      </c>
      <c r="B133" s="39" t="s">
        <v>1402</v>
      </c>
      <c r="C133" s="39" t="s">
        <v>1273</v>
      </c>
    </row>
    <row r="134" spans="1:3" x14ac:dyDescent="0.25">
      <c r="A134" s="39">
        <v>188</v>
      </c>
      <c r="B134" s="39" t="s">
        <v>1403</v>
      </c>
      <c r="C134" s="39" t="s">
        <v>1274</v>
      </c>
    </row>
    <row r="135" spans="1:3" x14ac:dyDescent="0.25">
      <c r="A135" s="39">
        <v>189</v>
      </c>
      <c r="B135" s="39" t="s">
        <v>1404</v>
      </c>
      <c r="C135" s="39" t="s">
        <v>1276</v>
      </c>
    </row>
    <row r="136" spans="1:3" x14ac:dyDescent="0.25">
      <c r="A136" s="39">
        <v>192</v>
      </c>
      <c r="B136" s="39" t="s">
        <v>1405</v>
      </c>
      <c r="C136" s="39" t="s">
        <v>1273</v>
      </c>
    </row>
    <row r="137" spans="1:3" x14ac:dyDescent="0.25">
      <c r="A137" s="39">
        <v>193</v>
      </c>
      <c r="B137" s="39" t="s">
        <v>1406</v>
      </c>
      <c r="C137" s="39" t="s">
        <v>1276</v>
      </c>
    </row>
    <row r="138" spans="1:3" x14ac:dyDescent="0.25">
      <c r="A138" s="39">
        <v>194</v>
      </c>
      <c r="B138" s="39" t="s">
        <v>1407</v>
      </c>
      <c r="C138" s="39" t="s">
        <v>1273</v>
      </c>
    </row>
    <row r="139" spans="1:3" x14ac:dyDescent="0.25">
      <c r="A139" s="39">
        <v>196</v>
      </c>
      <c r="B139" s="39" t="s">
        <v>1408</v>
      </c>
      <c r="C139" s="39" t="s">
        <v>1276</v>
      </c>
    </row>
    <row r="140" spans="1:3" x14ac:dyDescent="0.25">
      <c r="A140" s="39">
        <v>198</v>
      </c>
      <c r="B140" s="39" t="s">
        <v>1409</v>
      </c>
      <c r="C140" s="39" t="s">
        <v>1276</v>
      </c>
    </row>
    <row r="141" spans="1:3" x14ac:dyDescent="0.25">
      <c r="A141" s="39">
        <v>199</v>
      </c>
      <c r="B141" s="39" t="s">
        <v>2343</v>
      </c>
      <c r="C141" s="39" t="s">
        <v>1273</v>
      </c>
    </row>
    <row r="142" spans="1:3" x14ac:dyDescent="0.25">
      <c r="A142" s="39">
        <v>201</v>
      </c>
      <c r="B142" s="39" t="s">
        <v>1410</v>
      </c>
      <c r="C142" s="39" t="s">
        <v>1276</v>
      </c>
    </row>
    <row r="143" spans="1:3" x14ac:dyDescent="0.25">
      <c r="A143" s="39">
        <v>204</v>
      </c>
      <c r="B143" s="39" t="s">
        <v>1895</v>
      </c>
      <c r="C143" s="39" t="s">
        <v>1274</v>
      </c>
    </row>
    <row r="144" spans="1:3" x14ac:dyDescent="0.25">
      <c r="A144" s="39">
        <v>208</v>
      </c>
      <c r="B144" s="39" t="s">
        <v>1411</v>
      </c>
      <c r="C144" s="39" t="s">
        <v>1276</v>
      </c>
    </row>
    <row r="145" spans="1:3" x14ac:dyDescent="0.25">
      <c r="A145" s="39">
        <v>209</v>
      </c>
      <c r="B145" s="39" t="s">
        <v>1412</v>
      </c>
      <c r="C145" s="39" t="s">
        <v>1274</v>
      </c>
    </row>
    <row r="146" spans="1:3" x14ac:dyDescent="0.25">
      <c r="A146" s="39">
        <v>211</v>
      </c>
      <c r="B146" s="39" t="s">
        <v>1413</v>
      </c>
      <c r="C146" s="39" t="s">
        <v>1274</v>
      </c>
    </row>
    <row r="147" spans="1:3" x14ac:dyDescent="0.25">
      <c r="A147" s="39">
        <v>212</v>
      </c>
      <c r="B147" s="39" t="s">
        <v>1414</v>
      </c>
      <c r="C147" s="39" t="s">
        <v>1273</v>
      </c>
    </row>
    <row r="148" spans="1:3" x14ac:dyDescent="0.25">
      <c r="A148" s="39">
        <v>213</v>
      </c>
      <c r="B148" s="39" t="s">
        <v>1415</v>
      </c>
      <c r="C148" s="39" t="s">
        <v>1274</v>
      </c>
    </row>
    <row r="149" spans="1:3" x14ac:dyDescent="0.25">
      <c r="A149" s="39">
        <v>216</v>
      </c>
      <c r="B149" s="39" t="s">
        <v>1416</v>
      </c>
      <c r="C149" s="39" t="s">
        <v>1274</v>
      </c>
    </row>
    <row r="150" spans="1:3" x14ac:dyDescent="0.25">
      <c r="A150" s="39">
        <v>217</v>
      </c>
      <c r="B150" s="39" t="s">
        <v>1417</v>
      </c>
      <c r="C150" s="39" t="s">
        <v>1274</v>
      </c>
    </row>
    <row r="151" spans="1:3" x14ac:dyDescent="0.25">
      <c r="A151" s="39">
        <v>218</v>
      </c>
      <c r="B151" s="39" t="s">
        <v>1418</v>
      </c>
      <c r="C151" s="39" t="s">
        <v>1274</v>
      </c>
    </row>
    <row r="152" spans="1:3" x14ac:dyDescent="0.25">
      <c r="A152" s="39">
        <v>219</v>
      </c>
      <c r="B152" s="39" t="s">
        <v>1419</v>
      </c>
      <c r="C152" s="39" t="s">
        <v>1274</v>
      </c>
    </row>
    <row r="153" spans="1:3" x14ac:dyDescent="0.25">
      <c r="A153" s="39">
        <v>222</v>
      </c>
      <c r="B153" s="39" t="s">
        <v>1420</v>
      </c>
      <c r="C153" s="39" t="s">
        <v>1274</v>
      </c>
    </row>
    <row r="154" spans="1:3" x14ac:dyDescent="0.25">
      <c r="A154" s="39">
        <v>223</v>
      </c>
      <c r="B154" s="39" t="s">
        <v>1421</v>
      </c>
      <c r="C154" s="39" t="s">
        <v>1273</v>
      </c>
    </row>
    <row r="155" spans="1:3" x14ac:dyDescent="0.25">
      <c r="A155" s="39">
        <v>224</v>
      </c>
      <c r="B155" s="39" t="s">
        <v>2363</v>
      </c>
      <c r="C155" s="39" t="s">
        <v>1273</v>
      </c>
    </row>
    <row r="156" spans="1:3" x14ac:dyDescent="0.25">
      <c r="A156" s="39">
        <v>225</v>
      </c>
      <c r="B156" s="39" t="s">
        <v>2362</v>
      </c>
      <c r="C156" s="39" t="s">
        <v>1273</v>
      </c>
    </row>
    <row r="157" spans="1:3" x14ac:dyDescent="0.25">
      <c r="A157" s="39">
        <v>227</v>
      </c>
      <c r="B157" s="39" t="s">
        <v>2346</v>
      </c>
      <c r="C157" s="39" t="s">
        <v>1273</v>
      </c>
    </row>
    <row r="158" spans="1:3" x14ac:dyDescent="0.25">
      <c r="A158" s="39">
        <v>228</v>
      </c>
      <c r="B158" s="39" t="s">
        <v>1422</v>
      </c>
      <c r="C158" s="39" t="s">
        <v>1276</v>
      </c>
    </row>
    <row r="159" spans="1:3" x14ac:dyDescent="0.25">
      <c r="A159" s="39">
        <v>231</v>
      </c>
      <c r="B159" s="39" t="s">
        <v>1423</v>
      </c>
      <c r="C159" s="39" t="s">
        <v>1273</v>
      </c>
    </row>
    <row r="160" spans="1:3" x14ac:dyDescent="0.25">
      <c r="A160" s="39">
        <v>232</v>
      </c>
      <c r="B160" s="39" t="s">
        <v>1424</v>
      </c>
      <c r="C160" s="39" t="s">
        <v>1273</v>
      </c>
    </row>
    <row r="161" spans="1:3" x14ac:dyDescent="0.25">
      <c r="A161" s="39">
        <v>234</v>
      </c>
      <c r="B161" s="39" t="s">
        <v>1425</v>
      </c>
      <c r="C161" s="39" t="s">
        <v>1273</v>
      </c>
    </row>
    <row r="162" spans="1:3" x14ac:dyDescent="0.25">
      <c r="A162" s="39">
        <v>235</v>
      </c>
      <c r="B162" s="39" t="s">
        <v>1426</v>
      </c>
      <c r="C162" s="39" t="s">
        <v>1273</v>
      </c>
    </row>
    <row r="163" spans="1:3" x14ac:dyDescent="0.25">
      <c r="A163" s="39">
        <v>237</v>
      </c>
      <c r="B163" s="39" t="s">
        <v>1427</v>
      </c>
      <c r="C163" s="39" t="s">
        <v>1273</v>
      </c>
    </row>
    <row r="164" spans="1:3" x14ac:dyDescent="0.25">
      <c r="A164" s="39">
        <v>238</v>
      </c>
      <c r="B164" s="39" t="s">
        <v>1428</v>
      </c>
      <c r="C164" s="39" t="s">
        <v>1273</v>
      </c>
    </row>
    <row r="165" spans="1:3" x14ac:dyDescent="0.25">
      <c r="A165" s="39">
        <v>239</v>
      </c>
      <c r="B165" s="39" t="s">
        <v>1429</v>
      </c>
      <c r="C165" s="39" t="s">
        <v>1273</v>
      </c>
    </row>
    <row r="166" spans="1:3" x14ac:dyDescent="0.25">
      <c r="A166" s="39">
        <v>240</v>
      </c>
      <c r="B166" s="39" t="s">
        <v>1430</v>
      </c>
      <c r="C166" s="39" t="s">
        <v>1273</v>
      </c>
    </row>
    <row r="167" spans="1:3" x14ac:dyDescent="0.25">
      <c r="A167" s="39">
        <v>241</v>
      </c>
      <c r="B167" s="39" t="s">
        <v>1431</v>
      </c>
      <c r="C167" s="39" t="s">
        <v>1273</v>
      </c>
    </row>
    <row r="168" spans="1:3" x14ac:dyDescent="0.25">
      <c r="A168" s="39">
        <v>243</v>
      </c>
      <c r="B168" s="39" t="s">
        <v>2323</v>
      </c>
      <c r="C168" s="39" t="s">
        <v>1273</v>
      </c>
    </row>
    <row r="169" spans="1:3" x14ac:dyDescent="0.25">
      <c r="A169" s="39">
        <v>244</v>
      </c>
      <c r="B169" s="39" t="s">
        <v>1432</v>
      </c>
      <c r="C169" s="39" t="s">
        <v>1273</v>
      </c>
    </row>
    <row r="170" spans="1:3" x14ac:dyDescent="0.25">
      <c r="A170" s="39">
        <v>245</v>
      </c>
      <c r="B170" s="39" t="s">
        <v>2143</v>
      </c>
      <c r="C170" s="39" t="s">
        <v>1276</v>
      </c>
    </row>
    <row r="171" spans="1:3" x14ac:dyDescent="0.25">
      <c r="A171" s="39">
        <v>246</v>
      </c>
      <c r="B171" s="39" t="s">
        <v>1433</v>
      </c>
      <c r="C171" s="39" t="s">
        <v>1273</v>
      </c>
    </row>
    <row r="172" spans="1:3" x14ac:dyDescent="0.25">
      <c r="A172" s="39">
        <v>248</v>
      </c>
      <c r="B172" s="39" t="s">
        <v>1434</v>
      </c>
      <c r="C172" s="39" t="s">
        <v>1273</v>
      </c>
    </row>
    <row r="173" spans="1:3" x14ac:dyDescent="0.25">
      <c r="A173" s="39">
        <v>249</v>
      </c>
      <c r="B173" s="39" t="s">
        <v>1435</v>
      </c>
      <c r="C173" s="39" t="s">
        <v>1275</v>
      </c>
    </row>
    <row r="174" spans="1:3" x14ac:dyDescent="0.25">
      <c r="A174" s="39">
        <v>250</v>
      </c>
      <c r="B174" s="39" t="s">
        <v>2332</v>
      </c>
      <c r="C174" s="39" t="s">
        <v>1275</v>
      </c>
    </row>
    <row r="175" spans="1:3" x14ac:dyDescent="0.25">
      <c r="A175" s="39">
        <v>252</v>
      </c>
      <c r="B175" s="39" t="s">
        <v>1436</v>
      </c>
      <c r="C175" s="39" t="s">
        <v>1275</v>
      </c>
    </row>
    <row r="176" spans="1:3" x14ac:dyDescent="0.25">
      <c r="A176" s="39">
        <v>253</v>
      </c>
      <c r="B176" s="39" t="s">
        <v>1437</v>
      </c>
      <c r="C176" s="39" t="s">
        <v>1276</v>
      </c>
    </row>
    <row r="177" spans="1:3" x14ac:dyDescent="0.25">
      <c r="A177" s="39">
        <v>256</v>
      </c>
      <c r="B177" s="39" t="s">
        <v>1438</v>
      </c>
      <c r="C177" s="39" t="s">
        <v>1276</v>
      </c>
    </row>
    <row r="178" spans="1:3" x14ac:dyDescent="0.25">
      <c r="A178" s="39">
        <v>257</v>
      </c>
      <c r="B178" s="39" t="s">
        <v>2386</v>
      </c>
      <c r="C178" s="39" t="s">
        <v>1276</v>
      </c>
    </row>
    <row r="179" spans="1:3" x14ac:dyDescent="0.25">
      <c r="A179" s="39">
        <v>259</v>
      </c>
      <c r="B179" s="39" t="s">
        <v>2341</v>
      </c>
      <c r="C179" s="39" t="s">
        <v>1273</v>
      </c>
    </row>
    <row r="180" spans="1:3" x14ac:dyDescent="0.25">
      <c r="A180" s="39">
        <v>261</v>
      </c>
      <c r="B180" s="39" t="s">
        <v>2390</v>
      </c>
      <c r="C180" s="39" t="s">
        <v>1276</v>
      </c>
    </row>
    <row r="181" spans="1:3" x14ac:dyDescent="0.25">
      <c r="A181" s="39">
        <v>262</v>
      </c>
      <c r="B181" s="39" t="s">
        <v>1439</v>
      </c>
      <c r="C181" s="39" t="s">
        <v>1276</v>
      </c>
    </row>
    <row r="182" spans="1:3" x14ac:dyDescent="0.25">
      <c r="A182" s="39">
        <v>264</v>
      </c>
      <c r="B182" s="39" t="s">
        <v>1440</v>
      </c>
      <c r="C182" s="39" t="s">
        <v>1273</v>
      </c>
    </row>
    <row r="183" spans="1:3" x14ac:dyDescent="0.25">
      <c r="A183" s="39">
        <v>265</v>
      </c>
      <c r="B183" s="39" t="s">
        <v>1998</v>
      </c>
      <c r="C183" s="39" t="s">
        <v>1274</v>
      </c>
    </row>
    <row r="184" spans="1:3" x14ac:dyDescent="0.25">
      <c r="A184" s="39">
        <v>266</v>
      </c>
      <c r="B184" s="39" t="s">
        <v>1441</v>
      </c>
      <c r="C184" s="39" t="s">
        <v>1276</v>
      </c>
    </row>
    <row r="185" spans="1:3" x14ac:dyDescent="0.25">
      <c r="A185" s="39">
        <v>267</v>
      </c>
      <c r="B185" s="39" t="s">
        <v>1442</v>
      </c>
      <c r="C185" s="39" t="s">
        <v>1273</v>
      </c>
    </row>
    <row r="186" spans="1:3" x14ac:dyDescent="0.25">
      <c r="A186" s="39">
        <v>268</v>
      </c>
      <c r="B186" s="39" t="s">
        <v>1443</v>
      </c>
      <c r="C186" s="39" t="s">
        <v>1274</v>
      </c>
    </row>
    <row r="187" spans="1:3" x14ac:dyDescent="0.25">
      <c r="A187" s="39">
        <v>272</v>
      </c>
      <c r="B187" s="39" t="s">
        <v>1444</v>
      </c>
      <c r="C187" s="39" t="s">
        <v>1273</v>
      </c>
    </row>
    <row r="188" spans="1:3" x14ac:dyDescent="0.25">
      <c r="A188" s="39">
        <v>275</v>
      </c>
      <c r="B188" s="39" t="s">
        <v>1445</v>
      </c>
      <c r="C188" s="39" t="s">
        <v>1276</v>
      </c>
    </row>
    <row r="189" spans="1:3" x14ac:dyDescent="0.25">
      <c r="A189" s="39">
        <v>276</v>
      </c>
      <c r="B189" s="39" t="s">
        <v>1446</v>
      </c>
      <c r="C189" s="39" t="s">
        <v>1276</v>
      </c>
    </row>
    <row r="190" spans="1:3" x14ac:dyDescent="0.25">
      <c r="A190" s="39">
        <v>277</v>
      </c>
      <c r="B190" s="39" t="s">
        <v>1447</v>
      </c>
      <c r="C190" s="39" t="s">
        <v>1276</v>
      </c>
    </row>
    <row r="191" spans="1:3" x14ac:dyDescent="0.25">
      <c r="A191" s="39">
        <v>279</v>
      </c>
      <c r="B191" s="39" t="s">
        <v>2319</v>
      </c>
      <c r="C191" s="39" t="s">
        <v>1273</v>
      </c>
    </row>
    <row r="192" spans="1:3" x14ac:dyDescent="0.25">
      <c r="A192" s="39">
        <v>280</v>
      </c>
      <c r="B192" s="39" t="s">
        <v>1448</v>
      </c>
      <c r="C192" s="39" t="s">
        <v>1273</v>
      </c>
    </row>
    <row r="193" spans="1:3" x14ac:dyDescent="0.25">
      <c r="A193" s="39">
        <v>281</v>
      </c>
      <c r="B193" s="39" t="s">
        <v>1449</v>
      </c>
      <c r="C193" s="39" t="s">
        <v>1273</v>
      </c>
    </row>
    <row r="194" spans="1:3" x14ac:dyDescent="0.25">
      <c r="A194" s="39">
        <v>282</v>
      </c>
      <c r="B194" s="39" t="s">
        <v>1450</v>
      </c>
      <c r="C194" s="39" t="s">
        <v>1276</v>
      </c>
    </row>
    <row r="195" spans="1:3" x14ac:dyDescent="0.25">
      <c r="A195" s="39">
        <v>283</v>
      </c>
      <c r="B195" s="39" t="s">
        <v>1451</v>
      </c>
      <c r="C195" s="39" t="s">
        <v>1276</v>
      </c>
    </row>
    <row r="196" spans="1:3" x14ac:dyDescent="0.25">
      <c r="A196" s="39">
        <v>285</v>
      </c>
      <c r="B196" s="39" t="s">
        <v>1452</v>
      </c>
      <c r="C196" s="39" t="s">
        <v>1276</v>
      </c>
    </row>
    <row r="197" spans="1:3" x14ac:dyDescent="0.25">
      <c r="A197" s="39">
        <v>288</v>
      </c>
      <c r="B197" s="39" t="s">
        <v>2301</v>
      </c>
      <c r="C197" s="39" t="s">
        <v>1276</v>
      </c>
    </row>
    <row r="198" spans="1:3" x14ac:dyDescent="0.25">
      <c r="A198" s="39">
        <v>289</v>
      </c>
      <c r="B198" s="39" t="s">
        <v>2262</v>
      </c>
      <c r="C198" s="39" t="s">
        <v>1274</v>
      </c>
    </row>
    <row r="199" spans="1:3" x14ac:dyDescent="0.25">
      <c r="A199" s="39">
        <v>290</v>
      </c>
      <c r="B199" s="39" t="s">
        <v>1453</v>
      </c>
      <c r="C199" s="39" t="s">
        <v>1276</v>
      </c>
    </row>
    <row r="200" spans="1:3" x14ac:dyDescent="0.25">
      <c r="A200" s="39">
        <v>291</v>
      </c>
      <c r="B200" s="39" t="s">
        <v>2355</v>
      </c>
      <c r="C200" s="39" t="s">
        <v>1276</v>
      </c>
    </row>
    <row r="201" spans="1:3" x14ac:dyDescent="0.25">
      <c r="A201" s="39">
        <v>292</v>
      </c>
      <c r="B201" s="39" t="s">
        <v>1454</v>
      </c>
      <c r="C201" s="39" t="s">
        <v>1276</v>
      </c>
    </row>
    <row r="202" spans="1:3" x14ac:dyDescent="0.25">
      <c r="A202" s="39">
        <v>293</v>
      </c>
      <c r="B202" s="39" t="s">
        <v>2364</v>
      </c>
      <c r="C202" s="39" t="s">
        <v>1274</v>
      </c>
    </row>
    <row r="203" spans="1:3" x14ac:dyDescent="0.25">
      <c r="A203" s="39">
        <v>294</v>
      </c>
      <c r="B203" s="39" t="s">
        <v>1455</v>
      </c>
      <c r="C203" s="39" t="s">
        <v>1274</v>
      </c>
    </row>
    <row r="204" spans="1:3" x14ac:dyDescent="0.25">
      <c r="A204" s="39">
        <v>295</v>
      </c>
      <c r="B204" s="39" t="s">
        <v>1456</v>
      </c>
      <c r="C204" s="39" t="s">
        <v>1274</v>
      </c>
    </row>
    <row r="205" spans="1:3" x14ac:dyDescent="0.25">
      <c r="A205" s="39">
        <v>296</v>
      </c>
      <c r="B205" s="39" t="s">
        <v>1457</v>
      </c>
      <c r="C205" s="39" t="s">
        <v>1275</v>
      </c>
    </row>
    <row r="206" spans="1:3" x14ac:dyDescent="0.25">
      <c r="A206" s="39">
        <v>297</v>
      </c>
      <c r="B206" s="39" t="s">
        <v>1458</v>
      </c>
      <c r="C206" s="39" t="s">
        <v>1275</v>
      </c>
    </row>
    <row r="207" spans="1:3" x14ac:dyDescent="0.25">
      <c r="A207" s="39">
        <v>298</v>
      </c>
      <c r="B207" s="39" t="s">
        <v>1459</v>
      </c>
      <c r="C207" s="39" t="s">
        <v>1273</v>
      </c>
    </row>
    <row r="208" spans="1:3" x14ac:dyDescent="0.25">
      <c r="A208" s="39">
        <v>299</v>
      </c>
      <c r="B208" s="39" t="s">
        <v>1460</v>
      </c>
      <c r="C208" s="39" t="s">
        <v>1276</v>
      </c>
    </row>
    <row r="209" spans="1:3" x14ac:dyDescent="0.25">
      <c r="A209" s="39">
        <v>300</v>
      </c>
      <c r="B209" s="39" t="s">
        <v>1461</v>
      </c>
      <c r="C209" s="39" t="s">
        <v>1273</v>
      </c>
    </row>
    <row r="210" spans="1:3" x14ac:dyDescent="0.25">
      <c r="A210" s="39">
        <v>301</v>
      </c>
      <c r="B210" s="39" t="s">
        <v>1462</v>
      </c>
      <c r="C210" s="39" t="s">
        <v>1275</v>
      </c>
    </row>
    <row r="211" spans="1:3" x14ac:dyDescent="0.25">
      <c r="A211" s="39">
        <v>302</v>
      </c>
      <c r="B211" s="39" t="s">
        <v>1463</v>
      </c>
      <c r="C211" s="39" t="s">
        <v>1273</v>
      </c>
    </row>
    <row r="212" spans="1:3" x14ac:dyDescent="0.25">
      <c r="A212" s="39">
        <v>304</v>
      </c>
      <c r="B212" s="39" t="s">
        <v>1464</v>
      </c>
      <c r="C212" s="39" t="s">
        <v>1276</v>
      </c>
    </row>
    <row r="213" spans="1:3" x14ac:dyDescent="0.25">
      <c r="A213" s="39">
        <v>306</v>
      </c>
      <c r="B213" s="39" t="s">
        <v>1893</v>
      </c>
      <c r="C213" s="39" t="s">
        <v>1276</v>
      </c>
    </row>
    <row r="214" spans="1:3" x14ac:dyDescent="0.25">
      <c r="A214" s="39">
        <v>307</v>
      </c>
      <c r="B214" s="39" t="s">
        <v>2186</v>
      </c>
      <c r="C214" s="39" t="s">
        <v>1276</v>
      </c>
    </row>
    <row r="215" spans="1:3" x14ac:dyDescent="0.25">
      <c r="A215" s="39">
        <v>309</v>
      </c>
      <c r="B215" s="39" t="s">
        <v>1465</v>
      </c>
      <c r="C215" s="39" t="s">
        <v>1274</v>
      </c>
    </row>
    <row r="216" spans="1:3" x14ac:dyDescent="0.25">
      <c r="A216" s="39">
        <v>310</v>
      </c>
      <c r="B216" s="39" t="s">
        <v>1466</v>
      </c>
      <c r="C216" s="39" t="s">
        <v>1276</v>
      </c>
    </row>
    <row r="217" spans="1:3" x14ac:dyDescent="0.25">
      <c r="A217" s="39">
        <v>311</v>
      </c>
      <c r="B217" s="39" t="s">
        <v>2187</v>
      </c>
      <c r="C217" s="39" t="s">
        <v>1275</v>
      </c>
    </row>
    <row r="218" spans="1:3" x14ac:dyDescent="0.25">
      <c r="A218" s="39">
        <v>312</v>
      </c>
      <c r="B218" s="39" t="s">
        <v>1467</v>
      </c>
      <c r="C218" s="39" t="s">
        <v>1273</v>
      </c>
    </row>
    <row r="219" spans="1:3" x14ac:dyDescent="0.25">
      <c r="A219" s="39">
        <v>313</v>
      </c>
      <c r="B219" s="39" t="s">
        <v>2388</v>
      </c>
      <c r="C219" s="39" t="s">
        <v>1276</v>
      </c>
    </row>
    <row r="220" spans="1:3" x14ac:dyDescent="0.25">
      <c r="A220" s="39">
        <v>314</v>
      </c>
      <c r="B220" s="39" t="s">
        <v>1468</v>
      </c>
      <c r="C220" s="39" t="s">
        <v>1273</v>
      </c>
    </row>
    <row r="221" spans="1:3" x14ac:dyDescent="0.25">
      <c r="A221" s="39">
        <v>315</v>
      </c>
      <c r="B221" s="39" t="s">
        <v>1469</v>
      </c>
      <c r="C221" s="39" t="s">
        <v>1276</v>
      </c>
    </row>
    <row r="222" spans="1:3" x14ac:dyDescent="0.25">
      <c r="A222" s="39">
        <v>317</v>
      </c>
      <c r="B222" s="39" t="s">
        <v>1938</v>
      </c>
      <c r="C222" s="39" t="s">
        <v>1276</v>
      </c>
    </row>
    <row r="223" spans="1:3" x14ac:dyDescent="0.25">
      <c r="A223" s="39">
        <v>318</v>
      </c>
      <c r="B223" s="39" t="s">
        <v>2315</v>
      </c>
      <c r="C223" s="39" t="s">
        <v>1273</v>
      </c>
    </row>
    <row r="224" spans="1:3" x14ac:dyDescent="0.25">
      <c r="A224" s="39">
        <v>319</v>
      </c>
      <c r="B224" s="39" t="s">
        <v>1945</v>
      </c>
      <c r="C224" s="39" t="s">
        <v>1273</v>
      </c>
    </row>
    <row r="225" spans="1:3" x14ac:dyDescent="0.25">
      <c r="A225" s="39">
        <v>320</v>
      </c>
      <c r="B225" s="39" t="s">
        <v>1983</v>
      </c>
      <c r="C225" s="39" t="s">
        <v>1274</v>
      </c>
    </row>
    <row r="226" spans="1:3" x14ac:dyDescent="0.25">
      <c r="A226" s="39">
        <v>321</v>
      </c>
      <c r="B226" s="39" t="s">
        <v>1470</v>
      </c>
      <c r="C226" s="39" t="s">
        <v>1273</v>
      </c>
    </row>
    <row r="227" spans="1:3" x14ac:dyDescent="0.25">
      <c r="A227" s="39">
        <v>325</v>
      </c>
      <c r="B227" s="39" t="s">
        <v>1926</v>
      </c>
      <c r="C227" s="39" t="s">
        <v>1273</v>
      </c>
    </row>
    <row r="228" spans="1:3" x14ac:dyDescent="0.25">
      <c r="A228" s="39">
        <v>326</v>
      </c>
      <c r="B228" s="39" t="s">
        <v>2322</v>
      </c>
      <c r="C228" s="39" t="s">
        <v>1273</v>
      </c>
    </row>
    <row r="229" spans="1:3" x14ac:dyDescent="0.25">
      <c r="A229" s="39">
        <v>327</v>
      </c>
      <c r="B229" s="39" t="s">
        <v>1471</v>
      </c>
      <c r="C229" s="39" t="s">
        <v>1273</v>
      </c>
    </row>
    <row r="230" spans="1:3" x14ac:dyDescent="0.25">
      <c r="A230" s="39">
        <v>330</v>
      </c>
      <c r="B230" s="39" t="s">
        <v>1472</v>
      </c>
      <c r="C230" s="39" t="s">
        <v>1274</v>
      </c>
    </row>
    <row r="231" spans="1:3" x14ac:dyDescent="0.25">
      <c r="A231" s="39">
        <v>331</v>
      </c>
      <c r="B231" s="39" t="s">
        <v>2327</v>
      </c>
      <c r="C231" s="39" t="s">
        <v>1273</v>
      </c>
    </row>
    <row r="232" spans="1:3" x14ac:dyDescent="0.25">
      <c r="A232" s="39">
        <v>332</v>
      </c>
      <c r="B232" s="39" t="s">
        <v>2275</v>
      </c>
      <c r="C232" s="39" t="s">
        <v>1276</v>
      </c>
    </row>
    <row r="233" spans="1:3" x14ac:dyDescent="0.25">
      <c r="A233" s="39">
        <v>333</v>
      </c>
      <c r="B233" s="39" t="s">
        <v>2276</v>
      </c>
      <c r="C233" s="39" t="s">
        <v>1276</v>
      </c>
    </row>
    <row r="234" spans="1:3" x14ac:dyDescent="0.25">
      <c r="A234" s="39">
        <v>334</v>
      </c>
      <c r="B234" s="39" t="s">
        <v>1969</v>
      </c>
      <c r="C234" s="39" t="s">
        <v>1276</v>
      </c>
    </row>
    <row r="235" spans="1:3" x14ac:dyDescent="0.25">
      <c r="A235" s="39">
        <v>335</v>
      </c>
      <c r="B235" s="39" t="s">
        <v>1920</v>
      </c>
      <c r="C235" s="39" t="s">
        <v>1273</v>
      </c>
    </row>
    <row r="236" spans="1:3" x14ac:dyDescent="0.25">
      <c r="A236" s="39">
        <v>336</v>
      </c>
      <c r="B236" s="39" t="s">
        <v>2146</v>
      </c>
      <c r="C236" s="39" t="s">
        <v>1273</v>
      </c>
    </row>
    <row r="237" spans="1:3" x14ac:dyDescent="0.25">
      <c r="A237" s="39">
        <v>337</v>
      </c>
      <c r="B237" s="39" t="s">
        <v>1934</v>
      </c>
      <c r="C237" s="39" t="s">
        <v>1276</v>
      </c>
    </row>
    <row r="238" spans="1:3" x14ac:dyDescent="0.25">
      <c r="A238" s="39">
        <v>338</v>
      </c>
      <c r="B238" s="39" t="s">
        <v>2342</v>
      </c>
      <c r="C238" s="39" t="s">
        <v>1273</v>
      </c>
    </row>
    <row r="239" spans="1:3" x14ac:dyDescent="0.25">
      <c r="A239" s="39">
        <v>339</v>
      </c>
      <c r="B239" s="39" t="s">
        <v>2344</v>
      </c>
      <c r="C239" s="39" t="s">
        <v>1273</v>
      </c>
    </row>
    <row r="240" spans="1:3" x14ac:dyDescent="0.25">
      <c r="A240" s="39">
        <v>342</v>
      </c>
      <c r="B240" s="39" t="s">
        <v>2268</v>
      </c>
      <c r="C240" s="39" t="s">
        <v>1275</v>
      </c>
    </row>
    <row r="241" spans="1:3" x14ac:dyDescent="0.25">
      <c r="A241" s="39">
        <v>345</v>
      </c>
      <c r="B241" s="39" t="s">
        <v>2459</v>
      </c>
      <c r="C241" s="39" t="s">
        <v>1274</v>
      </c>
    </row>
    <row r="242" spans="1:3" x14ac:dyDescent="0.25">
      <c r="A242" s="39">
        <v>346</v>
      </c>
      <c r="B242" s="39" t="s">
        <v>2222</v>
      </c>
      <c r="C242" s="39" t="s">
        <v>1273</v>
      </c>
    </row>
    <row r="243" spans="1:3" x14ac:dyDescent="0.25">
      <c r="A243" s="39">
        <v>347</v>
      </c>
      <c r="B243" s="39" t="s">
        <v>2267</v>
      </c>
      <c r="C243" s="39" t="s">
        <v>1273</v>
      </c>
    </row>
    <row r="244" spans="1:3" x14ac:dyDescent="0.25">
      <c r="A244" s="39">
        <v>348</v>
      </c>
      <c r="B244" s="39" t="s">
        <v>2468</v>
      </c>
      <c r="C244" s="39" t="s">
        <v>1273</v>
      </c>
    </row>
    <row r="245" spans="1:3" x14ac:dyDescent="0.25">
      <c r="A245" s="39">
        <v>350</v>
      </c>
      <c r="B245" s="39" t="s">
        <v>1473</v>
      </c>
      <c r="C245" s="39" t="s">
        <v>1276</v>
      </c>
    </row>
    <row r="246" spans="1:3" x14ac:dyDescent="0.25">
      <c r="A246" s="39">
        <v>351</v>
      </c>
      <c r="B246" s="39" t="s">
        <v>1474</v>
      </c>
      <c r="C246" s="39" t="s">
        <v>1276</v>
      </c>
    </row>
    <row r="247" spans="1:3" x14ac:dyDescent="0.25">
      <c r="A247" s="39">
        <v>352</v>
      </c>
      <c r="B247" s="39" t="s">
        <v>1475</v>
      </c>
      <c r="C247" s="39" t="s">
        <v>1276</v>
      </c>
    </row>
    <row r="248" spans="1:3" x14ac:dyDescent="0.25">
      <c r="A248" s="39">
        <v>353</v>
      </c>
      <c r="B248" s="39" t="s">
        <v>1476</v>
      </c>
      <c r="C248" s="39" t="s">
        <v>1274</v>
      </c>
    </row>
    <row r="249" spans="1:3" x14ac:dyDescent="0.25">
      <c r="A249" s="39">
        <v>354</v>
      </c>
      <c r="B249" s="39" t="s">
        <v>1477</v>
      </c>
      <c r="C249" s="39" t="s">
        <v>1273</v>
      </c>
    </row>
    <row r="250" spans="1:3" x14ac:dyDescent="0.25">
      <c r="A250" s="39">
        <v>355</v>
      </c>
      <c r="B250" s="39" t="s">
        <v>1478</v>
      </c>
      <c r="C250" s="39" t="s">
        <v>1273</v>
      </c>
    </row>
    <row r="251" spans="1:3" x14ac:dyDescent="0.25">
      <c r="A251" s="39">
        <v>356</v>
      </c>
      <c r="B251" s="39" t="s">
        <v>1479</v>
      </c>
      <c r="C251" s="39" t="s">
        <v>1275</v>
      </c>
    </row>
    <row r="252" spans="1:3" x14ac:dyDescent="0.25">
      <c r="A252" s="39">
        <v>357</v>
      </c>
      <c r="B252" s="39" t="s">
        <v>1480</v>
      </c>
      <c r="C252" s="39" t="s">
        <v>1276</v>
      </c>
    </row>
    <row r="253" spans="1:3" x14ac:dyDescent="0.25">
      <c r="A253" s="39">
        <v>358</v>
      </c>
      <c r="B253" s="39" t="s">
        <v>2224</v>
      </c>
      <c r="C253" s="39" t="s">
        <v>1276</v>
      </c>
    </row>
    <row r="254" spans="1:3" x14ac:dyDescent="0.25">
      <c r="A254" s="39">
        <v>359</v>
      </c>
      <c r="B254" s="39" t="s">
        <v>2350</v>
      </c>
      <c r="C254" s="39" t="s">
        <v>1273</v>
      </c>
    </row>
    <row r="255" spans="1:3" x14ac:dyDescent="0.25">
      <c r="A255" s="39">
        <v>360</v>
      </c>
      <c r="B255" s="39" t="s">
        <v>2519</v>
      </c>
      <c r="C255" s="39" t="s">
        <v>1275</v>
      </c>
    </row>
    <row r="256" spans="1:3" s="78" customFormat="1" x14ac:dyDescent="0.25">
      <c r="A256" s="86">
        <v>363</v>
      </c>
      <c r="B256" s="86" t="s">
        <v>2484</v>
      </c>
      <c r="C256" s="86" t="s">
        <v>1273</v>
      </c>
    </row>
    <row r="257" spans="1:3" x14ac:dyDescent="0.25">
      <c r="A257" s="39">
        <v>364</v>
      </c>
      <c r="B257" s="39" t="s">
        <v>2412</v>
      </c>
      <c r="C257" s="39" t="s">
        <v>1276</v>
      </c>
    </row>
    <row r="258" spans="1:3" s="78" customFormat="1" x14ac:dyDescent="0.25">
      <c r="A258" s="86">
        <v>365</v>
      </c>
      <c r="B258" s="86" t="s">
        <v>2482</v>
      </c>
      <c r="C258" s="86" t="s">
        <v>1273</v>
      </c>
    </row>
    <row r="259" spans="1:3" x14ac:dyDescent="0.25">
      <c r="A259" s="39">
        <v>366</v>
      </c>
      <c r="B259" s="39" t="s">
        <v>2235</v>
      </c>
      <c r="C259" s="39" t="s">
        <v>1274</v>
      </c>
    </row>
    <row r="260" spans="1:3" s="78" customFormat="1" x14ac:dyDescent="0.25">
      <c r="A260" s="141">
        <v>368</v>
      </c>
      <c r="B260" s="141" t="s">
        <v>2573</v>
      </c>
      <c r="C260" s="141" t="s">
        <v>1274</v>
      </c>
    </row>
    <row r="261" spans="1:3" s="78" customFormat="1" x14ac:dyDescent="0.25">
      <c r="A261" s="86">
        <v>369</v>
      </c>
      <c r="B261" s="86" t="s">
        <v>2483</v>
      </c>
      <c r="C261" s="86" t="s">
        <v>1273</v>
      </c>
    </row>
    <row r="262" spans="1:3" x14ac:dyDescent="0.25">
      <c r="A262" s="39">
        <v>370</v>
      </c>
      <c r="B262" s="39" t="s">
        <v>2234</v>
      </c>
      <c r="C262" s="39" t="s">
        <v>1276</v>
      </c>
    </row>
    <row r="263" spans="1:3" x14ac:dyDescent="0.25">
      <c r="A263" s="39">
        <v>372</v>
      </c>
      <c r="B263" s="39" t="s">
        <v>2248</v>
      </c>
      <c r="C263" s="39" t="s">
        <v>1276</v>
      </c>
    </row>
    <row r="264" spans="1:3" x14ac:dyDescent="0.25">
      <c r="A264" s="39">
        <v>373</v>
      </c>
      <c r="B264" s="39" t="s">
        <v>2229</v>
      </c>
      <c r="C264" s="39" t="s">
        <v>1276</v>
      </c>
    </row>
    <row r="265" spans="1:3" x14ac:dyDescent="0.25">
      <c r="A265" s="39">
        <v>377</v>
      </c>
      <c r="B265" s="39" t="s">
        <v>2266</v>
      </c>
      <c r="C265" s="39" t="s">
        <v>1273</v>
      </c>
    </row>
    <row r="266" spans="1:3" x14ac:dyDescent="0.25">
      <c r="A266" s="39">
        <v>378</v>
      </c>
      <c r="B266" s="39" t="s">
        <v>2228</v>
      </c>
      <c r="C266" s="39" t="s">
        <v>1273</v>
      </c>
    </row>
    <row r="267" spans="1:3" x14ac:dyDescent="0.25">
      <c r="A267" s="39">
        <v>380</v>
      </c>
      <c r="B267" s="39" t="s">
        <v>1481</v>
      </c>
      <c r="C267" s="39" t="s">
        <v>1276</v>
      </c>
    </row>
    <row r="268" spans="1:3" x14ac:dyDescent="0.25">
      <c r="A268" s="39">
        <v>382</v>
      </c>
      <c r="B268" s="39" t="s">
        <v>2450</v>
      </c>
      <c r="C268" s="39" t="s">
        <v>1273</v>
      </c>
    </row>
    <row r="269" spans="1:3" x14ac:dyDescent="0.25">
      <c r="A269" s="39">
        <v>383</v>
      </c>
      <c r="B269" s="39" t="s">
        <v>2269</v>
      </c>
      <c r="C269" s="39" t="s">
        <v>1276</v>
      </c>
    </row>
    <row r="270" spans="1:3" s="78" customFormat="1" x14ac:dyDescent="0.25">
      <c r="A270" s="84">
        <v>384</v>
      </c>
      <c r="B270" s="84" t="s">
        <v>2476</v>
      </c>
      <c r="C270" s="84" t="s">
        <v>1273</v>
      </c>
    </row>
    <row r="271" spans="1:3" x14ac:dyDescent="0.25">
      <c r="A271" s="39">
        <v>385</v>
      </c>
      <c r="B271" s="39" t="s">
        <v>1482</v>
      </c>
      <c r="C271" s="39" t="s">
        <v>1274</v>
      </c>
    </row>
    <row r="272" spans="1:3" x14ac:dyDescent="0.25">
      <c r="A272" s="39">
        <v>386</v>
      </c>
      <c r="B272" s="39" t="s">
        <v>1483</v>
      </c>
      <c r="C272" s="39" t="s">
        <v>1274</v>
      </c>
    </row>
    <row r="273" spans="1:3" x14ac:dyDescent="0.25">
      <c r="A273" s="39">
        <v>387</v>
      </c>
      <c r="B273" s="39" t="s">
        <v>1484</v>
      </c>
      <c r="C273" s="39" t="s">
        <v>1273</v>
      </c>
    </row>
    <row r="274" spans="1:3" x14ac:dyDescent="0.25">
      <c r="A274" s="39">
        <v>388</v>
      </c>
      <c r="B274" s="39" t="s">
        <v>1485</v>
      </c>
      <c r="C274" s="39" t="s">
        <v>1276</v>
      </c>
    </row>
    <row r="275" spans="1:3" x14ac:dyDescent="0.25">
      <c r="A275" s="39">
        <v>389</v>
      </c>
      <c r="B275" s="39" t="s">
        <v>1486</v>
      </c>
      <c r="C275" s="39" t="s">
        <v>1273</v>
      </c>
    </row>
    <row r="276" spans="1:3" x14ac:dyDescent="0.25">
      <c r="A276" s="39">
        <v>390</v>
      </c>
      <c r="B276" s="39" t="s">
        <v>1487</v>
      </c>
      <c r="C276" s="39" t="s">
        <v>1273</v>
      </c>
    </row>
    <row r="277" spans="1:3" x14ac:dyDescent="0.25">
      <c r="A277" s="39">
        <v>391</v>
      </c>
      <c r="B277" s="39" t="s">
        <v>1488</v>
      </c>
      <c r="C277" s="39" t="s">
        <v>1273</v>
      </c>
    </row>
    <row r="278" spans="1:3" x14ac:dyDescent="0.25">
      <c r="A278" s="39">
        <v>392</v>
      </c>
      <c r="B278" s="39" t="s">
        <v>1489</v>
      </c>
      <c r="C278" s="39" t="s">
        <v>1275</v>
      </c>
    </row>
    <row r="279" spans="1:3" x14ac:dyDescent="0.25">
      <c r="A279" s="39">
        <v>394</v>
      </c>
      <c r="B279" s="39" t="s">
        <v>1490</v>
      </c>
      <c r="C279" s="39" t="s">
        <v>1273</v>
      </c>
    </row>
    <row r="280" spans="1:3" x14ac:dyDescent="0.25">
      <c r="A280" s="39">
        <v>395</v>
      </c>
      <c r="B280" s="39" t="s">
        <v>1491</v>
      </c>
      <c r="C280" s="39" t="s">
        <v>1276</v>
      </c>
    </row>
    <row r="281" spans="1:3" x14ac:dyDescent="0.25">
      <c r="A281" s="39">
        <v>396</v>
      </c>
      <c r="B281" s="39" t="s">
        <v>1492</v>
      </c>
      <c r="C281" s="39" t="s">
        <v>1276</v>
      </c>
    </row>
    <row r="282" spans="1:3" x14ac:dyDescent="0.25">
      <c r="A282" s="39">
        <v>397</v>
      </c>
      <c r="B282" s="39" t="s">
        <v>1493</v>
      </c>
      <c r="C282" s="39" t="s">
        <v>1276</v>
      </c>
    </row>
    <row r="283" spans="1:3" x14ac:dyDescent="0.25">
      <c r="A283" s="39">
        <v>399</v>
      </c>
      <c r="B283" s="39" t="s">
        <v>1494</v>
      </c>
      <c r="C283" s="39" t="s">
        <v>1274</v>
      </c>
    </row>
    <row r="284" spans="1:3" x14ac:dyDescent="0.25">
      <c r="A284" s="39">
        <v>402</v>
      </c>
      <c r="B284" s="39" t="s">
        <v>1495</v>
      </c>
      <c r="C284" s="39" t="s">
        <v>1276</v>
      </c>
    </row>
    <row r="285" spans="1:3" x14ac:dyDescent="0.25">
      <c r="A285" s="39">
        <v>403</v>
      </c>
      <c r="B285" s="39" t="s">
        <v>1496</v>
      </c>
      <c r="C285" s="39" t="s">
        <v>1275</v>
      </c>
    </row>
    <row r="286" spans="1:3" x14ac:dyDescent="0.25">
      <c r="A286" s="39">
        <v>405</v>
      </c>
      <c r="B286" s="39" t="s">
        <v>1497</v>
      </c>
      <c r="C286" s="39" t="s">
        <v>1276</v>
      </c>
    </row>
    <row r="287" spans="1:3" x14ac:dyDescent="0.25">
      <c r="A287" s="39">
        <v>406</v>
      </c>
      <c r="B287" s="39" t="s">
        <v>1498</v>
      </c>
      <c r="C287" s="39" t="s">
        <v>1273</v>
      </c>
    </row>
    <row r="288" spans="1:3" x14ac:dyDescent="0.25">
      <c r="A288" s="39">
        <v>407</v>
      </c>
      <c r="B288" s="39" t="s">
        <v>1499</v>
      </c>
      <c r="C288" s="39" t="s">
        <v>1273</v>
      </c>
    </row>
    <row r="289" spans="1:3" x14ac:dyDescent="0.25">
      <c r="A289" s="39">
        <v>408</v>
      </c>
      <c r="B289" s="39" t="s">
        <v>1500</v>
      </c>
      <c r="C289" s="39" t="s">
        <v>1273</v>
      </c>
    </row>
    <row r="290" spans="1:3" x14ac:dyDescent="0.25">
      <c r="A290" s="39">
        <v>409</v>
      </c>
      <c r="B290" s="39" t="s">
        <v>1501</v>
      </c>
      <c r="C290" s="39" t="s">
        <v>1273</v>
      </c>
    </row>
    <row r="291" spans="1:3" x14ac:dyDescent="0.25">
      <c r="A291" s="39">
        <v>410</v>
      </c>
      <c r="B291" s="39" t="s">
        <v>1502</v>
      </c>
      <c r="C291" s="39" t="s">
        <v>1273</v>
      </c>
    </row>
    <row r="292" spans="1:3" x14ac:dyDescent="0.25">
      <c r="A292" s="39">
        <v>411</v>
      </c>
      <c r="B292" s="39" t="s">
        <v>1503</v>
      </c>
      <c r="C292" s="39" t="s">
        <v>1276</v>
      </c>
    </row>
    <row r="293" spans="1:3" x14ac:dyDescent="0.25">
      <c r="A293" s="39">
        <v>413</v>
      </c>
      <c r="B293" s="39" t="s">
        <v>1504</v>
      </c>
      <c r="C293" s="39" t="s">
        <v>1276</v>
      </c>
    </row>
    <row r="294" spans="1:3" x14ac:dyDescent="0.25">
      <c r="A294" s="39">
        <v>414</v>
      </c>
      <c r="B294" s="39" t="s">
        <v>2314</v>
      </c>
      <c r="C294" s="39" t="s">
        <v>1273</v>
      </c>
    </row>
    <row r="295" spans="1:3" x14ac:dyDescent="0.25">
      <c r="A295" s="39">
        <v>415</v>
      </c>
      <c r="B295" s="39" t="s">
        <v>1505</v>
      </c>
      <c r="C295" s="39" t="s">
        <v>1273</v>
      </c>
    </row>
    <row r="296" spans="1:3" x14ac:dyDescent="0.25">
      <c r="A296" s="39">
        <v>416</v>
      </c>
      <c r="B296" s="39" t="s">
        <v>1506</v>
      </c>
      <c r="C296" s="39" t="s">
        <v>1273</v>
      </c>
    </row>
    <row r="297" spans="1:3" x14ac:dyDescent="0.25">
      <c r="A297" s="39">
        <v>420</v>
      </c>
      <c r="B297" s="39" t="s">
        <v>1507</v>
      </c>
      <c r="C297" s="39" t="s">
        <v>1273</v>
      </c>
    </row>
    <row r="298" spans="1:3" x14ac:dyDescent="0.25">
      <c r="A298" s="39">
        <v>421</v>
      </c>
      <c r="B298" s="39" t="s">
        <v>1508</v>
      </c>
      <c r="C298" s="39" t="s">
        <v>1273</v>
      </c>
    </row>
    <row r="299" spans="1:3" x14ac:dyDescent="0.25">
      <c r="A299" s="39">
        <v>422</v>
      </c>
      <c r="B299" s="39" t="s">
        <v>1509</v>
      </c>
      <c r="C299" s="39" t="s">
        <v>1273</v>
      </c>
    </row>
    <row r="300" spans="1:3" x14ac:dyDescent="0.25">
      <c r="A300" s="39">
        <v>423</v>
      </c>
      <c r="B300" s="39" t="s">
        <v>1510</v>
      </c>
      <c r="C300" s="39" t="s">
        <v>1273</v>
      </c>
    </row>
    <row r="301" spans="1:3" x14ac:dyDescent="0.25">
      <c r="A301" s="39">
        <v>424</v>
      </c>
      <c r="B301" s="39" t="s">
        <v>1511</v>
      </c>
      <c r="C301" s="39" t="s">
        <v>1273</v>
      </c>
    </row>
    <row r="302" spans="1:3" x14ac:dyDescent="0.25">
      <c r="A302" s="39">
        <v>425</v>
      </c>
      <c r="B302" s="39" t="s">
        <v>1512</v>
      </c>
      <c r="C302" s="39" t="s">
        <v>1273</v>
      </c>
    </row>
    <row r="303" spans="1:3" x14ac:dyDescent="0.25">
      <c r="A303" s="39">
        <v>427</v>
      </c>
      <c r="B303" s="39" t="s">
        <v>1513</v>
      </c>
      <c r="C303" s="39" t="s">
        <v>1274</v>
      </c>
    </row>
    <row r="304" spans="1:3" x14ac:dyDescent="0.25">
      <c r="A304" s="39">
        <v>428</v>
      </c>
      <c r="B304" s="39" t="s">
        <v>1514</v>
      </c>
      <c r="C304" s="39" t="s">
        <v>1273</v>
      </c>
    </row>
    <row r="305" spans="1:3" x14ac:dyDescent="0.25">
      <c r="A305" s="39">
        <v>429</v>
      </c>
      <c r="B305" s="39" t="s">
        <v>1515</v>
      </c>
      <c r="C305" s="39" t="s">
        <v>1274</v>
      </c>
    </row>
    <row r="306" spans="1:3" x14ac:dyDescent="0.25">
      <c r="A306" s="39">
        <v>430</v>
      </c>
      <c r="B306" s="39" t="s">
        <v>1516</v>
      </c>
      <c r="C306" s="39" t="s">
        <v>1273</v>
      </c>
    </row>
    <row r="307" spans="1:3" x14ac:dyDescent="0.25">
      <c r="A307" s="39">
        <v>431</v>
      </c>
      <c r="B307" s="39" t="s">
        <v>2318</v>
      </c>
      <c r="C307" s="39" t="s">
        <v>1276</v>
      </c>
    </row>
    <row r="308" spans="1:3" x14ac:dyDescent="0.25">
      <c r="A308" s="39">
        <v>432</v>
      </c>
      <c r="B308" s="39" t="s">
        <v>1517</v>
      </c>
      <c r="C308" s="39" t="s">
        <v>1276</v>
      </c>
    </row>
    <row r="309" spans="1:3" x14ac:dyDescent="0.25">
      <c r="A309" s="39">
        <v>433</v>
      </c>
      <c r="B309" s="39" t="s">
        <v>1518</v>
      </c>
      <c r="C309" s="39" t="s">
        <v>1274</v>
      </c>
    </row>
    <row r="310" spans="1:3" x14ac:dyDescent="0.25">
      <c r="A310" s="39">
        <v>434</v>
      </c>
      <c r="B310" s="39" t="s">
        <v>1519</v>
      </c>
      <c r="C310" s="39" t="s">
        <v>1273</v>
      </c>
    </row>
    <row r="311" spans="1:3" x14ac:dyDescent="0.25">
      <c r="A311" s="39">
        <v>435</v>
      </c>
      <c r="B311" s="39" t="s">
        <v>1520</v>
      </c>
      <c r="C311" s="39" t="s">
        <v>1273</v>
      </c>
    </row>
    <row r="312" spans="1:3" x14ac:dyDescent="0.25">
      <c r="A312" s="39">
        <v>436</v>
      </c>
      <c r="B312" s="39" t="s">
        <v>1521</v>
      </c>
      <c r="C312" s="39" t="s">
        <v>1273</v>
      </c>
    </row>
    <row r="313" spans="1:3" x14ac:dyDescent="0.25">
      <c r="A313" s="39">
        <v>437</v>
      </c>
      <c r="B313" s="39" t="s">
        <v>1522</v>
      </c>
      <c r="C313" s="39" t="s">
        <v>1273</v>
      </c>
    </row>
    <row r="314" spans="1:3" x14ac:dyDescent="0.25">
      <c r="A314" s="39">
        <v>438</v>
      </c>
      <c r="B314" s="39" t="s">
        <v>1523</v>
      </c>
      <c r="C314" s="39" t="s">
        <v>1273</v>
      </c>
    </row>
    <row r="315" spans="1:3" x14ac:dyDescent="0.25">
      <c r="A315" s="39">
        <v>441</v>
      </c>
      <c r="B315" s="39" t="s">
        <v>1922</v>
      </c>
      <c r="C315" s="39" t="s">
        <v>1273</v>
      </c>
    </row>
    <row r="316" spans="1:3" x14ac:dyDescent="0.25">
      <c r="A316" s="39">
        <v>443</v>
      </c>
      <c r="B316" s="39" t="s">
        <v>1524</v>
      </c>
      <c r="C316" s="39" t="s">
        <v>1273</v>
      </c>
    </row>
    <row r="317" spans="1:3" x14ac:dyDescent="0.25">
      <c r="A317" s="39">
        <v>444</v>
      </c>
      <c r="B317" s="39" t="s">
        <v>2377</v>
      </c>
      <c r="C317" s="39" t="s">
        <v>1276</v>
      </c>
    </row>
    <row r="318" spans="1:3" x14ac:dyDescent="0.25">
      <c r="A318" s="39">
        <v>445</v>
      </c>
      <c r="B318" s="39" t="s">
        <v>1525</v>
      </c>
      <c r="C318" s="39" t="s">
        <v>1273</v>
      </c>
    </row>
    <row r="319" spans="1:3" x14ac:dyDescent="0.25">
      <c r="A319" s="39">
        <v>446</v>
      </c>
      <c r="B319" s="39" t="s">
        <v>1947</v>
      </c>
      <c r="C319" s="39" t="s">
        <v>1273</v>
      </c>
    </row>
    <row r="320" spans="1:3" x14ac:dyDescent="0.25">
      <c r="A320" s="39">
        <v>447</v>
      </c>
      <c r="B320" s="39" t="s">
        <v>1526</v>
      </c>
      <c r="C320" s="39" t="s">
        <v>1274</v>
      </c>
    </row>
    <row r="321" spans="1:3" x14ac:dyDescent="0.25">
      <c r="A321" s="39">
        <v>448</v>
      </c>
      <c r="B321" s="39" t="s">
        <v>1527</v>
      </c>
      <c r="C321" s="39" t="s">
        <v>1273</v>
      </c>
    </row>
    <row r="322" spans="1:3" x14ac:dyDescent="0.25">
      <c r="A322" s="39">
        <v>449</v>
      </c>
      <c r="B322" s="39" t="s">
        <v>1952</v>
      </c>
      <c r="C322" s="39" t="s">
        <v>1273</v>
      </c>
    </row>
    <row r="323" spans="1:3" x14ac:dyDescent="0.25">
      <c r="A323" s="39">
        <v>453</v>
      </c>
      <c r="B323" s="39" t="s">
        <v>1528</v>
      </c>
      <c r="C323" s="39" t="s">
        <v>1273</v>
      </c>
    </row>
    <row r="324" spans="1:3" x14ac:dyDescent="0.25">
      <c r="A324" s="39">
        <v>454</v>
      </c>
      <c r="B324" s="39" t="s">
        <v>2337</v>
      </c>
      <c r="C324" s="39" t="s">
        <v>1276</v>
      </c>
    </row>
    <row r="325" spans="1:3" x14ac:dyDescent="0.25">
      <c r="A325" s="39">
        <v>455</v>
      </c>
      <c r="B325" s="39" t="s">
        <v>1529</v>
      </c>
      <c r="C325" s="39" t="s">
        <v>1275</v>
      </c>
    </row>
    <row r="326" spans="1:3" x14ac:dyDescent="0.25">
      <c r="A326" s="39">
        <v>457</v>
      </c>
      <c r="B326" s="39" t="s">
        <v>2339</v>
      </c>
      <c r="C326" s="39" t="s">
        <v>1273</v>
      </c>
    </row>
    <row r="327" spans="1:3" x14ac:dyDescent="0.25">
      <c r="A327" s="39">
        <v>458</v>
      </c>
      <c r="B327" s="39" t="s">
        <v>2312</v>
      </c>
      <c r="C327" s="39" t="s">
        <v>1273</v>
      </c>
    </row>
    <row r="328" spans="1:3" x14ac:dyDescent="0.25">
      <c r="A328" s="39">
        <v>459</v>
      </c>
      <c r="B328" s="39" t="s">
        <v>2230</v>
      </c>
      <c r="C328" s="39" t="s">
        <v>1273</v>
      </c>
    </row>
    <row r="329" spans="1:3" x14ac:dyDescent="0.25">
      <c r="A329" s="39">
        <v>461</v>
      </c>
      <c r="B329" s="39" t="s">
        <v>1530</v>
      </c>
      <c r="C329" s="39" t="s">
        <v>1273</v>
      </c>
    </row>
    <row r="330" spans="1:3" x14ac:dyDescent="0.25">
      <c r="A330" s="39">
        <v>462</v>
      </c>
      <c r="B330" s="39" t="s">
        <v>1910</v>
      </c>
      <c r="C330" s="39" t="s">
        <v>1274</v>
      </c>
    </row>
    <row r="331" spans="1:3" x14ac:dyDescent="0.25">
      <c r="A331" s="39">
        <v>463</v>
      </c>
      <c r="B331" s="39" t="s">
        <v>1531</v>
      </c>
      <c r="C331" s="39" t="s">
        <v>1276</v>
      </c>
    </row>
    <row r="332" spans="1:3" x14ac:dyDescent="0.25">
      <c r="A332" s="39">
        <v>465</v>
      </c>
      <c r="B332" s="39" t="s">
        <v>2333</v>
      </c>
      <c r="C332" s="39" t="s">
        <v>1273</v>
      </c>
    </row>
    <row r="333" spans="1:3" x14ac:dyDescent="0.25">
      <c r="A333" s="39">
        <v>466</v>
      </c>
      <c r="B333" s="39" t="s">
        <v>1917</v>
      </c>
      <c r="C333" s="39" t="s">
        <v>1273</v>
      </c>
    </row>
    <row r="334" spans="1:3" x14ac:dyDescent="0.25">
      <c r="A334" s="39">
        <v>467</v>
      </c>
      <c r="B334" s="39" t="s">
        <v>1918</v>
      </c>
      <c r="C334" s="39" t="s">
        <v>1276</v>
      </c>
    </row>
    <row r="335" spans="1:3" x14ac:dyDescent="0.25">
      <c r="A335" s="39">
        <v>468</v>
      </c>
      <c r="B335" s="39" t="s">
        <v>2179</v>
      </c>
      <c r="C335" s="39" t="s">
        <v>1273</v>
      </c>
    </row>
    <row r="336" spans="1:3" x14ac:dyDescent="0.25">
      <c r="A336" s="39">
        <v>469</v>
      </c>
      <c r="B336" s="39" t="s">
        <v>2254</v>
      </c>
      <c r="C336" s="39" t="s">
        <v>1273</v>
      </c>
    </row>
    <row r="337" spans="1:3" x14ac:dyDescent="0.25">
      <c r="A337" s="39">
        <v>470</v>
      </c>
      <c r="B337" s="39" t="s">
        <v>1532</v>
      </c>
      <c r="C337" s="39" t="s">
        <v>1275</v>
      </c>
    </row>
    <row r="338" spans="1:3" x14ac:dyDescent="0.25">
      <c r="A338" s="39">
        <v>471</v>
      </c>
      <c r="B338" s="39" t="s">
        <v>1932</v>
      </c>
      <c r="C338" s="39" t="s">
        <v>1273</v>
      </c>
    </row>
    <row r="339" spans="1:3" x14ac:dyDescent="0.25">
      <c r="A339" s="39">
        <v>472</v>
      </c>
      <c r="B339" s="39" t="s">
        <v>1533</v>
      </c>
      <c r="C339" s="39" t="s">
        <v>1276</v>
      </c>
    </row>
    <row r="340" spans="1:3" x14ac:dyDescent="0.25">
      <c r="A340" s="39">
        <v>473</v>
      </c>
      <c r="B340" s="39" t="s">
        <v>1534</v>
      </c>
      <c r="C340" s="39" t="s">
        <v>1273</v>
      </c>
    </row>
    <row r="341" spans="1:3" x14ac:dyDescent="0.25">
      <c r="A341" s="39">
        <v>476</v>
      </c>
      <c r="B341" s="39" t="s">
        <v>1535</v>
      </c>
      <c r="C341" s="39" t="s">
        <v>1273</v>
      </c>
    </row>
    <row r="342" spans="1:3" x14ac:dyDescent="0.25">
      <c r="A342" s="39">
        <v>480</v>
      </c>
      <c r="B342" s="39" t="s">
        <v>2189</v>
      </c>
      <c r="C342" s="39" t="s">
        <v>1274</v>
      </c>
    </row>
    <row r="343" spans="1:3" x14ac:dyDescent="0.25">
      <c r="A343" s="39">
        <v>482</v>
      </c>
      <c r="B343" s="39" t="s">
        <v>2372</v>
      </c>
      <c r="C343" s="39" t="s">
        <v>1276</v>
      </c>
    </row>
    <row r="344" spans="1:3" x14ac:dyDescent="0.25">
      <c r="A344" s="39">
        <v>483</v>
      </c>
      <c r="B344" s="39" t="s">
        <v>2356</v>
      </c>
      <c r="C344" s="39" t="s">
        <v>1276</v>
      </c>
    </row>
    <row r="345" spans="1:3" x14ac:dyDescent="0.25">
      <c r="A345" s="39">
        <v>485</v>
      </c>
      <c r="B345" s="39" t="s">
        <v>1536</v>
      </c>
      <c r="C345" s="39" t="s">
        <v>1273</v>
      </c>
    </row>
    <row r="346" spans="1:3" x14ac:dyDescent="0.25">
      <c r="A346" s="39">
        <v>486</v>
      </c>
      <c r="B346" s="39" t="s">
        <v>1537</v>
      </c>
      <c r="C346" s="39" t="s">
        <v>1273</v>
      </c>
    </row>
    <row r="347" spans="1:3" x14ac:dyDescent="0.25">
      <c r="A347" s="39">
        <v>487</v>
      </c>
      <c r="B347" s="39" t="s">
        <v>1538</v>
      </c>
      <c r="C347" s="39" t="s">
        <v>1273</v>
      </c>
    </row>
    <row r="348" spans="1:3" x14ac:dyDescent="0.25">
      <c r="A348" s="39">
        <v>488</v>
      </c>
      <c r="B348" s="39" t="s">
        <v>1539</v>
      </c>
      <c r="C348" s="39" t="s">
        <v>1273</v>
      </c>
    </row>
    <row r="349" spans="1:3" x14ac:dyDescent="0.25">
      <c r="A349" s="39">
        <v>489</v>
      </c>
      <c r="B349" s="39" t="s">
        <v>1540</v>
      </c>
      <c r="C349" s="39" t="s">
        <v>1276</v>
      </c>
    </row>
    <row r="350" spans="1:3" x14ac:dyDescent="0.25">
      <c r="A350" s="39">
        <v>490</v>
      </c>
      <c r="B350" s="39" t="s">
        <v>1541</v>
      </c>
      <c r="C350" s="39" t="s">
        <v>1273</v>
      </c>
    </row>
    <row r="351" spans="1:3" s="64" customFormat="1" x14ac:dyDescent="0.25">
      <c r="A351" s="75">
        <v>491</v>
      </c>
      <c r="B351" s="75" t="s">
        <v>2313</v>
      </c>
      <c r="C351" s="39" t="s">
        <v>1274</v>
      </c>
    </row>
    <row r="352" spans="1:3" x14ac:dyDescent="0.25">
      <c r="A352" s="39">
        <v>492</v>
      </c>
      <c r="B352" s="39" t="s">
        <v>2460</v>
      </c>
      <c r="C352" s="39" t="s">
        <v>1276</v>
      </c>
    </row>
    <row r="353" spans="1:3" x14ac:dyDescent="0.25">
      <c r="A353" s="39">
        <v>493</v>
      </c>
      <c r="B353" s="39" t="s">
        <v>1542</v>
      </c>
      <c r="C353" s="39" t="s">
        <v>1273</v>
      </c>
    </row>
    <row r="354" spans="1:3" x14ac:dyDescent="0.25">
      <c r="A354" s="39">
        <v>494</v>
      </c>
      <c r="B354" s="39" t="s">
        <v>1543</v>
      </c>
      <c r="C354" s="39" t="s">
        <v>1273</v>
      </c>
    </row>
    <row r="355" spans="1:3" x14ac:dyDescent="0.25">
      <c r="A355" s="39">
        <v>495</v>
      </c>
      <c r="B355" s="39" t="s">
        <v>2462</v>
      </c>
      <c r="C355" s="39" t="s">
        <v>1274</v>
      </c>
    </row>
    <row r="356" spans="1:3" x14ac:dyDescent="0.25">
      <c r="A356" s="39">
        <v>496</v>
      </c>
      <c r="B356" s="39" t="s">
        <v>1544</v>
      </c>
      <c r="C356" s="39" t="s">
        <v>1276</v>
      </c>
    </row>
    <row r="357" spans="1:3" x14ac:dyDescent="0.25">
      <c r="A357" s="39">
        <v>497</v>
      </c>
      <c r="B357" s="39" t="s">
        <v>2455</v>
      </c>
      <c r="C357" s="39" t="s">
        <v>1276</v>
      </c>
    </row>
    <row r="358" spans="1:3" x14ac:dyDescent="0.25">
      <c r="A358" s="39">
        <v>498</v>
      </c>
      <c r="B358" s="39" t="s">
        <v>2334</v>
      </c>
      <c r="C358" s="39" t="s">
        <v>1273</v>
      </c>
    </row>
    <row r="359" spans="1:3" x14ac:dyDescent="0.25">
      <c r="A359" s="39">
        <v>499</v>
      </c>
      <c r="B359" s="39" t="s">
        <v>1545</v>
      </c>
      <c r="C359" s="39" t="s">
        <v>1273</v>
      </c>
    </row>
    <row r="360" spans="1:3" x14ac:dyDescent="0.25">
      <c r="A360" s="39">
        <v>500</v>
      </c>
      <c r="B360" s="39" t="s">
        <v>1546</v>
      </c>
      <c r="C360" s="39" t="s">
        <v>1276</v>
      </c>
    </row>
    <row r="361" spans="1:3" x14ac:dyDescent="0.25">
      <c r="A361" s="39">
        <v>501</v>
      </c>
      <c r="B361" s="39" t="s">
        <v>1547</v>
      </c>
      <c r="C361" s="39" t="s">
        <v>1276</v>
      </c>
    </row>
    <row r="362" spans="1:3" x14ac:dyDescent="0.25">
      <c r="A362" s="39">
        <v>502</v>
      </c>
      <c r="B362" s="39" t="s">
        <v>2380</v>
      </c>
      <c r="C362" s="39" t="s">
        <v>1276</v>
      </c>
    </row>
    <row r="363" spans="1:3" x14ac:dyDescent="0.25">
      <c r="A363" s="39">
        <v>504</v>
      </c>
      <c r="B363" s="39" t="s">
        <v>2261</v>
      </c>
      <c r="C363" s="39" t="s">
        <v>1276</v>
      </c>
    </row>
    <row r="364" spans="1:3" x14ac:dyDescent="0.25">
      <c r="A364" s="39">
        <v>507</v>
      </c>
      <c r="B364" s="39" t="s">
        <v>1973</v>
      </c>
      <c r="C364" s="39" t="s">
        <v>1273</v>
      </c>
    </row>
    <row r="365" spans="1:3" x14ac:dyDescent="0.25">
      <c r="A365" s="39">
        <v>510</v>
      </c>
      <c r="B365" s="39" t="s">
        <v>1548</v>
      </c>
      <c r="C365" s="39" t="s">
        <v>1276</v>
      </c>
    </row>
    <row r="366" spans="1:3" x14ac:dyDescent="0.25">
      <c r="A366" s="39">
        <v>511</v>
      </c>
      <c r="B366" s="39" t="s">
        <v>1549</v>
      </c>
      <c r="C366" s="39" t="s">
        <v>1276</v>
      </c>
    </row>
    <row r="367" spans="1:3" x14ac:dyDescent="0.25">
      <c r="A367" s="39">
        <v>512</v>
      </c>
      <c r="B367" s="39" t="s">
        <v>2264</v>
      </c>
      <c r="C367" s="39" t="s">
        <v>1275</v>
      </c>
    </row>
    <row r="368" spans="1:3" x14ac:dyDescent="0.25">
      <c r="A368" s="39">
        <v>513</v>
      </c>
      <c r="B368" s="39" t="s">
        <v>1550</v>
      </c>
      <c r="C368" s="39" t="s">
        <v>1274</v>
      </c>
    </row>
    <row r="369" spans="1:3" x14ac:dyDescent="0.25">
      <c r="A369" s="39">
        <v>514</v>
      </c>
      <c r="B369" s="39" t="s">
        <v>2320</v>
      </c>
      <c r="C369" s="39" t="s">
        <v>1273</v>
      </c>
    </row>
    <row r="370" spans="1:3" x14ac:dyDescent="0.25">
      <c r="A370" s="39">
        <v>515</v>
      </c>
      <c r="B370" s="39" t="s">
        <v>1551</v>
      </c>
      <c r="C370" s="39" t="s">
        <v>1273</v>
      </c>
    </row>
    <row r="371" spans="1:3" x14ac:dyDescent="0.25">
      <c r="A371" s="39">
        <v>516</v>
      </c>
      <c r="B371" s="39" t="s">
        <v>1552</v>
      </c>
      <c r="C371" s="39" t="s">
        <v>1273</v>
      </c>
    </row>
    <row r="372" spans="1:3" x14ac:dyDescent="0.25">
      <c r="A372" s="39">
        <v>517</v>
      </c>
      <c r="B372" s="39" t="s">
        <v>1553</v>
      </c>
      <c r="C372" s="39" t="s">
        <v>1273</v>
      </c>
    </row>
    <row r="373" spans="1:3" x14ac:dyDescent="0.25">
      <c r="A373" s="39">
        <v>518</v>
      </c>
      <c r="B373" s="39" t="s">
        <v>1554</v>
      </c>
      <c r="C373" s="39" t="s">
        <v>1276</v>
      </c>
    </row>
    <row r="374" spans="1:3" x14ac:dyDescent="0.25">
      <c r="A374" s="39">
        <v>519</v>
      </c>
      <c r="B374" s="39" t="s">
        <v>1555</v>
      </c>
      <c r="C374" s="39" t="s">
        <v>1274</v>
      </c>
    </row>
    <row r="375" spans="1:3" x14ac:dyDescent="0.25">
      <c r="A375" s="39">
        <v>520</v>
      </c>
      <c r="B375" s="39" t="s">
        <v>1556</v>
      </c>
      <c r="C375" s="39" t="s">
        <v>1276</v>
      </c>
    </row>
    <row r="376" spans="1:3" x14ac:dyDescent="0.25">
      <c r="A376" s="39">
        <v>521</v>
      </c>
      <c r="B376" s="39" t="s">
        <v>1557</v>
      </c>
      <c r="C376" s="39" t="s">
        <v>1274</v>
      </c>
    </row>
    <row r="377" spans="1:3" x14ac:dyDescent="0.25">
      <c r="A377" s="39">
        <v>522</v>
      </c>
      <c r="B377" s="39" t="s">
        <v>1558</v>
      </c>
      <c r="C377" s="39" t="s">
        <v>1273</v>
      </c>
    </row>
    <row r="378" spans="1:3" x14ac:dyDescent="0.25">
      <c r="A378" s="39">
        <v>524</v>
      </c>
      <c r="B378" s="39" t="s">
        <v>1559</v>
      </c>
      <c r="C378" s="39" t="s">
        <v>1273</v>
      </c>
    </row>
    <row r="379" spans="1:3" x14ac:dyDescent="0.25">
      <c r="A379" s="39">
        <v>525</v>
      </c>
      <c r="B379" s="39" t="s">
        <v>2349</v>
      </c>
      <c r="C379" s="39" t="s">
        <v>1273</v>
      </c>
    </row>
    <row r="380" spans="1:3" x14ac:dyDescent="0.25">
      <c r="A380" s="39">
        <v>527</v>
      </c>
      <c r="B380" s="39" t="s">
        <v>1956</v>
      </c>
      <c r="C380" s="39" t="s">
        <v>1273</v>
      </c>
    </row>
    <row r="381" spans="1:3" x14ac:dyDescent="0.25">
      <c r="A381" s="39">
        <v>528</v>
      </c>
      <c r="B381" s="39" t="s">
        <v>1560</v>
      </c>
      <c r="C381" s="39" t="s">
        <v>1276</v>
      </c>
    </row>
    <row r="382" spans="1:3" x14ac:dyDescent="0.25">
      <c r="A382" s="39">
        <v>529</v>
      </c>
      <c r="B382" s="39" t="s">
        <v>1561</v>
      </c>
      <c r="C382" s="39" t="s">
        <v>1273</v>
      </c>
    </row>
    <row r="383" spans="1:3" x14ac:dyDescent="0.25">
      <c r="A383" s="39">
        <v>530</v>
      </c>
      <c r="B383" s="39" t="s">
        <v>1562</v>
      </c>
      <c r="C383" s="39" t="s">
        <v>1273</v>
      </c>
    </row>
    <row r="384" spans="1:3" x14ac:dyDescent="0.25">
      <c r="A384" s="39">
        <v>531</v>
      </c>
      <c r="B384" s="39" t="s">
        <v>1563</v>
      </c>
      <c r="C384" s="39" t="s">
        <v>1273</v>
      </c>
    </row>
    <row r="385" spans="1:3" x14ac:dyDescent="0.25">
      <c r="A385" s="39">
        <v>532</v>
      </c>
      <c r="B385" s="39" t="s">
        <v>1564</v>
      </c>
      <c r="C385" s="39" t="s">
        <v>1276</v>
      </c>
    </row>
    <row r="386" spans="1:3" x14ac:dyDescent="0.25">
      <c r="A386" s="39">
        <v>533</v>
      </c>
      <c r="B386" s="39" t="s">
        <v>1948</v>
      </c>
      <c r="C386" s="39" t="s">
        <v>1273</v>
      </c>
    </row>
    <row r="387" spans="1:3" x14ac:dyDescent="0.25">
      <c r="A387" s="39">
        <v>533</v>
      </c>
      <c r="B387" s="39" t="s">
        <v>1565</v>
      </c>
      <c r="C387" s="39" t="s">
        <v>1273</v>
      </c>
    </row>
    <row r="388" spans="1:3" x14ac:dyDescent="0.25">
      <c r="A388" s="39">
        <v>534</v>
      </c>
      <c r="B388" s="39" t="s">
        <v>1566</v>
      </c>
      <c r="C388" s="39" t="s">
        <v>1273</v>
      </c>
    </row>
    <row r="389" spans="1:3" x14ac:dyDescent="0.25">
      <c r="A389" s="39">
        <v>535</v>
      </c>
      <c r="B389" s="39" t="s">
        <v>2326</v>
      </c>
      <c r="C389" s="39" t="s">
        <v>1273</v>
      </c>
    </row>
    <row r="390" spans="1:3" x14ac:dyDescent="0.25">
      <c r="A390" s="39">
        <v>536</v>
      </c>
      <c r="B390" s="39" t="s">
        <v>1567</v>
      </c>
      <c r="C390" s="39" t="s">
        <v>1273</v>
      </c>
    </row>
    <row r="391" spans="1:3" x14ac:dyDescent="0.25">
      <c r="A391" s="39">
        <v>537</v>
      </c>
      <c r="B391" s="39" t="s">
        <v>1568</v>
      </c>
      <c r="C391" s="39" t="s">
        <v>1275</v>
      </c>
    </row>
    <row r="392" spans="1:3" x14ac:dyDescent="0.25">
      <c r="A392" s="39">
        <v>538</v>
      </c>
      <c r="B392" s="39" t="s">
        <v>2398</v>
      </c>
      <c r="C392" s="39" t="s">
        <v>1276</v>
      </c>
    </row>
    <row r="393" spans="1:3" x14ac:dyDescent="0.25">
      <c r="A393" s="39">
        <v>539</v>
      </c>
      <c r="B393" s="39" t="s">
        <v>2340</v>
      </c>
      <c r="C393" s="39" t="s">
        <v>1273</v>
      </c>
    </row>
    <row r="394" spans="1:3" x14ac:dyDescent="0.25">
      <c r="A394" s="39">
        <v>540</v>
      </c>
      <c r="B394" s="39" t="s">
        <v>2404</v>
      </c>
      <c r="C394" s="39" t="s">
        <v>1273</v>
      </c>
    </row>
    <row r="395" spans="1:3" x14ac:dyDescent="0.25">
      <c r="A395" s="39">
        <v>541</v>
      </c>
      <c r="B395" s="39" t="s">
        <v>1569</v>
      </c>
      <c r="C395" s="39" t="s">
        <v>1273</v>
      </c>
    </row>
    <row r="396" spans="1:3" x14ac:dyDescent="0.25">
      <c r="A396" s="39">
        <v>542</v>
      </c>
      <c r="B396" s="39" t="s">
        <v>2357</v>
      </c>
      <c r="C396" s="39" t="s">
        <v>1273</v>
      </c>
    </row>
    <row r="397" spans="1:3" x14ac:dyDescent="0.25">
      <c r="A397" s="39">
        <v>544</v>
      </c>
      <c r="B397" s="39" t="s">
        <v>1570</v>
      </c>
      <c r="C397" s="39" t="s">
        <v>1273</v>
      </c>
    </row>
    <row r="398" spans="1:3" x14ac:dyDescent="0.25">
      <c r="A398" s="39">
        <v>545</v>
      </c>
      <c r="B398" s="39" t="s">
        <v>1571</v>
      </c>
      <c r="C398" s="39" t="s">
        <v>1273</v>
      </c>
    </row>
    <row r="399" spans="1:3" x14ac:dyDescent="0.25">
      <c r="A399" s="39">
        <v>546</v>
      </c>
      <c r="B399" s="39" t="s">
        <v>1572</v>
      </c>
      <c r="C399" s="39" t="s">
        <v>1273</v>
      </c>
    </row>
    <row r="400" spans="1:3" x14ac:dyDescent="0.25">
      <c r="A400" s="39">
        <v>547</v>
      </c>
      <c r="B400" s="39" t="s">
        <v>1573</v>
      </c>
      <c r="C400" s="39" t="s">
        <v>1273</v>
      </c>
    </row>
    <row r="401" spans="1:3" x14ac:dyDescent="0.25">
      <c r="A401" s="39">
        <v>548</v>
      </c>
      <c r="B401" s="39" t="s">
        <v>1574</v>
      </c>
      <c r="C401" s="39" t="s">
        <v>1273</v>
      </c>
    </row>
    <row r="402" spans="1:3" x14ac:dyDescent="0.25">
      <c r="A402" s="39">
        <v>549</v>
      </c>
      <c r="B402" s="39" t="s">
        <v>1575</v>
      </c>
      <c r="C402" s="39" t="s">
        <v>1273</v>
      </c>
    </row>
    <row r="403" spans="1:3" x14ac:dyDescent="0.25">
      <c r="A403" s="39">
        <v>551</v>
      </c>
      <c r="B403" s="39" t="s">
        <v>1576</v>
      </c>
      <c r="C403" s="39" t="s">
        <v>1273</v>
      </c>
    </row>
    <row r="404" spans="1:3" x14ac:dyDescent="0.25">
      <c r="A404" s="39">
        <v>552</v>
      </c>
      <c r="B404" s="39" t="s">
        <v>1577</v>
      </c>
      <c r="C404" s="39" t="s">
        <v>1273</v>
      </c>
    </row>
    <row r="405" spans="1:3" x14ac:dyDescent="0.25">
      <c r="A405" s="39">
        <v>553</v>
      </c>
      <c r="B405" s="39" t="s">
        <v>2580</v>
      </c>
      <c r="C405" s="39" t="s">
        <v>1273</v>
      </c>
    </row>
    <row r="406" spans="1:3" x14ac:dyDescent="0.25">
      <c r="A406" s="39">
        <v>554</v>
      </c>
      <c r="B406" s="39" t="s">
        <v>1578</v>
      </c>
      <c r="C406" s="39" t="s">
        <v>1273</v>
      </c>
    </row>
    <row r="407" spans="1:3" x14ac:dyDescent="0.25">
      <c r="A407" s="39">
        <v>555</v>
      </c>
      <c r="B407" s="39" t="s">
        <v>1579</v>
      </c>
      <c r="C407" s="39" t="s">
        <v>1273</v>
      </c>
    </row>
    <row r="408" spans="1:3" x14ac:dyDescent="0.25">
      <c r="A408" s="39">
        <v>556</v>
      </c>
      <c r="B408" s="39" t="s">
        <v>1580</v>
      </c>
      <c r="C408" s="39" t="s">
        <v>1273</v>
      </c>
    </row>
    <row r="409" spans="1:3" x14ac:dyDescent="0.25">
      <c r="A409" s="39">
        <v>557</v>
      </c>
      <c r="B409" s="39" t="s">
        <v>1581</v>
      </c>
      <c r="C409" s="39" t="s">
        <v>1273</v>
      </c>
    </row>
    <row r="410" spans="1:3" x14ac:dyDescent="0.25">
      <c r="A410" s="39">
        <v>558</v>
      </c>
      <c r="B410" s="39" t="s">
        <v>2329</v>
      </c>
      <c r="C410" s="39" t="s">
        <v>1273</v>
      </c>
    </row>
    <row r="411" spans="1:3" x14ac:dyDescent="0.25">
      <c r="A411" s="39">
        <v>559</v>
      </c>
      <c r="B411" s="39" t="s">
        <v>1582</v>
      </c>
      <c r="C411" s="39" t="s">
        <v>1273</v>
      </c>
    </row>
    <row r="412" spans="1:3" x14ac:dyDescent="0.25">
      <c r="A412" s="39">
        <v>560</v>
      </c>
      <c r="B412" s="39" t="s">
        <v>1583</v>
      </c>
      <c r="C412" s="39" t="s">
        <v>1273</v>
      </c>
    </row>
    <row r="413" spans="1:3" x14ac:dyDescent="0.25">
      <c r="A413" s="39">
        <v>561</v>
      </c>
      <c r="B413" s="39" t="s">
        <v>1584</v>
      </c>
      <c r="C413" s="39" t="s">
        <v>1273</v>
      </c>
    </row>
    <row r="414" spans="1:3" x14ac:dyDescent="0.25">
      <c r="A414" s="39">
        <v>562</v>
      </c>
      <c r="B414" s="39" t="s">
        <v>1585</v>
      </c>
      <c r="C414" s="39" t="s">
        <v>1273</v>
      </c>
    </row>
    <row r="415" spans="1:3" x14ac:dyDescent="0.25">
      <c r="A415" s="39">
        <v>563</v>
      </c>
      <c r="B415" s="39" t="s">
        <v>1586</v>
      </c>
      <c r="C415" s="39" t="s">
        <v>1273</v>
      </c>
    </row>
    <row r="416" spans="1:3" x14ac:dyDescent="0.25">
      <c r="A416" s="39">
        <v>564</v>
      </c>
      <c r="B416" s="39" t="s">
        <v>1587</v>
      </c>
      <c r="C416" s="39" t="s">
        <v>1273</v>
      </c>
    </row>
    <row r="417" spans="1:3" x14ac:dyDescent="0.25">
      <c r="A417" s="39">
        <v>565</v>
      </c>
      <c r="B417" s="39" t="s">
        <v>1588</v>
      </c>
      <c r="C417" s="39" t="s">
        <v>1273</v>
      </c>
    </row>
    <row r="418" spans="1:3" x14ac:dyDescent="0.25">
      <c r="A418" s="39">
        <v>566</v>
      </c>
      <c r="B418" s="39" t="s">
        <v>1589</v>
      </c>
      <c r="C418" s="39" t="s">
        <v>1273</v>
      </c>
    </row>
    <row r="419" spans="1:3" x14ac:dyDescent="0.25">
      <c r="A419" s="39">
        <v>567</v>
      </c>
      <c r="B419" s="39" t="s">
        <v>1590</v>
      </c>
      <c r="C419" s="39" t="s">
        <v>1273</v>
      </c>
    </row>
    <row r="420" spans="1:3" x14ac:dyDescent="0.25">
      <c r="A420" s="39">
        <v>568</v>
      </c>
      <c r="B420" s="39" t="s">
        <v>1591</v>
      </c>
      <c r="C420" s="39" t="s">
        <v>1273</v>
      </c>
    </row>
    <row r="421" spans="1:3" x14ac:dyDescent="0.25">
      <c r="A421" s="39">
        <v>569</v>
      </c>
      <c r="B421" s="39" t="s">
        <v>1592</v>
      </c>
      <c r="C421" s="39" t="s">
        <v>1273</v>
      </c>
    </row>
    <row r="422" spans="1:3" x14ac:dyDescent="0.25">
      <c r="A422" s="39">
        <v>570</v>
      </c>
      <c r="B422" s="39" t="s">
        <v>1593</v>
      </c>
      <c r="C422" s="39" t="s">
        <v>1273</v>
      </c>
    </row>
    <row r="423" spans="1:3" x14ac:dyDescent="0.25">
      <c r="A423" s="39">
        <v>571</v>
      </c>
      <c r="B423" s="39" t="s">
        <v>1594</v>
      </c>
      <c r="C423" s="39" t="s">
        <v>1273</v>
      </c>
    </row>
    <row r="424" spans="1:3" x14ac:dyDescent="0.25">
      <c r="A424" s="39">
        <v>572</v>
      </c>
      <c r="B424" s="39" t="s">
        <v>1595</v>
      </c>
      <c r="C424" s="39" t="s">
        <v>1273</v>
      </c>
    </row>
    <row r="425" spans="1:3" x14ac:dyDescent="0.25">
      <c r="A425" s="39">
        <v>573</v>
      </c>
      <c r="B425" s="39" t="s">
        <v>1596</v>
      </c>
      <c r="C425" s="39" t="s">
        <v>1273</v>
      </c>
    </row>
    <row r="426" spans="1:3" x14ac:dyDescent="0.25">
      <c r="A426" s="39">
        <v>574</v>
      </c>
      <c r="B426" s="39" t="s">
        <v>1597</v>
      </c>
      <c r="C426" s="39" t="s">
        <v>1273</v>
      </c>
    </row>
    <row r="427" spans="1:3" x14ac:dyDescent="0.25">
      <c r="A427" s="39">
        <v>575</v>
      </c>
      <c r="B427" s="39" t="s">
        <v>1598</v>
      </c>
      <c r="C427" s="39" t="s">
        <v>1273</v>
      </c>
    </row>
    <row r="428" spans="1:3" x14ac:dyDescent="0.25">
      <c r="A428" s="39">
        <v>576</v>
      </c>
      <c r="B428" s="39" t="s">
        <v>2473</v>
      </c>
      <c r="C428" s="39" t="s">
        <v>1275</v>
      </c>
    </row>
    <row r="429" spans="1:3" x14ac:dyDescent="0.25">
      <c r="A429" s="39">
        <v>577</v>
      </c>
      <c r="B429" s="39" t="s">
        <v>1599</v>
      </c>
      <c r="C429" s="39" t="s">
        <v>1273</v>
      </c>
    </row>
    <row r="430" spans="1:3" x14ac:dyDescent="0.25">
      <c r="A430" s="39">
        <v>578</v>
      </c>
      <c r="B430" s="39" t="s">
        <v>1600</v>
      </c>
      <c r="C430" s="39" t="s">
        <v>1273</v>
      </c>
    </row>
    <row r="431" spans="1:3" x14ac:dyDescent="0.25">
      <c r="A431" s="39">
        <v>579</v>
      </c>
      <c r="B431" s="39" t="s">
        <v>1601</v>
      </c>
      <c r="C431" s="39" t="s">
        <v>1274</v>
      </c>
    </row>
    <row r="432" spans="1:3" x14ac:dyDescent="0.25">
      <c r="A432" s="39">
        <v>580</v>
      </c>
      <c r="B432" s="39" t="s">
        <v>1602</v>
      </c>
      <c r="C432" s="39" t="s">
        <v>1273</v>
      </c>
    </row>
    <row r="433" spans="1:3" s="78" customFormat="1" x14ac:dyDescent="0.25">
      <c r="A433" s="80">
        <v>581</v>
      </c>
      <c r="B433" s="80" t="s">
        <v>1603</v>
      </c>
      <c r="C433" s="80" t="s">
        <v>1273</v>
      </c>
    </row>
    <row r="434" spans="1:3" x14ac:dyDescent="0.25">
      <c r="A434" s="39">
        <v>582</v>
      </c>
      <c r="B434" s="39" t="s">
        <v>2469</v>
      </c>
      <c r="C434" s="39" t="s">
        <v>1275</v>
      </c>
    </row>
    <row r="435" spans="1:3" x14ac:dyDescent="0.25">
      <c r="A435" s="39">
        <v>583</v>
      </c>
      <c r="B435" s="39" t="s">
        <v>1604</v>
      </c>
      <c r="C435" s="39" t="s">
        <v>1273</v>
      </c>
    </row>
    <row r="436" spans="1:3" x14ac:dyDescent="0.25">
      <c r="A436" s="39">
        <v>584</v>
      </c>
      <c r="B436" s="39" t="s">
        <v>1605</v>
      </c>
      <c r="C436" s="39" t="s">
        <v>1275</v>
      </c>
    </row>
    <row r="437" spans="1:3" x14ac:dyDescent="0.25">
      <c r="A437" s="39">
        <v>585</v>
      </c>
      <c r="B437" s="39" t="s">
        <v>1606</v>
      </c>
      <c r="C437" s="39" t="s">
        <v>1273</v>
      </c>
    </row>
    <row r="438" spans="1:3" x14ac:dyDescent="0.25">
      <c r="A438" s="39">
        <v>586</v>
      </c>
      <c r="B438" s="39" t="s">
        <v>1607</v>
      </c>
      <c r="C438" s="39" t="s">
        <v>1273</v>
      </c>
    </row>
    <row r="439" spans="1:3" x14ac:dyDescent="0.25">
      <c r="A439" s="39">
        <v>587</v>
      </c>
      <c r="B439" s="39" t="s">
        <v>1608</v>
      </c>
      <c r="C439" s="39" t="s">
        <v>1273</v>
      </c>
    </row>
    <row r="440" spans="1:3" x14ac:dyDescent="0.25">
      <c r="A440" s="39">
        <v>588</v>
      </c>
      <c r="B440" s="39" t="s">
        <v>1609</v>
      </c>
      <c r="C440" s="39" t="s">
        <v>1273</v>
      </c>
    </row>
    <row r="441" spans="1:3" x14ac:dyDescent="0.25">
      <c r="A441" s="39">
        <v>589</v>
      </c>
      <c r="B441" s="39" t="s">
        <v>1610</v>
      </c>
      <c r="C441" s="39" t="s">
        <v>1273</v>
      </c>
    </row>
    <row r="442" spans="1:3" x14ac:dyDescent="0.25">
      <c r="A442" s="39">
        <v>590</v>
      </c>
      <c r="B442" s="39" t="s">
        <v>1611</v>
      </c>
      <c r="C442" s="39" t="s">
        <v>1273</v>
      </c>
    </row>
    <row r="443" spans="1:3" x14ac:dyDescent="0.25">
      <c r="A443" s="39">
        <v>591</v>
      </c>
      <c r="B443" s="39" t="s">
        <v>2579</v>
      </c>
      <c r="C443" s="39" t="s">
        <v>1273</v>
      </c>
    </row>
    <row r="444" spans="1:3" x14ac:dyDescent="0.25">
      <c r="A444" s="39">
        <v>592</v>
      </c>
      <c r="B444" s="39" t="s">
        <v>1612</v>
      </c>
      <c r="C444" s="39" t="s">
        <v>1275</v>
      </c>
    </row>
    <row r="445" spans="1:3" x14ac:dyDescent="0.25">
      <c r="A445" s="39">
        <v>593</v>
      </c>
      <c r="B445" s="39" t="s">
        <v>1613</v>
      </c>
      <c r="C445" s="39" t="s">
        <v>1273</v>
      </c>
    </row>
    <row r="446" spans="1:3" x14ac:dyDescent="0.25">
      <c r="A446" s="39">
        <v>594</v>
      </c>
      <c r="B446" s="39" t="s">
        <v>1614</v>
      </c>
      <c r="C446" s="39" t="s">
        <v>1276</v>
      </c>
    </row>
    <row r="447" spans="1:3" x14ac:dyDescent="0.25">
      <c r="A447" s="39">
        <v>595</v>
      </c>
      <c r="B447" s="39" t="s">
        <v>2287</v>
      </c>
      <c r="C447" s="39" t="s">
        <v>1276</v>
      </c>
    </row>
    <row r="448" spans="1:3" x14ac:dyDescent="0.25">
      <c r="A448" s="39">
        <v>596</v>
      </c>
      <c r="B448" s="39" t="s">
        <v>2288</v>
      </c>
      <c r="C448" s="39" t="s">
        <v>1273</v>
      </c>
    </row>
    <row r="449" spans="1:3" x14ac:dyDescent="0.25">
      <c r="A449" s="39">
        <v>597</v>
      </c>
      <c r="B449" s="39" t="s">
        <v>2374</v>
      </c>
      <c r="C449" s="39" t="s">
        <v>1276</v>
      </c>
    </row>
    <row r="450" spans="1:3" x14ac:dyDescent="0.25">
      <c r="A450" s="39">
        <v>598</v>
      </c>
      <c r="B450" s="39" t="s">
        <v>2378</v>
      </c>
      <c r="C450" s="39" t="s">
        <v>1276</v>
      </c>
    </row>
    <row r="451" spans="1:3" x14ac:dyDescent="0.25">
      <c r="A451" s="39">
        <v>599</v>
      </c>
      <c r="B451" s="39" t="s">
        <v>1615</v>
      </c>
      <c r="C451" s="39" t="s">
        <v>1276</v>
      </c>
    </row>
    <row r="452" spans="1:3" s="78" customFormat="1" x14ac:dyDescent="0.25">
      <c r="A452" s="86">
        <v>600</v>
      </c>
      <c r="B452" s="86" t="s">
        <v>2477</v>
      </c>
      <c r="C452" s="86" t="s">
        <v>1273</v>
      </c>
    </row>
    <row r="453" spans="1:3" x14ac:dyDescent="0.25">
      <c r="A453" s="39">
        <v>601</v>
      </c>
      <c r="B453" s="39" t="s">
        <v>2382</v>
      </c>
      <c r="C453" s="39" t="s">
        <v>1276</v>
      </c>
    </row>
    <row r="454" spans="1:3" x14ac:dyDescent="0.25">
      <c r="A454" s="39">
        <v>602</v>
      </c>
      <c r="B454" s="39" t="s">
        <v>2394</v>
      </c>
      <c r="C454" s="39" t="s">
        <v>1276</v>
      </c>
    </row>
    <row r="455" spans="1:3" x14ac:dyDescent="0.25">
      <c r="A455" s="39">
        <v>603</v>
      </c>
      <c r="B455" s="39" t="s">
        <v>2395</v>
      </c>
      <c r="C455" s="39" t="s">
        <v>1276</v>
      </c>
    </row>
    <row r="456" spans="1:3" x14ac:dyDescent="0.25">
      <c r="A456" s="39">
        <v>604</v>
      </c>
      <c r="B456" s="39" t="s">
        <v>1616</v>
      </c>
      <c r="C456" s="39" t="s">
        <v>1276</v>
      </c>
    </row>
    <row r="457" spans="1:3" x14ac:dyDescent="0.25">
      <c r="A457" s="39">
        <v>605</v>
      </c>
      <c r="B457" s="39" t="s">
        <v>1617</v>
      </c>
      <c r="C457" s="39" t="s">
        <v>1276</v>
      </c>
    </row>
    <row r="458" spans="1:3" x14ac:dyDescent="0.25">
      <c r="A458" s="39">
        <v>606</v>
      </c>
      <c r="B458" s="39" t="s">
        <v>1618</v>
      </c>
      <c r="C458" s="39" t="s">
        <v>1276</v>
      </c>
    </row>
    <row r="459" spans="1:3" x14ac:dyDescent="0.25">
      <c r="A459" s="39">
        <v>607</v>
      </c>
      <c r="B459" s="39" t="s">
        <v>1619</v>
      </c>
      <c r="C459" s="39" t="s">
        <v>1273</v>
      </c>
    </row>
    <row r="460" spans="1:3" x14ac:dyDescent="0.25">
      <c r="A460" s="39">
        <v>608</v>
      </c>
      <c r="B460" s="39" t="s">
        <v>1620</v>
      </c>
      <c r="C460" s="39" t="s">
        <v>1274</v>
      </c>
    </row>
    <row r="461" spans="1:3" x14ac:dyDescent="0.25">
      <c r="A461" s="39">
        <v>609</v>
      </c>
      <c r="B461" s="39" t="s">
        <v>1621</v>
      </c>
      <c r="C461" s="39" t="s">
        <v>1274</v>
      </c>
    </row>
    <row r="462" spans="1:3" x14ac:dyDescent="0.25">
      <c r="A462" s="39">
        <v>610</v>
      </c>
      <c r="B462" s="39" t="s">
        <v>1622</v>
      </c>
      <c r="C462" s="39" t="s">
        <v>1273</v>
      </c>
    </row>
    <row r="463" spans="1:3" x14ac:dyDescent="0.25">
      <c r="A463" s="39">
        <v>611</v>
      </c>
      <c r="B463" s="39" t="s">
        <v>1623</v>
      </c>
      <c r="C463" s="39" t="s">
        <v>1273</v>
      </c>
    </row>
    <row r="464" spans="1:3" x14ac:dyDescent="0.25">
      <c r="A464" s="39">
        <v>612</v>
      </c>
      <c r="B464" s="39" t="s">
        <v>1624</v>
      </c>
      <c r="C464" s="39" t="s">
        <v>1274</v>
      </c>
    </row>
    <row r="465" spans="1:3" x14ac:dyDescent="0.25">
      <c r="A465" s="39">
        <v>613</v>
      </c>
      <c r="B465" s="39" t="s">
        <v>1625</v>
      </c>
      <c r="C465" s="39" t="s">
        <v>1274</v>
      </c>
    </row>
    <row r="466" spans="1:3" s="78" customFormat="1" x14ac:dyDescent="0.25">
      <c r="A466" s="86">
        <v>614</v>
      </c>
      <c r="B466" s="86" t="s">
        <v>2480</v>
      </c>
      <c r="C466" s="86" t="s">
        <v>1273</v>
      </c>
    </row>
    <row r="467" spans="1:3" x14ac:dyDescent="0.25">
      <c r="A467" s="39">
        <v>615</v>
      </c>
      <c r="B467" s="39" t="s">
        <v>1626</v>
      </c>
      <c r="C467" s="39" t="s">
        <v>1275</v>
      </c>
    </row>
    <row r="468" spans="1:3" x14ac:dyDescent="0.25">
      <c r="A468" s="39">
        <v>616</v>
      </c>
      <c r="B468" s="39" t="s">
        <v>1627</v>
      </c>
      <c r="C468" s="39" t="s">
        <v>1275</v>
      </c>
    </row>
    <row r="469" spans="1:3" x14ac:dyDescent="0.25">
      <c r="A469" s="39">
        <v>617</v>
      </c>
      <c r="B469" s="39" t="s">
        <v>1628</v>
      </c>
      <c r="C469" s="39" t="s">
        <v>1273</v>
      </c>
    </row>
    <row r="470" spans="1:3" x14ac:dyDescent="0.25">
      <c r="A470" s="39">
        <v>618</v>
      </c>
      <c r="B470" s="39" t="s">
        <v>1629</v>
      </c>
      <c r="C470" s="39" t="s">
        <v>1273</v>
      </c>
    </row>
    <row r="471" spans="1:3" x14ac:dyDescent="0.25">
      <c r="A471" s="39">
        <v>619</v>
      </c>
      <c r="B471" s="39" t="s">
        <v>1630</v>
      </c>
      <c r="C471" s="39" t="s">
        <v>1275</v>
      </c>
    </row>
    <row r="472" spans="1:3" x14ac:dyDescent="0.25">
      <c r="A472" s="39">
        <v>620</v>
      </c>
      <c r="B472" s="39" t="s">
        <v>1631</v>
      </c>
      <c r="C472" s="39" t="s">
        <v>1273</v>
      </c>
    </row>
    <row r="473" spans="1:3" x14ac:dyDescent="0.25">
      <c r="A473" s="39">
        <v>621</v>
      </c>
      <c r="B473" s="39" t="s">
        <v>2260</v>
      </c>
      <c r="C473" s="39" t="s">
        <v>1273</v>
      </c>
    </row>
    <row r="474" spans="1:3" x14ac:dyDescent="0.25">
      <c r="A474" s="39">
        <v>622</v>
      </c>
      <c r="B474" s="39" t="s">
        <v>1632</v>
      </c>
      <c r="C474" s="39" t="s">
        <v>1273</v>
      </c>
    </row>
    <row r="475" spans="1:3" x14ac:dyDescent="0.25">
      <c r="A475" s="39">
        <v>623</v>
      </c>
      <c r="B475" s="39" t="s">
        <v>1633</v>
      </c>
      <c r="C475" s="39" t="s">
        <v>1273</v>
      </c>
    </row>
    <row r="476" spans="1:3" x14ac:dyDescent="0.25">
      <c r="A476" s="39">
        <v>624</v>
      </c>
      <c r="B476" s="39" t="s">
        <v>2284</v>
      </c>
      <c r="C476" s="39" t="s">
        <v>1273</v>
      </c>
    </row>
    <row r="477" spans="1:3" x14ac:dyDescent="0.25">
      <c r="A477" s="39">
        <v>625</v>
      </c>
      <c r="B477" s="39" t="s">
        <v>2285</v>
      </c>
      <c r="C477" s="39" t="s">
        <v>1273</v>
      </c>
    </row>
    <row r="478" spans="1:3" x14ac:dyDescent="0.25">
      <c r="A478" s="39">
        <v>626</v>
      </c>
      <c r="B478" s="39" t="s">
        <v>1634</v>
      </c>
      <c r="C478" s="39" t="s">
        <v>1273</v>
      </c>
    </row>
    <row r="479" spans="1:3" x14ac:dyDescent="0.25">
      <c r="A479" s="39">
        <v>627</v>
      </c>
      <c r="B479" s="39" t="s">
        <v>1635</v>
      </c>
      <c r="C479" s="39" t="s">
        <v>1273</v>
      </c>
    </row>
    <row r="480" spans="1:3" x14ac:dyDescent="0.25">
      <c r="A480" s="39">
        <v>628</v>
      </c>
      <c r="B480" s="39" t="s">
        <v>1636</v>
      </c>
      <c r="C480" s="39" t="s">
        <v>1273</v>
      </c>
    </row>
    <row r="481" spans="1:3" x14ac:dyDescent="0.25">
      <c r="A481" s="39">
        <v>629</v>
      </c>
      <c r="B481" s="39" t="s">
        <v>1637</v>
      </c>
      <c r="C481" s="39" t="s">
        <v>1273</v>
      </c>
    </row>
    <row r="482" spans="1:3" x14ac:dyDescent="0.25">
      <c r="A482" s="39">
        <v>630</v>
      </c>
      <c r="B482" s="39" t="s">
        <v>1638</v>
      </c>
      <c r="C482" s="39" t="s">
        <v>1274</v>
      </c>
    </row>
    <row r="483" spans="1:3" x14ac:dyDescent="0.25">
      <c r="A483" s="39">
        <v>631</v>
      </c>
      <c r="B483" s="39" t="s">
        <v>1639</v>
      </c>
      <c r="C483" s="39" t="s">
        <v>1274</v>
      </c>
    </row>
    <row r="484" spans="1:3" x14ac:dyDescent="0.25">
      <c r="A484" s="39">
        <v>632</v>
      </c>
      <c r="B484" s="39" t="s">
        <v>1640</v>
      </c>
      <c r="C484" s="39" t="s">
        <v>1276</v>
      </c>
    </row>
    <row r="485" spans="1:3" x14ac:dyDescent="0.25">
      <c r="A485" s="39">
        <v>633</v>
      </c>
      <c r="B485" s="39" t="s">
        <v>1641</v>
      </c>
      <c r="C485" s="39" t="s">
        <v>1276</v>
      </c>
    </row>
    <row r="486" spans="1:3" x14ac:dyDescent="0.25">
      <c r="A486" s="39">
        <v>634</v>
      </c>
      <c r="B486" s="39" t="s">
        <v>1642</v>
      </c>
      <c r="C486" s="39" t="s">
        <v>1274</v>
      </c>
    </row>
    <row r="487" spans="1:3" x14ac:dyDescent="0.25">
      <c r="A487" s="39">
        <v>635</v>
      </c>
      <c r="B487" s="39" t="s">
        <v>1643</v>
      </c>
      <c r="C487" s="39" t="s">
        <v>1276</v>
      </c>
    </row>
    <row r="488" spans="1:3" x14ac:dyDescent="0.25">
      <c r="A488" s="39">
        <v>636</v>
      </c>
      <c r="B488" s="39" t="s">
        <v>2283</v>
      </c>
      <c r="C488" s="39" t="s">
        <v>1276</v>
      </c>
    </row>
    <row r="489" spans="1:3" x14ac:dyDescent="0.25">
      <c r="A489" s="39">
        <v>637</v>
      </c>
      <c r="B489" s="39" t="s">
        <v>1644</v>
      </c>
      <c r="C489" s="39" t="s">
        <v>1276</v>
      </c>
    </row>
    <row r="490" spans="1:3" x14ac:dyDescent="0.25">
      <c r="A490" s="39">
        <v>638</v>
      </c>
      <c r="B490" s="39" t="s">
        <v>2368</v>
      </c>
      <c r="C490" s="39" t="s">
        <v>1276</v>
      </c>
    </row>
    <row r="491" spans="1:3" x14ac:dyDescent="0.25">
      <c r="A491" s="39">
        <v>639</v>
      </c>
      <c r="B491" s="39" t="s">
        <v>1645</v>
      </c>
      <c r="C491" s="39" t="s">
        <v>1273</v>
      </c>
    </row>
    <row r="492" spans="1:3" x14ac:dyDescent="0.25">
      <c r="A492" s="39">
        <v>640</v>
      </c>
      <c r="B492" s="39" t="s">
        <v>1646</v>
      </c>
      <c r="C492" s="39" t="s">
        <v>1273</v>
      </c>
    </row>
    <row r="493" spans="1:3" x14ac:dyDescent="0.25">
      <c r="A493" s="39">
        <v>641</v>
      </c>
      <c r="B493" s="39" t="s">
        <v>1647</v>
      </c>
      <c r="C493" s="39" t="s">
        <v>1273</v>
      </c>
    </row>
    <row r="494" spans="1:3" x14ac:dyDescent="0.25">
      <c r="A494" s="39">
        <v>642</v>
      </c>
      <c r="B494" s="39" t="s">
        <v>1648</v>
      </c>
      <c r="C494" s="39" t="s">
        <v>1273</v>
      </c>
    </row>
    <row r="495" spans="1:3" x14ac:dyDescent="0.25">
      <c r="A495" s="39">
        <v>643</v>
      </c>
      <c r="B495" s="39" t="s">
        <v>1649</v>
      </c>
      <c r="C495" s="39" t="s">
        <v>1276</v>
      </c>
    </row>
    <row r="496" spans="1:3" x14ac:dyDescent="0.25">
      <c r="A496" s="39">
        <v>644</v>
      </c>
      <c r="B496" s="39" t="s">
        <v>2393</v>
      </c>
      <c r="C496" s="39" t="s">
        <v>1276</v>
      </c>
    </row>
    <row r="497" spans="1:3" x14ac:dyDescent="0.25">
      <c r="A497" s="39">
        <v>645</v>
      </c>
      <c r="B497" s="39" t="s">
        <v>1650</v>
      </c>
      <c r="C497" s="39" t="s">
        <v>1276</v>
      </c>
    </row>
    <row r="498" spans="1:3" x14ac:dyDescent="0.25">
      <c r="A498" s="39">
        <v>646</v>
      </c>
      <c r="B498" s="39" t="s">
        <v>1651</v>
      </c>
      <c r="C498" s="39" t="s">
        <v>1276</v>
      </c>
    </row>
    <row r="499" spans="1:3" x14ac:dyDescent="0.25">
      <c r="A499" s="39">
        <v>647</v>
      </c>
      <c r="B499" s="39" t="s">
        <v>1652</v>
      </c>
      <c r="C499" s="39" t="s">
        <v>1276</v>
      </c>
    </row>
    <row r="500" spans="1:3" x14ac:dyDescent="0.25">
      <c r="A500" s="39">
        <v>648</v>
      </c>
      <c r="B500" s="39" t="s">
        <v>1653</v>
      </c>
      <c r="C500" s="39" t="s">
        <v>1273</v>
      </c>
    </row>
    <row r="501" spans="1:3" x14ac:dyDescent="0.25">
      <c r="A501" s="39">
        <v>649</v>
      </c>
      <c r="B501" s="39" t="s">
        <v>1654</v>
      </c>
      <c r="C501" s="39" t="s">
        <v>1276</v>
      </c>
    </row>
    <row r="502" spans="1:3" x14ac:dyDescent="0.25">
      <c r="A502" s="39">
        <v>650</v>
      </c>
      <c r="B502" s="39" t="s">
        <v>2376</v>
      </c>
      <c r="C502" s="39" t="s">
        <v>1276</v>
      </c>
    </row>
    <row r="503" spans="1:3" x14ac:dyDescent="0.25">
      <c r="A503" s="39">
        <v>651</v>
      </c>
      <c r="B503" s="39" t="s">
        <v>2277</v>
      </c>
      <c r="C503" s="39" t="s">
        <v>1274</v>
      </c>
    </row>
    <row r="504" spans="1:3" x14ac:dyDescent="0.25">
      <c r="A504" s="39">
        <v>653</v>
      </c>
      <c r="B504" s="39" t="s">
        <v>2282</v>
      </c>
      <c r="C504" s="39" t="s">
        <v>1276</v>
      </c>
    </row>
    <row r="505" spans="1:3" x14ac:dyDescent="0.25">
      <c r="A505" s="39">
        <v>654</v>
      </c>
      <c r="B505" s="39" t="s">
        <v>2399</v>
      </c>
      <c r="C505" s="39" t="s">
        <v>1276</v>
      </c>
    </row>
    <row r="506" spans="1:3" x14ac:dyDescent="0.25">
      <c r="A506" s="39">
        <v>655</v>
      </c>
      <c r="B506" s="39" t="s">
        <v>1986</v>
      </c>
      <c r="C506" s="39" t="s">
        <v>1273</v>
      </c>
    </row>
    <row r="507" spans="1:3" x14ac:dyDescent="0.25">
      <c r="A507" s="39">
        <v>658</v>
      </c>
      <c r="B507" s="39" t="s">
        <v>2281</v>
      </c>
      <c r="C507" s="39" t="s">
        <v>1273</v>
      </c>
    </row>
    <row r="508" spans="1:3" x14ac:dyDescent="0.25">
      <c r="A508" s="39">
        <v>659</v>
      </c>
      <c r="B508" s="39" t="s">
        <v>1978</v>
      </c>
      <c r="C508" s="39" t="s">
        <v>1273</v>
      </c>
    </row>
    <row r="509" spans="1:3" x14ac:dyDescent="0.25">
      <c r="A509" s="39">
        <v>660</v>
      </c>
      <c r="B509" s="39" t="s">
        <v>2250</v>
      </c>
      <c r="C509" s="39" t="s">
        <v>1274</v>
      </c>
    </row>
    <row r="510" spans="1:3" x14ac:dyDescent="0.25">
      <c r="A510" s="39">
        <v>660</v>
      </c>
      <c r="B510" s="39" t="s">
        <v>2190</v>
      </c>
      <c r="C510" s="39" t="s">
        <v>1274</v>
      </c>
    </row>
    <row r="511" spans="1:3" x14ac:dyDescent="0.25">
      <c r="A511" s="39">
        <v>661</v>
      </c>
      <c r="B511" s="39" t="s">
        <v>1368</v>
      </c>
      <c r="C511" s="39" t="s">
        <v>1274</v>
      </c>
    </row>
    <row r="512" spans="1:3" x14ac:dyDescent="0.25">
      <c r="A512" s="39">
        <v>662</v>
      </c>
      <c r="B512" s="39" t="s">
        <v>2391</v>
      </c>
      <c r="C512" s="39" t="s">
        <v>1276</v>
      </c>
    </row>
    <row r="513" spans="1:3" x14ac:dyDescent="0.25">
      <c r="A513" s="39">
        <v>664</v>
      </c>
      <c r="B513" s="39" t="s">
        <v>2345</v>
      </c>
      <c r="C513" s="39" t="s">
        <v>1276</v>
      </c>
    </row>
    <row r="514" spans="1:3" x14ac:dyDescent="0.25">
      <c r="A514" s="39">
        <v>665</v>
      </c>
      <c r="B514" s="39" t="s">
        <v>2379</v>
      </c>
      <c r="C514" s="39" t="s">
        <v>1276</v>
      </c>
    </row>
    <row r="515" spans="1:3" x14ac:dyDescent="0.25">
      <c r="A515" s="39">
        <v>666</v>
      </c>
      <c r="B515" s="39" t="s">
        <v>2353</v>
      </c>
      <c r="C515" s="39" t="s">
        <v>1276</v>
      </c>
    </row>
    <row r="516" spans="1:3" x14ac:dyDescent="0.25">
      <c r="A516" s="39">
        <v>667</v>
      </c>
      <c r="B516" s="39" t="s">
        <v>2392</v>
      </c>
      <c r="C516" s="39" t="s">
        <v>1276</v>
      </c>
    </row>
    <row r="517" spans="1:3" x14ac:dyDescent="0.25">
      <c r="A517" s="39">
        <v>668</v>
      </c>
      <c r="B517" s="39" t="s">
        <v>2296</v>
      </c>
      <c r="C517" s="39" t="s">
        <v>1276</v>
      </c>
    </row>
    <row r="518" spans="1:3" x14ac:dyDescent="0.25">
      <c r="A518" s="39">
        <v>669</v>
      </c>
      <c r="B518" s="39" t="s">
        <v>2259</v>
      </c>
      <c r="C518" s="39" t="s">
        <v>1273</v>
      </c>
    </row>
    <row r="519" spans="1:3" x14ac:dyDescent="0.25">
      <c r="A519" s="39">
        <v>670</v>
      </c>
      <c r="B519" s="39" t="s">
        <v>2280</v>
      </c>
      <c r="C519" s="39" t="s">
        <v>1273</v>
      </c>
    </row>
    <row r="520" spans="1:3" x14ac:dyDescent="0.25">
      <c r="A520" s="39">
        <v>671</v>
      </c>
      <c r="B520" s="39" t="s">
        <v>2259</v>
      </c>
      <c r="C520" s="39" t="s">
        <v>1273</v>
      </c>
    </row>
    <row r="521" spans="1:3" x14ac:dyDescent="0.25">
      <c r="A521" s="39">
        <v>672</v>
      </c>
      <c r="B521" s="39" t="s">
        <v>2331</v>
      </c>
      <c r="C521" s="39" t="s">
        <v>1273</v>
      </c>
    </row>
    <row r="522" spans="1:3" x14ac:dyDescent="0.25">
      <c r="A522" s="39">
        <v>673</v>
      </c>
      <c r="B522" s="39" t="s">
        <v>2278</v>
      </c>
      <c r="C522" s="39" t="s">
        <v>1274</v>
      </c>
    </row>
    <row r="523" spans="1:3" x14ac:dyDescent="0.25">
      <c r="A523" s="39">
        <v>676</v>
      </c>
      <c r="B523" s="39" t="s">
        <v>2348</v>
      </c>
      <c r="C523" s="39" t="s">
        <v>1273</v>
      </c>
    </row>
    <row r="524" spans="1:3" x14ac:dyDescent="0.25">
      <c r="A524" s="39">
        <v>677</v>
      </c>
      <c r="B524" s="39" t="s">
        <v>1977</v>
      </c>
      <c r="C524" s="39" t="s">
        <v>1275</v>
      </c>
    </row>
    <row r="525" spans="1:3" x14ac:dyDescent="0.25">
      <c r="A525" s="39">
        <v>678</v>
      </c>
      <c r="B525" s="39" t="s">
        <v>2406</v>
      </c>
      <c r="C525" s="39" t="s">
        <v>1273</v>
      </c>
    </row>
    <row r="526" spans="1:3" x14ac:dyDescent="0.25">
      <c r="A526" s="39">
        <v>679</v>
      </c>
      <c r="B526" s="39" t="s">
        <v>1984</v>
      </c>
      <c r="C526" s="39" t="s">
        <v>1276</v>
      </c>
    </row>
    <row r="527" spans="1:3" x14ac:dyDescent="0.25">
      <c r="A527" s="39">
        <v>680</v>
      </c>
      <c r="B527" s="39" t="s">
        <v>1992</v>
      </c>
      <c r="C527" s="39" t="s">
        <v>1274</v>
      </c>
    </row>
    <row r="528" spans="1:3" x14ac:dyDescent="0.25">
      <c r="A528" s="39">
        <v>681</v>
      </c>
      <c r="B528" s="39" t="s">
        <v>2007</v>
      </c>
      <c r="C528" s="39" t="s">
        <v>1274</v>
      </c>
    </row>
    <row r="529" spans="1:3" x14ac:dyDescent="0.25">
      <c r="A529" s="39">
        <v>682</v>
      </c>
      <c r="B529" s="39" t="s">
        <v>1994</v>
      </c>
      <c r="C529" s="39" t="s">
        <v>1274</v>
      </c>
    </row>
    <row r="530" spans="1:3" x14ac:dyDescent="0.25">
      <c r="A530" s="39">
        <v>683</v>
      </c>
      <c r="B530" s="39" t="s">
        <v>2279</v>
      </c>
      <c r="C530" s="39" t="s">
        <v>1276</v>
      </c>
    </row>
    <row r="531" spans="1:3" x14ac:dyDescent="0.25">
      <c r="A531" s="39">
        <v>684</v>
      </c>
      <c r="B531" s="39" t="s">
        <v>1993</v>
      </c>
      <c r="C531" s="39" t="s">
        <v>1273</v>
      </c>
    </row>
    <row r="532" spans="1:3" x14ac:dyDescent="0.25">
      <c r="A532" s="39">
        <v>685</v>
      </c>
      <c r="B532" s="39" t="s">
        <v>2258</v>
      </c>
      <c r="C532" s="39" t="s">
        <v>1273</v>
      </c>
    </row>
    <row r="533" spans="1:3" x14ac:dyDescent="0.25">
      <c r="A533" s="39">
        <v>686</v>
      </c>
      <c r="B533" s="39" t="s">
        <v>2317</v>
      </c>
      <c r="C533" s="39" t="s">
        <v>1273</v>
      </c>
    </row>
    <row r="534" spans="1:3" x14ac:dyDescent="0.25">
      <c r="A534" s="39">
        <v>687</v>
      </c>
      <c r="B534" s="39" t="s">
        <v>1996</v>
      </c>
      <c r="C534" s="39" t="s">
        <v>1276</v>
      </c>
    </row>
    <row r="535" spans="1:3" x14ac:dyDescent="0.25">
      <c r="A535" s="39">
        <v>688</v>
      </c>
      <c r="B535" s="39" t="s">
        <v>2006</v>
      </c>
      <c r="C535" s="39" t="s">
        <v>1273</v>
      </c>
    </row>
    <row r="536" spans="1:3" x14ac:dyDescent="0.25">
      <c r="A536" s="39">
        <v>689</v>
      </c>
      <c r="B536" s="39" t="s">
        <v>1991</v>
      </c>
      <c r="C536" s="39" t="s">
        <v>1276</v>
      </c>
    </row>
    <row r="537" spans="1:3" x14ac:dyDescent="0.25">
      <c r="A537" s="39">
        <v>690</v>
      </c>
      <c r="B537" s="39" t="s">
        <v>1990</v>
      </c>
      <c r="C537" s="39" t="s">
        <v>1273</v>
      </c>
    </row>
    <row r="538" spans="1:3" x14ac:dyDescent="0.25">
      <c r="A538" s="39">
        <v>691</v>
      </c>
      <c r="B538" s="39" t="s">
        <v>1995</v>
      </c>
      <c r="C538" s="39" t="s">
        <v>1276</v>
      </c>
    </row>
    <row r="539" spans="1:3" x14ac:dyDescent="0.25">
      <c r="A539" s="39">
        <v>693</v>
      </c>
      <c r="B539" s="39" t="s">
        <v>2009</v>
      </c>
      <c r="C539" s="39" t="s">
        <v>1274</v>
      </c>
    </row>
    <row r="540" spans="1:3" x14ac:dyDescent="0.25">
      <c r="A540" s="39">
        <v>694</v>
      </c>
      <c r="B540" s="39" t="s">
        <v>1997</v>
      </c>
      <c r="C540" s="39" t="s">
        <v>1273</v>
      </c>
    </row>
    <row r="541" spans="1:3" x14ac:dyDescent="0.25">
      <c r="A541" s="39">
        <v>695</v>
      </c>
      <c r="B541" s="39" t="s">
        <v>2002</v>
      </c>
      <c r="C541" s="39" t="s">
        <v>1273</v>
      </c>
    </row>
    <row r="542" spans="1:3" x14ac:dyDescent="0.25">
      <c r="A542" s="39">
        <v>696</v>
      </c>
      <c r="B542" s="39" t="s">
        <v>2008</v>
      </c>
      <c r="C542" s="39" t="s">
        <v>1273</v>
      </c>
    </row>
    <row r="543" spans="1:3" x14ac:dyDescent="0.25">
      <c r="A543" s="39">
        <v>697</v>
      </c>
      <c r="B543" s="39" t="s">
        <v>2001</v>
      </c>
      <c r="C543" s="39" t="s">
        <v>1273</v>
      </c>
    </row>
    <row r="544" spans="1:3" x14ac:dyDescent="0.25">
      <c r="A544" s="39">
        <v>698</v>
      </c>
      <c r="B544" s="39" t="s">
        <v>1999</v>
      </c>
      <c r="C544" s="39" t="s">
        <v>1273</v>
      </c>
    </row>
    <row r="545" spans="1:3" x14ac:dyDescent="0.25">
      <c r="A545" s="39">
        <v>699</v>
      </c>
      <c r="B545" s="39" t="s">
        <v>2347</v>
      </c>
      <c r="C545" s="39" t="s">
        <v>1275</v>
      </c>
    </row>
    <row r="546" spans="1:3" x14ac:dyDescent="0.25">
      <c r="A546" s="39">
        <v>701</v>
      </c>
      <c r="B546" s="39" t="s">
        <v>2000</v>
      </c>
      <c r="C546" s="39" t="s">
        <v>1273</v>
      </c>
    </row>
    <row r="547" spans="1:3" x14ac:dyDescent="0.25">
      <c r="A547" s="39">
        <v>703</v>
      </c>
      <c r="B547" s="39" t="s">
        <v>1655</v>
      </c>
      <c r="C547" s="39" t="s">
        <v>1276</v>
      </c>
    </row>
    <row r="548" spans="1:3" x14ac:dyDescent="0.25">
      <c r="A548" s="39">
        <v>705</v>
      </c>
      <c r="B548" s="39" t="s">
        <v>1656</v>
      </c>
      <c r="C548" s="39" t="s">
        <v>1276</v>
      </c>
    </row>
    <row r="549" spans="1:3" x14ac:dyDescent="0.25">
      <c r="A549" s="39">
        <v>706</v>
      </c>
      <c r="B549" s="39" t="s">
        <v>2365</v>
      </c>
      <c r="C549" s="39" t="s">
        <v>1273</v>
      </c>
    </row>
    <row r="550" spans="1:3" x14ac:dyDescent="0.25">
      <c r="A550" s="39">
        <v>707</v>
      </c>
      <c r="B550" s="39" t="s">
        <v>1657</v>
      </c>
      <c r="C550" s="39" t="s">
        <v>1273</v>
      </c>
    </row>
    <row r="551" spans="1:3" x14ac:dyDescent="0.25">
      <c r="A551" s="39">
        <v>708</v>
      </c>
      <c r="B551" s="39" t="s">
        <v>1658</v>
      </c>
      <c r="C551" s="39" t="s">
        <v>1273</v>
      </c>
    </row>
    <row r="552" spans="1:3" x14ac:dyDescent="0.25">
      <c r="A552" s="39">
        <v>709</v>
      </c>
      <c r="B552" s="39" t="s">
        <v>1659</v>
      </c>
      <c r="C552" s="39" t="s">
        <v>1273</v>
      </c>
    </row>
    <row r="553" spans="1:3" x14ac:dyDescent="0.25">
      <c r="A553" s="39">
        <v>710</v>
      </c>
      <c r="B553" s="39" t="s">
        <v>1660</v>
      </c>
      <c r="C553" s="39" t="s">
        <v>1273</v>
      </c>
    </row>
    <row r="554" spans="1:3" x14ac:dyDescent="0.25">
      <c r="A554" s="39">
        <v>712</v>
      </c>
      <c r="B554" s="39" t="s">
        <v>1661</v>
      </c>
      <c r="C554" s="39" t="s">
        <v>1276</v>
      </c>
    </row>
    <row r="555" spans="1:3" x14ac:dyDescent="0.25">
      <c r="A555" s="39">
        <v>713</v>
      </c>
      <c r="B555" s="39" t="s">
        <v>1662</v>
      </c>
      <c r="C555" s="39" t="s">
        <v>1273</v>
      </c>
    </row>
    <row r="556" spans="1:3" x14ac:dyDescent="0.25">
      <c r="A556" s="39">
        <v>714</v>
      </c>
      <c r="B556" s="39" t="s">
        <v>1663</v>
      </c>
      <c r="C556" s="39" t="s">
        <v>1273</v>
      </c>
    </row>
    <row r="557" spans="1:3" x14ac:dyDescent="0.25">
      <c r="A557" s="39">
        <v>715</v>
      </c>
      <c r="B557" s="39" t="s">
        <v>1664</v>
      </c>
      <c r="C557" s="39" t="s">
        <v>1273</v>
      </c>
    </row>
    <row r="558" spans="1:3" x14ac:dyDescent="0.25">
      <c r="A558" s="39">
        <v>716</v>
      </c>
      <c r="B558" s="39" t="s">
        <v>1665</v>
      </c>
      <c r="C558" s="39" t="s">
        <v>1276</v>
      </c>
    </row>
    <row r="559" spans="1:3" x14ac:dyDescent="0.25">
      <c r="A559" s="39">
        <v>717</v>
      </c>
      <c r="B559" s="39" t="s">
        <v>1666</v>
      </c>
      <c r="C559" s="39" t="s">
        <v>1273</v>
      </c>
    </row>
    <row r="560" spans="1:3" x14ac:dyDescent="0.25">
      <c r="A560" s="39">
        <v>718</v>
      </c>
      <c r="B560" s="39" t="s">
        <v>1667</v>
      </c>
      <c r="C560" s="39" t="s">
        <v>1273</v>
      </c>
    </row>
    <row r="561" spans="1:3" x14ac:dyDescent="0.25">
      <c r="A561" s="39">
        <v>719</v>
      </c>
      <c r="B561" s="39" t="s">
        <v>1668</v>
      </c>
      <c r="C561" s="39" t="s">
        <v>1273</v>
      </c>
    </row>
    <row r="562" spans="1:3" x14ac:dyDescent="0.25">
      <c r="A562" s="39">
        <v>720</v>
      </c>
      <c r="B562" s="39" t="s">
        <v>1669</v>
      </c>
      <c r="C562" s="39" t="s">
        <v>1276</v>
      </c>
    </row>
    <row r="563" spans="1:3" x14ac:dyDescent="0.25">
      <c r="A563" s="39">
        <v>721</v>
      </c>
      <c r="B563" s="39" t="s">
        <v>1670</v>
      </c>
      <c r="C563" s="39" t="s">
        <v>1273</v>
      </c>
    </row>
    <row r="564" spans="1:3" x14ac:dyDescent="0.25">
      <c r="A564" s="39">
        <v>722</v>
      </c>
      <c r="B564" s="39" t="s">
        <v>1671</v>
      </c>
      <c r="C564" s="39" t="s">
        <v>1273</v>
      </c>
    </row>
    <row r="565" spans="1:3" x14ac:dyDescent="0.25">
      <c r="A565" s="39">
        <v>723</v>
      </c>
      <c r="B565" s="39" t="s">
        <v>1672</v>
      </c>
      <c r="C565" s="39" t="s">
        <v>1273</v>
      </c>
    </row>
    <row r="566" spans="1:3" x14ac:dyDescent="0.25">
      <c r="A566" s="39">
        <v>724</v>
      </c>
      <c r="B566" s="39" t="s">
        <v>1673</v>
      </c>
      <c r="C566" s="39" t="s">
        <v>1273</v>
      </c>
    </row>
    <row r="567" spans="1:3" x14ac:dyDescent="0.25">
      <c r="A567" s="39">
        <v>725</v>
      </c>
      <c r="B567" s="39" t="s">
        <v>1674</v>
      </c>
      <c r="C567" s="39" t="s">
        <v>1273</v>
      </c>
    </row>
    <row r="568" spans="1:3" x14ac:dyDescent="0.25">
      <c r="A568" s="39">
        <v>726</v>
      </c>
      <c r="B568" s="39" t="s">
        <v>1675</v>
      </c>
      <c r="C568" s="39" t="s">
        <v>1273</v>
      </c>
    </row>
    <row r="569" spans="1:3" x14ac:dyDescent="0.25">
      <c r="A569" s="39">
        <v>727</v>
      </c>
      <c r="B569" s="39" t="s">
        <v>1676</v>
      </c>
      <c r="C569" s="39" t="s">
        <v>1276</v>
      </c>
    </row>
    <row r="570" spans="1:3" x14ac:dyDescent="0.25">
      <c r="A570" s="39">
        <v>728</v>
      </c>
      <c r="B570" s="39" t="s">
        <v>1677</v>
      </c>
      <c r="C570" s="39" t="s">
        <v>1276</v>
      </c>
    </row>
    <row r="571" spans="1:3" x14ac:dyDescent="0.25">
      <c r="A571" s="39">
        <v>729</v>
      </c>
      <c r="B571" s="39" t="s">
        <v>1678</v>
      </c>
      <c r="C571" s="39" t="s">
        <v>1276</v>
      </c>
    </row>
    <row r="572" spans="1:3" x14ac:dyDescent="0.25">
      <c r="A572" s="39">
        <v>730</v>
      </c>
      <c r="B572" s="39" t="s">
        <v>1679</v>
      </c>
      <c r="C572" s="39" t="s">
        <v>1275</v>
      </c>
    </row>
    <row r="573" spans="1:3" x14ac:dyDescent="0.25">
      <c r="A573" s="39">
        <v>731</v>
      </c>
      <c r="B573" s="39" t="s">
        <v>1680</v>
      </c>
      <c r="C573" s="39" t="s">
        <v>1276</v>
      </c>
    </row>
    <row r="574" spans="1:3" x14ac:dyDescent="0.25">
      <c r="A574" s="39">
        <v>732</v>
      </c>
      <c r="B574" s="39" t="s">
        <v>1681</v>
      </c>
      <c r="C574" s="39" t="s">
        <v>1276</v>
      </c>
    </row>
    <row r="575" spans="1:3" x14ac:dyDescent="0.25">
      <c r="A575" s="39">
        <v>733</v>
      </c>
      <c r="B575" s="39" t="s">
        <v>1682</v>
      </c>
      <c r="C575" s="39" t="s">
        <v>1275</v>
      </c>
    </row>
    <row r="576" spans="1:3" x14ac:dyDescent="0.25">
      <c r="A576" s="39">
        <v>734</v>
      </c>
      <c r="B576" s="39" t="s">
        <v>1683</v>
      </c>
      <c r="C576" s="39" t="s">
        <v>1273</v>
      </c>
    </row>
    <row r="577" spans="1:3" x14ac:dyDescent="0.25">
      <c r="A577" s="39">
        <v>735</v>
      </c>
      <c r="B577" s="39" t="s">
        <v>1684</v>
      </c>
      <c r="C577" s="39" t="s">
        <v>1273</v>
      </c>
    </row>
    <row r="578" spans="1:3" x14ac:dyDescent="0.25">
      <c r="A578" s="39">
        <v>736</v>
      </c>
      <c r="B578" s="39" t="s">
        <v>1685</v>
      </c>
      <c r="C578" s="39" t="s">
        <v>1276</v>
      </c>
    </row>
    <row r="579" spans="1:3" x14ac:dyDescent="0.25">
      <c r="A579" s="39">
        <v>737</v>
      </c>
      <c r="B579" s="39" t="s">
        <v>1686</v>
      </c>
      <c r="C579" s="39" t="s">
        <v>1276</v>
      </c>
    </row>
    <row r="580" spans="1:3" x14ac:dyDescent="0.25">
      <c r="A580" s="39">
        <v>738</v>
      </c>
      <c r="B580" s="39" t="s">
        <v>1687</v>
      </c>
      <c r="C580" s="39" t="s">
        <v>1273</v>
      </c>
    </row>
    <row r="581" spans="1:3" x14ac:dyDescent="0.25">
      <c r="A581" s="39">
        <v>739</v>
      </c>
      <c r="B581" s="39" t="s">
        <v>1688</v>
      </c>
      <c r="C581" s="39" t="s">
        <v>1273</v>
      </c>
    </row>
    <row r="582" spans="1:3" x14ac:dyDescent="0.25">
      <c r="A582" s="39">
        <v>740</v>
      </c>
      <c r="B582" s="39" t="s">
        <v>1689</v>
      </c>
      <c r="C582" s="39" t="s">
        <v>1276</v>
      </c>
    </row>
    <row r="583" spans="1:3" x14ac:dyDescent="0.25">
      <c r="A583" s="39">
        <v>741</v>
      </c>
      <c r="B583" s="39" t="s">
        <v>2257</v>
      </c>
      <c r="C583" s="39" t="s">
        <v>1276</v>
      </c>
    </row>
    <row r="584" spans="1:3" x14ac:dyDescent="0.25">
      <c r="A584" s="39">
        <v>742</v>
      </c>
      <c r="B584" s="39" t="s">
        <v>1690</v>
      </c>
      <c r="C584" s="39" t="s">
        <v>1274</v>
      </c>
    </row>
    <row r="585" spans="1:3" x14ac:dyDescent="0.25">
      <c r="A585" s="39">
        <v>743</v>
      </c>
      <c r="B585" s="39" t="s">
        <v>1691</v>
      </c>
      <c r="C585" s="39" t="s">
        <v>1273</v>
      </c>
    </row>
    <row r="586" spans="1:3" x14ac:dyDescent="0.25">
      <c r="A586" s="39">
        <v>744</v>
      </c>
      <c r="B586" s="39" t="s">
        <v>1692</v>
      </c>
      <c r="C586" s="39" t="s">
        <v>1273</v>
      </c>
    </row>
    <row r="587" spans="1:3" x14ac:dyDescent="0.25">
      <c r="A587" s="39">
        <v>745</v>
      </c>
      <c r="B587" s="39" t="s">
        <v>1693</v>
      </c>
      <c r="C587" s="39" t="s">
        <v>1273</v>
      </c>
    </row>
    <row r="588" spans="1:3" x14ac:dyDescent="0.25">
      <c r="A588" s="39">
        <v>746</v>
      </c>
      <c r="B588" s="39" t="s">
        <v>1694</v>
      </c>
      <c r="C588" s="39" t="s">
        <v>1276</v>
      </c>
    </row>
    <row r="589" spans="1:3" x14ac:dyDescent="0.25">
      <c r="A589" s="39">
        <v>747</v>
      </c>
      <c r="B589" s="39" t="s">
        <v>1695</v>
      </c>
      <c r="C589" s="39" t="s">
        <v>1276</v>
      </c>
    </row>
    <row r="590" spans="1:3" x14ac:dyDescent="0.25">
      <c r="A590" s="39">
        <v>748</v>
      </c>
      <c r="B590" s="39" t="s">
        <v>2373</v>
      </c>
      <c r="C590" s="39" t="s">
        <v>1276</v>
      </c>
    </row>
    <row r="591" spans="1:3" x14ac:dyDescent="0.25">
      <c r="A591" s="39">
        <v>749</v>
      </c>
      <c r="B591" s="39" t="s">
        <v>1696</v>
      </c>
      <c r="C591" s="39" t="s">
        <v>1276</v>
      </c>
    </row>
    <row r="592" spans="1:3" x14ac:dyDescent="0.25">
      <c r="A592" s="39">
        <v>750</v>
      </c>
      <c r="B592" s="39" t="s">
        <v>1697</v>
      </c>
      <c r="C592" s="39" t="s">
        <v>1275</v>
      </c>
    </row>
    <row r="593" spans="1:3" x14ac:dyDescent="0.25">
      <c r="A593" s="39">
        <v>751</v>
      </c>
      <c r="B593" s="39" t="s">
        <v>2256</v>
      </c>
      <c r="C593" s="39" t="s">
        <v>1275</v>
      </c>
    </row>
    <row r="594" spans="1:3" x14ac:dyDescent="0.25">
      <c r="A594" s="39">
        <v>752</v>
      </c>
      <c r="B594" s="39" t="s">
        <v>1698</v>
      </c>
      <c r="C594" s="39" t="s">
        <v>1276</v>
      </c>
    </row>
    <row r="595" spans="1:3" x14ac:dyDescent="0.25">
      <c r="A595" s="39">
        <v>753</v>
      </c>
      <c r="B595" s="39" t="s">
        <v>1699</v>
      </c>
      <c r="C595" s="39" t="s">
        <v>1273</v>
      </c>
    </row>
    <row r="596" spans="1:3" x14ac:dyDescent="0.25">
      <c r="A596" s="39">
        <v>754</v>
      </c>
      <c r="B596" s="39" t="s">
        <v>1700</v>
      </c>
      <c r="C596" s="39" t="s">
        <v>1276</v>
      </c>
    </row>
    <row r="597" spans="1:3" x14ac:dyDescent="0.25">
      <c r="A597" s="39">
        <v>755</v>
      </c>
      <c r="B597" s="39" t="s">
        <v>1701</v>
      </c>
      <c r="C597" s="39" t="s">
        <v>1273</v>
      </c>
    </row>
    <row r="598" spans="1:3" x14ac:dyDescent="0.25">
      <c r="A598" s="39">
        <v>756</v>
      </c>
      <c r="B598" s="39" t="s">
        <v>1702</v>
      </c>
      <c r="C598" s="39" t="s">
        <v>1276</v>
      </c>
    </row>
    <row r="599" spans="1:3" x14ac:dyDescent="0.25">
      <c r="A599" s="39">
        <v>757</v>
      </c>
      <c r="B599" s="39" t="s">
        <v>1703</v>
      </c>
      <c r="C599" s="39" t="s">
        <v>1276</v>
      </c>
    </row>
    <row r="600" spans="1:3" x14ac:dyDescent="0.25">
      <c r="A600" s="39">
        <v>758</v>
      </c>
      <c r="B600" s="39" t="s">
        <v>2408</v>
      </c>
      <c r="C600" s="39" t="s">
        <v>1276</v>
      </c>
    </row>
    <row r="601" spans="1:3" x14ac:dyDescent="0.25">
      <c r="A601" s="39">
        <v>759</v>
      </c>
      <c r="B601" s="39" t="s">
        <v>1704</v>
      </c>
      <c r="C601" s="39" t="s">
        <v>1273</v>
      </c>
    </row>
    <row r="602" spans="1:3" x14ac:dyDescent="0.25">
      <c r="A602" s="39">
        <v>760</v>
      </c>
      <c r="B602" s="39" t="s">
        <v>1705</v>
      </c>
      <c r="C602" s="39" t="s">
        <v>1276</v>
      </c>
    </row>
    <row r="603" spans="1:3" x14ac:dyDescent="0.25">
      <c r="A603" s="39">
        <v>761</v>
      </c>
      <c r="B603" s="39" t="s">
        <v>1706</v>
      </c>
      <c r="C603" s="39" t="s">
        <v>1273</v>
      </c>
    </row>
    <row r="604" spans="1:3" x14ac:dyDescent="0.25">
      <c r="A604" s="39">
        <v>763</v>
      </c>
      <c r="B604" s="39" t="s">
        <v>1707</v>
      </c>
      <c r="C604" s="39" t="s">
        <v>1276</v>
      </c>
    </row>
    <row r="605" spans="1:3" x14ac:dyDescent="0.25">
      <c r="A605" s="39">
        <v>764</v>
      </c>
      <c r="B605" s="39" t="s">
        <v>1708</v>
      </c>
      <c r="C605" s="39" t="s">
        <v>1275</v>
      </c>
    </row>
    <row r="606" spans="1:3" x14ac:dyDescent="0.25">
      <c r="A606" s="39">
        <v>765</v>
      </c>
      <c r="B606" s="39" t="s">
        <v>1709</v>
      </c>
      <c r="C606" s="39" t="s">
        <v>1275</v>
      </c>
    </row>
    <row r="607" spans="1:3" x14ac:dyDescent="0.25">
      <c r="A607" s="39">
        <v>766</v>
      </c>
      <c r="B607" s="39" t="s">
        <v>1710</v>
      </c>
      <c r="C607" s="39" t="s">
        <v>1275</v>
      </c>
    </row>
    <row r="608" spans="1:3" x14ac:dyDescent="0.25">
      <c r="A608" s="39">
        <v>767</v>
      </c>
      <c r="B608" s="39" t="s">
        <v>2351</v>
      </c>
      <c r="C608" s="39" t="s">
        <v>1275</v>
      </c>
    </row>
    <row r="609" spans="1:3" x14ac:dyDescent="0.25">
      <c r="A609" s="39">
        <v>768</v>
      </c>
      <c r="B609" s="39" t="s">
        <v>2325</v>
      </c>
      <c r="C609" s="39" t="s">
        <v>1273</v>
      </c>
    </row>
    <row r="610" spans="1:3" x14ac:dyDescent="0.25">
      <c r="A610" s="39">
        <v>769</v>
      </c>
      <c r="B610" s="39" t="s">
        <v>2192</v>
      </c>
      <c r="C610" s="39" t="s">
        <v>1273</v>
      </c>
    </row>
    <row r="611" spans="1:3" x14ac:dyDescent="0.25">
      <c r="A611" s="39">
        <v>770</v>
      </c>
      <c r="B611" s="39" t="s">
        <v>1711</v>
      </c>
      <c r="C611" s="39" t="s">
        <v>1276</v>
      </c>
    </row>
    <row r="612" spans="1:3" x14ac:dyDescent="0.25">
      <c r="A612" s="39">
        <v>771</v>
      </c>
      <c r="B612" s="39" t="s">
        <v>1712</v>
      </c>
      <c r="C612" s="39" t="s">
        <v>1276</v>
      </c>
    </row>
    <row r="613" spans="1:3" x14ac:dyDescent="0.25">
      <c r="A613" s="39">
        <v>772</v>
      </c>
      <c r="B613" s="39" t="s">
        <v>1713</v>
      </c>
      <c r="C613" s="39" t="s">
        <v>1274</v>
      </c>
    </row>
    <row r="614" spans="1:3" x14ac:dyDescent="0.25">
      <c r="A614" s="39">
        <v>773</v>
      </c>
      <c r="B614" s="39" t="s">
        <v>1714</v>
      </c>
      <c r="C614" s="39" t="s">
        <v>1274</v>
      </c>
    </row>
    <row r="615" spans="1:3" x14ac:dyDescent="0.25">
      <c r="A615" s="39">
        <v>774</v>
      </c>
      <c r="B615" s="39" t="s">
        <v>1715</v>
      </c>
      <c r="C615" s="39" t="s">
        <v>1276</v>
      </c>
    </row>
    <row r="616" spans="1:3" x14ac:dyDescent="0.25">
      <c r="A616" s="39">
        <v>775</v>
      </c>
      <c r="B616" s="39" t="s">
        <v>2359</v>
      </c>
      <c r="C616" s="39" t="s">
        <v>1276</v>
      </c>
    </row>
    <row r="617" spans="1:3" x14ac:dyDescent="0.25">
      <c r="A617" s="39">
        <v>776</v>
      </c>
      <c r="B617" s="39" t="s">
        <v>1716</v>
      </c>
      <c r="C617" s="39" t="s">
        <v>1274</v>
      </c>
    </row>
    <row r="618" spans="1:3" x14ac:dyDescent="0.25">
      <c r="A618" s="39">
        <v>777</v>
      </c>
      <c r="B618" s="39" t="s">
        <v>1717</v>
      </c>
      <c r="C618" s="39" t="s">
        <v>1274</v>
      </c>
    </row>
    <row r="619" spans="1:3" x14ac:dyDescent="0.25">
      <c r="A619" s="39">
        <v>778</v>
      </c>
      <c r="B619" s="39" t="s">
        <v>1718</v>
      </c>
      <c r="C619" s="39" t="s">
        <v>1276</v>
      </c>
    </row>
    <row r="620" spans="1:3" x14ac:dyDescent="0.25">
      <c r="A620" s="39">
        <v>779</v>
      </c>
      <c r="B620" s="39" t="s">
        <v>1719</v>
      </c>
      <c r="C620" s="39" t="s">
        <v>1276</v>
      </c>
    </row>
    <row r="621" spans="1:3" x14ac:dyDescent="0.25">
      <c r="A621" s="39">
        <v>780</v>
      </c>
      <c r="B621" s="39" t="s">
        <v>1720</v>
      </c>
      <c r="C621" s="39" t="s">
        <v>1275</v>
      </c>
    </row>
    <row r="622" spans="1:3" x14ac:dyDescent="0.25">
      <c r="A622" s="39">
        <v>781</v>
      </c>
      <c r="B622" s="39" t="s">
        <v>1721</v>
      </c>
      <c r="C622" s="39" t="s">
        <v>1275</v>
      </c>
    </row>
    <row r="623" spans="1:3" x14ac:dyDescent="0.25">
      <c r="A623" s="39">
        <v>782</v>
      </c>
      <c r="B623" s="39" t="s">
        <v>2328</v>
      </c>
      <c r="C623" s="39" t="s">
        <v>1276</v>
      </c>
    </row>
    <row r="624" spans="1:3" x14ac:dyDescent="0.25">
      <c r="A624" s="39">
        <v>783</v>
      </c>
      <c r="B624" s="39" t="s">
        <v>1722</v>
      </c>
      <c r="C624" s="39" t="s">
        <v>1275</v>
      </c>
    </row>
    <row r="625" spans="1:3" x14ac:dyDescent="0.25">
      <c r="A625" s="39">
        <v>784</v>
      </c>
      <c r="B625" s="39" t="s">
        <v>1723</v>
      </c>
      <c r="C625" s="39" t="s">
        <v>1273</v>
      </c>
    </row>
    <row r="626" spans="1:3" x14ac:dyDescent="0.25">
      <c r="A626" s="39">
        <v>785</v>
      </c>
      <c r="B626" s="39" t="s">
        <v>2369</v>
      </c>
      <c r="C626" s="39" t="s">
        <v>1273</v>
      </c>
    </row>
    <row r="627" spans="1:3" x14ac:dyDescent="0.25">
      <c r="A627" s="39">
        <v>786</v>
      </c>
      <c r="B627" s="39" t="s">
        <v>1724</v>
      </c>
      <c r="C627" s="39" t="s">
        <v>1273</v>
      </c>
    </row>
    <row r="628" spans="1:3" x14ac:dyDescent="0.25">
      <c r="A628" s="39">
        <v>787</v>
      </c>
      <c r="B628" s="39" t="s">
        <v>1725</v>
      </c>
      <c r="C628" s="39" t="s">
        <v>1273</v>
      </c>
    </row>
    <row r="629" spans="1:3" x14ac:dyDescent="0.25">
      <c r="A629" s="39">
        <v>788</v>
      </c>
      <c r="B629" s="39" t="s">
        <v>1726</v>
      </c>
      <c r="C629" s="39" t="s">
        <v>1273</v>
      </c>
    </row>
    <row r="630" spans="1:3" x14ac:dyDescent="0.25">
      <c r="A630" s="39">
        <v>789</v>
      </c>
      <c r="B630" s="39" t="s">
        <v>2193</v>
      </c>
      <c r="C630" s="39" t="s">
        <v>1274</v>
      </c>
    </row>
    <row r="631" spans="1:3" x14ac:dyDescent="0.25">
      <c r="A631" s="39">
        <v>790</v>
      </c>
      <c r="B631" s="39" t="s">
        <v>1727</v>
      </c>
      <c r="C631" s="39" t="s">
        <v>1273</v>
      </c>
    </row>
    <row r="632" spans="1:3" x14ac:dyDescent="0.25">
      <c r="A632" s="39">
        <v>791</v>
      </c>
      <c r="B632" s="39" t="s">
        <v>1728</v>
      </c>
      <c r="C632" s="39" t="s">
        <v>1273</v>
      </c>
    </row>
    <row r="633" spans="1:3" x14ac:dyDescent="0.25">
      <c r="A633" s="39">
        <v>792</v>
      </c>
      <c r="B633" s="39" t="s">
        <v>2194</v>
      </c>
      <c r="C633" s="39" t="s">
        <v>1273</v>
      </c>
    </row>
    <row r="634" spans="1:3" x14ac:dyDescent="0.25">
      <c r="A634" s="39">
        <v>793</v>
      </c>
      <c r="B634" s="39" t="s">
        <v>2175</v>
      </c>
      <c r="C634" s="39" t="s">
        <v>1273</v>
      </c>
    </row>
    <row r="635" spans="1:3" x14ac:dyDescent="0.25">
      <c r="A635" s="39">
        <v>794</v>
      </c>
      <c r="B635" s="39" t="s">
        <v>1729</v>
      </c>
      <c r="C635" s="39" t="s">
        <v>1273</v>
      </c>
    </row>
    <row r="636" spans="1:3" x14ac:dyDescent="0.25">
      <c r="A636" s="39">
        <v>795</v>
      </c>
      <c r="B636" s="39" t="s">
        <v>1730</v>
      </c>
      <c r="C636" s="39" t="s">
        <v>1274</v>
      </c>
    </row>
    <row r="637" spans="1:3" x14ac:dyDescent="0.25">
      <c r="A637" s="39">
        <v>796</v>
      </c>
      <c r="B637" s="39" t="s">
        <v>1731</v>
      </c>
      <c r="C637" s="39" t="s">
        <v>1276</v>
      </c>
    </row>
    <row r="638" spans="1:3" s="78" customFormat="1" x14ac:dyDescent="0.25">
      <c r="A638" s="86">
        <v>797</v>
      </c>
      <c r="B638" s="86" t="s">
        <v>2478</v>
      </c>
      <c r="C638" s="86" t="s">
        <v>1273</v>
      </c>
    </row>
    <row r="639" spans="1:3" x14ac:dyDescent="0.25">
      <c r="A639" s="39">
        <v>798</v>
      </c>
      <c r="B639" s="39" t="s">
        <v>2274</v>
      </c>
      <c r="C639" s="39" t="s">
        <v>1274</v>
      </c>
    </row>
    <row r="640" spans="1:3" x14ac:dyDescent="0.25">
      <c r="A640" s="39">
        <v>799</v>
      </c>
      <c r="B640" s="39" t="s">
        <v>1732</v>
      </c>
      <c r="C640" s="39" t="s">
        <v>1276</v>
      </c>
    </row>
    <row r="641" spans="1:3" x14ac:dyDescent="0.25">
      <c r="A641" s="39">
        <v>800</v>
      </c>
      <c r="B641" s="39" t="s">
        <v>1733</v>
      </c>
      <c r="C641" s="39" t="s">
        <v>1273</v>
      </c>
    </row>
    <row r="642" spans="1:3" x14ac:dyDescent="0.25">
      <c r="A642" s="39">
        <v>801</v>
      </c>
      <c r="B642" s="39" t="s">
        <v>1734</v>
      </c>
      <c r="C642" s="39" t="s">
        <v>1273</v>
      </c>
    </row>
    <row r="643" spans="1:3" x14ac:dyDescent="0.25">
      <c r="A643" s="39">
        <v>802</v>
      </c>
      <c r="B643" s="39" t="s">
        <v>2396</v>
      </c>
      <c r="C643" s="39" t="s">
        <v>1274</v>
      </c>
    </row>
    <row r="644" spans="1:3" x14ac:dyDescent="0.25">
      <c r="A644" s="39">
        <v>803</v>
      </c>
      <c r="B644" s="39" t="s">
        <v>1735</v>
      </c>
      <c r="C644" s="39" t="s">
        <v>1274</v>
      </c>
    </row>
    <row r="645" spans="1:3" x14ac:dyDescent="0.25">
      <c r="A645" s="39">
        <v>804</v>
      </c>
      <c r="B645" s="39" t="s">
        <v>2335</v>
      </c>
      <c r="C645" s="39" t="s">
        <v>1274</v>
      </c>
    </row>
    <row r="646" spans="1:3" x14ac:dyDescent="0.25">
      <c r="A646" s="39">
        <v>805</v>
      </c>
      <c r="B646" s="39" t="s">
        <v>1736</v>
      </c>
      <c r="C646" s="39" t="s">
        <v>1276</v>
      </c>
    </row>
    <row r="647" spans="1:3" x14ac:dyDescent="0.25">
      <c r="A647" s="39">
        <v>806</v>
      </c>
      <c r="B647" s="39" t="s">
        <v>2389</v>
      </c>
      <c r="C647" s="39" t="s">
        <v>1276</v>
      </c>
    </row>
    <row r="648" spans="1:3" x14ac:dyDescent="0.25">
      <c r="A648" s="39">
        <v>807</v>
      </c>
      <c r="B648" s="39" t="s">
        <v>2361</v>
      </c>
      <c r="C648" s="39" t="s">
        <v>1276</v>
      </c>
    </row>
    <row r="649" spans="1:3" x14ac:dyDescent="0.25">
      <c r="A649" s="39">
        <v>808</v>
      </c>
      <c r="B649" s="39" t="s">
        <v>1737</v>
      </c>
      <c r="C649" s="39" t="s">
        <v>1276</v>
      </c>
    </row>
    <row r="650" spans="1:3" x14ac:dyDescent="0.25">
      <c r="A650" s="39">
        <v>809</v>
      </c>
      <c r="B650" s="39" t="s">
        <v>2253</v>
      </c>
      <c r="C650" s="39" t="s">
        <v>1276</v>
      </c>
    </row>
    <row r="651" spans="1:3" x14ac:dyDescent="0.25">
      <c r="A651" s="39">
        <v>810</v>
      </c>
      <c r="B651" s="39" t="s">
        <v>1738</v>
      </c>
      <c r="C651" s="39" t="s">
        <v>1273</v>
      </c>
    </row>
    <row r="652" spans="1:3" x14ac:dyDescent="0.25">
      <c r="A652" s="39">
        <v>811</v>
      </c>
      <c r="B652" s="39" t="s">
        <v>1739</v>
      </c>
      <c r="C652" s="39" t="s">
        <v>1273</v>
      </c>
    </row>
    <row r="653" spans="1:3" x14ac:dyDescent="0.25">
      <c r="A653" s="39">
        <v>812</v>
      </c>
      <c r="B653" s="39" t="s">
        <v>1740</v>
      </c>
      <c r="C653" s="39" t="s">
        <v>1273</v>
      </c>
    </row>
    <row r="654" spans="1:3" x14ac:dyDescent="0.25">
      <c r="A654" s="39">
        <v>813</v>
      </c>
      <c r="B654" s="39" t="s">
        <v>2165</v>
      </c>
      <c r="C654" s="39" t="s">
        <v>1273</v>
      </c>
    </row>
    <row r="655" spans="1:3" x14ac:dyDescent="0.25">
      <c r="A655" s="39">
        <v>813</v>
      </c>
      <c r="B655" s="39" t="s">
        <v>2160</v>
      </c>
      <c r="C655" s="39" t="s">
        <v>1273</v>
      </c>
    </row>
    <row r="656" spans="1:3" x14ac:dyDescent="0.25">
      <c r="A656" s="39">
        <v>815</v>
      </c>
      <c r="B656" s="39" t="s">
        <v>1741</v>
      </c>
      <c r="C656" s="39" t="s">
        <v>1273</v>
      </c>
    </row>
    <row r="657" spans="1:3" x14ac:dyDescent="0.25">
      <c r="A657" s="39">
        <v>816</v>
      </c>
      <c r="B657" s="39" t="s">
        <v>1742</v>
      </c>
      <c r="C657" s="39" t="s">
        <v>1273</v>
      </c>
    </row>
    <row r="658" spans="1:3" x14ac:dyDescent="0.25">
      <c r="A658" s="39">
        <v>817</v>
      </c>
      <c r="B658" s="39" t="s">
        <v>1743</v>
      </c>
      <c r="C658" s="39" t="s">
        <v>1275</v>
      </c>
    </row>
    <row r="659" spans="1:3" x14ac:dyDescent="0.25">
      <c r="A659" s="39">
        <v>818</v>
      </c>
      <c r="B659" s="39" t="s">
        <v>1744</v>
      </c>
      <c r="C659" s="39" t="s">
        <v>1273</v>
      </c>
    </row>
    <row r="660" spans="1:3" x14ac:dyDescent="0.25">
      <c r="A660" s="39">
        <v>819</v>
      </c>
      <c r="B660" s="39" t="s">
        <v>1745</v>
      </c>
      <c r="C660" s="39" t="s">
        <v>1276</v>
      </c>
    </row>
    <row r="661" spans="1:3" x14ac:dyDescent="0.25">
      <c r="A661" s="39">
        <v>821</v>
      </c>
      <c r="B661" s="39" t="s">
        <v>1746</v>
      </c>
      <c r="C661" s="39" t="s">
        <v>1273</v>
      </c>
    </row>
    <row r="662" spans="1:3" x14ac:dyDescent="0.25">
      <c r="A662" s="39">
        <v>822</v>
      </c>
      <c r="B662" s="39" t="s">
        <v>1747</v>
      </c>
      <c r="C662" s="39" t="s">
        <v>1274</v>
      </c>
    </row>
    <row r="663" spans="1:3" x14ac:dyDescent="0.25">
      <c r="A663" s="39">
        <v>823</v>
      </c>
      <c r="B663" s="39" t="s">
        <v>1748</v>
      </c>
      <c r="C663" s="39" t="s">
        <v>1273</v>
      </c>
    </row>
    <row r="664" spans="1:3" x14ac:dyDescent="0.25">
      <c r="A664" s="39">
        <v>824</v>
      </c>
      <c r="B664" s="39" t="s">
        <v>1749</v>
      </c>
      <c r="C664" s="39" t="s">
        <v>1274</v>
      </c>
    </row>
    <row r="665" spans="1:3" x14ac:dyDescent="0.25">
      <c r="A665" s="39">
        <v>825</v>
      </c>
      <c r="B665" s="39" t="s">
        <v>1750</v>
      </c>
      <c r="C665" s="39" t="s">
        <v>1275</v>
      </c>
    </row>
    <row r="666" spans="1:3" x14ac:dyDescent="0.25">
      <c r="A666" s="39">
        <v>826</v>
      </c>
      <c r="B666" s="39" t="s">
        <v>1751</v>
      </c>
      <c r="C666" s="39" t="s">
        <v>1273</v>
      </c>
    </row>
    <row r="667" spans="1:3" x14ac:dyDescent="0.25">
      <c r="A667" s="39">
        <v>827</v>
      </c>
      <c r="B667" s="39" t="s">
        <v>1752</v>
      </c>
      <c r="C667" s="39" t="s">
        <v>1273</v>
      </c>
    </row>
    <row r="668" spans="1:3" x14ac:dyDescent="0.25">
      <c r="A668" s="39">
        <v>828</v>
      </c>
      <c r="B668" s="39" t="s">
        <v>1753</v>
      </c>
      <c r="C668" s="39" t="s">
        <v>1273</v>
      </c>
    </row>
    <row r="669" spans="1:3" x14ac:dyDescent="0.25">
      <c r="A669" s="39">
        <v>829</v>
      </c>
      <c r="B669" s="39" t="s">
        <v>1754</v>
      </c>
      <c r="C669" s="39" t="s">
        <v>1275</v>
      </c>
    </row>
    <row r="670" spans="1:3" x14ac:dyDescent="0.25">
      <c r="A670" s="39">
        <v>830</v>
      </c>
      <c r="B670" s="39" t="s">
        <v>1755</v>
      </c>
      <c r="C670" s="39" t="s">
        <v>1274</v>
      </c>
    </row>
    <row r="671" spans="1:3" x14ac:dyDescent="0.25">
      <c r="A671" s="39">
        <v>831</v>
      </c>
      <c r="B671" s="39" t="s">
        <v>1756</v>
      </c>
      <c r="C671" s="39" t="s">
        <v>1275</v>
      </c>
    </row>
    <row r="672" spans="1:3" x14ac:dyDescent="0.25">
      <c r="A672" s="39">
        <v>832</v>
      </c>
      <c r="B672" s="39" t="s">
        <v>1757</v>
      </c>
      <c r="C672" s="39" t="s">
        <v>1276</v>
      </c>
    </row>
    <row r="673" spans="1:3" x14ac:dyDescent="0.25">
      <c r="A673" s="39">
        <v>833</v>
      </c>
      <c r="B673" s="39" t="s">
        <v>1758</v>
      </c>
      <c r="C673" s="39" t="s">
        <v>1273</v>
      </c>
    </row>
    <row r="674" spans="1:3" x14ac:dyDescent="0.25">
      <c r="A674" s="39">
        <v>834</v>
      </c>
      <c r="B674" s="39" t="s">
        <v>1759</v>
      </c>
      <c r="C674" s="39" t="s">
        <v>1273</v>
      </c>
    </row>
    <row r="675" spans="1:3" x14ac:dyDescent="0.25">
      <c r="A675" s="39">
        <v>835</v>
      </c>
      <c r="B675" s="39" t="s">
        <v>1760</v>
      </c>
      <c r="C675" s="39" t="s">
        <v>1273</v>
      </c>
    </row>
    <row r="676" spans="1:3" x14ac:dyDescent="0.25">
      <c r="A676" s="39">
        <v>836</v>
      </c>
      <c r="B676" s="39" t="s">
        <v>1761</v>
      </c>
      <c r="C676" s="39" t="s">
        <v>1273</v>
      </c>
    </row>
    <row r="677" spans="1:3" x14ac:dyDescent="0.25">
      <c r="A677" s="39">
        <v>837</v>
      </c>
      <c r="B677" s="39" t="s">
        <v>2252</v>
      </c>
      <c r="C677" s="39" t="s">
        <v>1276</v>
      </c>
    </row>
    <row r="678" spans="1:3" x14ac:dyDescent="0.25">
      <c r="A678" s="39">
        <v>838</v>
      </c>
      <c r="B678" s="39" t="s">
        <v>1762</v>
      </c>
      <c r="C678" s="39" t="s">
        <v>1274</v>
      </c>
    </row>
    <row r="679" spans="1:3" x14ac:dyDescent="0.25">
      <c r="A679" s="39">
        <v>839</v>
      </c>
      <c r="B679" s="39" t="s">
        <v>1763</v>
      </c>
      <c r="C679" s="39" t="s">
        <v>1273</v>
      </c>
    </row>
    <row r="680" spans="1:3" x14ac:dyDescent="0.25">
      <c r="A680" s="39">
        <v>840</v>
      </c>
      <c r="B680" s="39" t="s">
        <v>2383</v>
      </c>
      <c r="C680" s="39" t="s">
        <v>1276</v>
      </c>
    </row>
    <row r="681" spans="1:3" x14ac:dyDescent="0.25">
      <c r="A681" s="39">
        <v>841</v>
      </c>
      <c r="B681" s="39" t="s">
        <v>1764</v>
      </c>
      <c r="C681" s="39" t="s">
        <v>1273</v>
      </c>
    </row>
    <row r="682" spans="1:3" x14ac:dyDescent="0.25">
      <c r="A682" s="39">
        <v>842</v>
      </c>
      <c r="B682" s="39" t="s">
        <v>1765</v>
      </c>
      <c r="C682" s="39" t="s">
        <v>1274</v>
      </c>
    </row>
    <row r="683" spans="1:3" x14ac:dyDescent="0.25">
      <c r="A683" s="39">
        <v>843</v>
      </c>
      <c r="B683" s="39" t="s">
        <v>1766</v>
      </c>
      <c r="C683" s="39" t="s">
        <v>1274</v>
      </c>
    </row>
    <row r="684" spans="1:3" x14ac:dyDescent="0.25">
      <c r="A684" s="39">
        <v>844</v>
      </c>
      <c r="B684" s="39" t="s">
        <v>1767</v>
      </c>
      <c r="C684" s="39" t="s">
        <v>1274</v>
      </c>
    </row>
    <row r="685" spans="1:3" x14ac:dyDescent="0.25">
      <c r="A685" s="39">
        <v>845</v>
      </c>
      <c r="B685" s="39" t="s">
        <v>1768</v>
      </c>
      <c r="C685" s="39" t="s">
        <v>1273</v>
      </c>
    </row>
    <row r="686" spans="1:3" x14ac:dyDescent="0.25">
      <c r="A686" s="39">
        <v>849</v>
      </c>
      <c r="B686" s="39" t="s">
        <v>1769</v>
      </c>
      <c r="C686" s="39" t="s">
        <v>1273</v>
      </c>
    </row>
    <row r="687" spans="1:3" x14ac:dyDescent="0.25">
      <c r="A687" s="39">
        <v>850</v>
      </c>
      <c r="B687" s="39" t="s">
        <v>1770</v>
      </c>
      <c r="C687" s="39" t="s">
        <v>1273</v>
      </c>
    </row>
    <row r="688" spans="1:3" x14ac:dyDescent="0.25">
      <c r="A688" s="39">
        <v>851</v>
      </c>
      <c r="B688" s="39" t="s">
        <v>1771</v>
      </c>
      <c r="C688" s="39" t="s">
        <v>1276</v>
      </c>
    </row>
    <row r="689" spans="1:3" x14ac:dyDescent="0.25">
      <c r="A689" s="39">
        <v>852</v>
      </c>
      <c r="B689" s="39" t="s">
        <v>1772</v>
      </c>
      <c r="C689" s="39" t="s">
        <v>1276</v>
      </c>
    </row>
    <row r="690" spans="1:3" x14ac:dyDescent="0.25">
      <c r="A690" s="39">
        <v>853</v>
      </c>
      <c r="B690" s="39" t="s">
        <v>2336</v>
      </c>
      <c r="C690" s="39" t="s">
        <v>1276</v>
      </c>
    </row>
    <row r="691" spans="1:3" x14ac:dyDescent="0.25">
      <c r="A691" s="39">
        <v>854</v>
      </c>
      <c r="B691" s="39" t="s">
        <v>1773</v>
      </c>
      <c r="C691" s="39" t="s">
        <v>1276</v>
      </c>
    </row>
    <row r="692" spans="1:3" x14ac:dyDescent="0.25">
      <c r="A692" s="39">
        <v>855</v>
      </c>
      <c r="B692" s="39" t="s">
        <v>1774</v>
      </c>
      <c r="C692" s="39" t="s">
        <v>1276</v>
      </c>
    </row>
    <row r="693" spans="1:3" x14ac:dyDescent="0.25">
      <c r="A693" s="39">
        <v>856</v>
      </c>
      <c r="B693" s="39" t="s">
        <v>1775</v>
      </c>
      <c r="C693" s="39" t="s">
        <v>1276</v>
      </c>
    </row>
    <row r="694" spans="1:3" x14ac:dyDescent="0.25">
      <c r="A694" s="39">
        <v>857</v>
      </c>
      <c r="B694" s="39" t="s">
        <v>1776</v>
      </c>
      <c r="C694" s="39" t="s">
        <v>1276</v>
      </c>
    </row>
    <row r="695" spans="1:3" x14ac:dyDescent="0.25">
      <c r="A695" s="39">
        <v>858</v>
      </c>
      <c r="B695" s="39" t="s">
        <v>1777</v>
      </c>
      <c r="C695" s="39" t="s">
        <v>1273</v>
      </c>
    </row>
    <row r="696" spans="1:3" x14ac:dyDescent="0.25">
      <c r="A696" s="39">
        <v>859</v>
      </c>
      <c r="B696" s="39" t="s">
        <v>1778</v>
      </c>
      <c r="C696" s="39" t="s">
        <v>1274</v>
      </c>
    </row>
    <row r="697" spans="1:3" x14ac:dyDescent="0.25">
      <c r="A697" s="39">
        <v>860</v>
      </c>
      <c r="B697" s="39" t="s">
        <v>1779</v>
      </c>
      <c r="C697" s="39" t="s">
        <v>1273</v>
      </c>
    </row>
    <row r="698" spans="1:3" x14ac:dyDescent="0.25">
      <c r="A698" s="39">
        <v>861</v>
      </c>
      <c r="B698" s="39" t="s">
        <v>1780</v>
      </c>
      <c r="C698" s="39" t="s">
        <v>1273</v>
      </c>
    </row>
    <row r="699" spans="1:3" x14ac:dyDescent="0.25">
      <c r="A699" s="39">
        <v>862</v>
      </c>
      <c r="B699" s="39" t="s">
        <v>2352</v>
      </c>
      <c r="C699" s="39" t="s">
        <v>1276</v>
      </c>
    </row>
    <row r="700" spans="1:3" x14ac:dyDescent="0.25">
      <c r="A700" s="39">
        <v>863</v>
      </c>
      <c r="B700" s="39" t="s">
        <v>1781</v>
      </c>
      <c r="C700" s="39" t="s">
        <v>1273</v>
      </c>
    </row>
    <row r="701" spans="1:3" x14ac:dyDescent="0.25">
      <c r="A701" s="39">
        <v>864</v>
      </c>
      <c r="B701" s="39" t="s">
        <v>1782</v>
      </c>
      <c r="C701" s="39" t="s">
        <v>1276</v>
      </c>
    </row>
    <row r="702" spans="1:3" x14ac:dyDescent="0.25">
      <c r="A702" s="39">
        <v>865</v>
      </c>
      <c r="B702" s="39" t="s">
        <v>1783</v>
      </c>
      <c r="C702" s="39" t="s">
        <v>1273</v>
      </c>
    </row>
    <row r="703" spans="1:3" x14ac:dyDescent="0.25">
      <c r="A703" s="39">
        <v>866</v>
      </c>
      <c r="B703" s="39" t="s">
        <v>1784</v>
      </c>
      <c r="C703" s="39" t="s">
        <v>1273</v>
      </c>
    </row>
    <row r="704" spans="1:3" x14ac:dyDescent="0.25">
      <c r="A704" s="39">
        <v>867</v>
      </c>
      <c r="B704" s="39" t="s">
        <v>1785</v>
      </c>
      <c r="C704" s="39" t="s">
        <v>1274</v>
      </c>
    </row>
    <row r="705" spans="1:3" x14ac:dyDescent="0.25">
      <c r="A705" s="39">
        <v>868</v>
      </c>
      <c r="B705" s="39" t="s">
        <v>1786</v>
      </c>
      <c r="C705" s="39" t="s">
        <v>1273</v>
      </c>
    </row>
    <row r="706" spans="1:3" x14ac:dyDescent="0.25">
      <c r="A706" s="39">
        <v>869</v>
      </c>
      <c r="B706" s="39" t="s">
        <v>1787</v>
      </c>
      <c r="C706" s="39" t="s">
        <v>1276</v>
      </c>
    </row>
    <row r="707" spans="1:3" x14ac:dyDescent="0.25">
      <c r="A707" s="39">
        <v>870</v>
      </c>
      <c r="B707" s="39" t="s">
        <v>1788</v>
      </c>
      <c r="C707" s="39" t="s">
        <v>1275</v>
      </c>
    </row>
    <row r="708" spans="1:3" x14ac:dyDescent="0.25">
      <c r="A708" s="39">
        <v>871</v>
      </c>
      <c r="B708" s="39" t="s">
        <v>2195</v>
      </c>
      <c r="C708" s="39" t="s">
        <v>1275</v>
      </c>
    </row>
    <row r="709" spans="1:3" x14ac:dyDescent="0.25">
      <c r="A709" s="39">
        <v>872</v>
      </c>
      <c r="B709" s="39" t="s">
        <v>1789</v>
      </c>
      <c r="C709" s="39" t="s">
        <v>1276</v>
      </c>
    </row>
    <row r="710" spans="1:3" x14ac:dyDescent="0.25">
      <c r="A710" s="39">
        <v>873</v>
      </c>
      <c r="B710" s="39" t="s">
        <v>1790</v>
      </c>
      <c r="C710" s="39" t="s">
        <v>1275</v>
      </c>
    </row>
    <row r="711" spans="1:3" x14ac:dyDescent="0.25">
      <c r="A711" s="39">
        <v>874</v>
      </c>
      <c r="B711" s="39" t="s">
        <v>1791</v>
      </c>
      <c r="C711" s="39" t="s">
        <v>1276</v>
      </c>
    </row>
    <row r="712" spans="1:3" x14ac:dyDescent="0.25">
      <c r="A712" s="39">
        <v>875</v>
      </c>
      <c r="B712" s="39" t="s">
        <v>2273</v>
      </c>
      <c r="C712" s="39" t="s">
        <v>1273</v>
      </c>
    </row>
    <row r="713" spans="1:3" x14ac:dyDescent="0.25">
      <c r="A713" s="39">
        <v>876</v>
      </c>
      <c r="B713" s="39" t="s">
        <v>1792</v>
      </c>
      <c r="C713" s="39" t="s">
        <v>1273</v>
      </c>
    </row>
    <row r="714" spans="1:3" x14ac:dyDescent="0.25">
      <c r="A714" s="39">
        <v>877</v>
      </c>
      <c r="B714" s="39" t="s">
        <v>1793</v>
      </c>
      <c r="C714" s="39" t="s">
        <v>1276</v>
      </c>
    </row>
    <row r="715" spans="1:3" x14ac:dyDescent="0.25">
      <c r="A715" s="39">
        <v>878</v>
      </c>
      <c r="B715" s="39" t="s">
        <v>2159</v>
      </c>
      <c r="C715" s="39" t="s">
        <v>1276</v>
      </c>
    </row>
    <row r="716" spans="1:3" x14ac:dyDescent="0.25">
      <c r="A716" s="39">
        <v>879</v>
      </c>
      <c r="B716" s="39" t="s">
        <v>1794</v>
      </c>
      <c r="C716" s="39" t="s">
        <v>1273</v>
      </c>
    </row>
    <row r="717" spans="1:3" x14ac:dyDescent="0.25">
      <c r="A717" s="39">
        <v>880</v>
      </c>
      <c r="B717" s="39" t="s">
        <v>2401</v>
      </c>
      <c r="C717" s="39" t="s">
        <v>1275</v>
      </c>
    </row>
    <row r="718" spans="1:3" x14ac:dyDescent="0.25">
      <c r="A718" s="39">
        <v>881</v>
      </c>
      <c r="B718" s="39" t="s">
        <v>1795</v>
      </c>
      <c r="C718" s="39" t="s">
        <v>1275</v>
      </c>
    </row>
    <row r="719" spans="1:3" x14ac:dyDescent="0.25">
      <c r="A719" s="39">
        <v>882</v>
      </c>
      <c r="B719" s="39" t="s">
        <v>1796</v>
      </c>
      <c r="C719" s="39" t="s">
        <v>1276</v>
      </c>
    </row>
    <row r="720" spans="1:3" x14ac:dyDescent="0.25">
      <c r="A720" s="39">
        <v>883</v>
      </c>
      <c r="B720" s="39" t="s">
        <v>1797</v>
      </c>
      <c r="C720" s="39" t="s">
        <v>1273</v>
      </c>
    </row>
    <row r="721" spans="1:3" x14ac:dyDescent="0.25">
      <c r="A721" s="39">
        <v>884</v>
      </c>
      <c r="B721" s="39" t="s">
        <v>1798</v>
      </c>
      <c r="C721" s="39" t="s">
        <v>1273</v>
      </c>
    </row>
    <row r="722" spans="1:3" x14ac:dyDescent="0.25">
      <c r="A722" s="39">
        <v>885</v>
      </c>
      <c r="B722" s="39" t="s">
        <v>1799</v>
      </c>
      <c r="C722" s="39" t="s">
        <v>1275</v>
      </c>
    </row>
    <row r="723" spans="1:3" x14ac:dyDescent="0.25">
      <c r="A723" s="39">
        <v>886</v>
      </c>
      <c r="B723" s="39" t="s">
        <v>1800</v>
      </c>
      <c r="C723" s="39" t="s">
        <v>1276</v>
      </c>
    </row>
    <row r="724" spans="1:3" x14ac:dyDescent="0.25">
      <c r="A724" s="39">
        <v>887</v>
      </c>
      <c r="B724" s="39" t="s">
        <v>2371</v>
      </c>
      <c r="C724" s="39" t="s">
        <v>1273</v>
      </c>
    </row>
    <row r="725" spans="1:3" x14ac:dyDescent="0.25">
      <c r="A725" s="39">
        <v>888</v>
      </c>
      <c r="B725" s="39" t="s">
        <v>2270</v>
      </c>
      <c r="C725" s="39" t="s">
        <v>1276</v>
      </c>
    </row>
    <row r="726" spans="1:3" x14ac:dyDescent="0.25">
      <c r="A726" s="39">
        <v>889</v>
      </c>
      <c r="B726" s="39" t="s">
        <v>2251</v>
      </c>
      <c r="C726" s="39" t="s">
        <v>1273</v>
      </c>
    </row>
    <row r="727" spans="1:3" x14ac:dyDescent="0.25">
      <c r="A727" s="39">
        <v>890</v>
      </c>
      <c r="B727" s="39" t="s">
        <v>1801</v>
      </c>
      <c r="C727" s="39" t="s">
        <v>1275</v>
      </c>
    </row>
    <row r="728" spans="1:3" x14ac:dyDescent="0.25">
      <c r="A728" s="39">
        <v>891</v>
      </c>
      <c r="B728" s="39" t="s">
        <v>1802</v>
      </c>
      <c r="C728" s="39" t="s">
        <v>1275</v>
      </c>
    </row>
    <row r="729" spans="1:3" x14ac:dyDescent="0.25">
      <c r="A729" s="39">
        <v>892</v>
      </c>
      <c r="B729" s="39" t="s">
        <v>1803</v>
      </c>
      <c r="C729" s="39" t="s">
        <v>1273</v>
      </c>
    </row>
    <row r="730" spans="1:3" x14ac:dyDescent="0.25">
      <c r="A730" s="39">
        <v>893</v>
      </c>
      <c r="B730" s="39" t="s">
        <v>1804</v>
      </c>
      <c r="C730" s="39" t="s">
        <v>1274</v>
      </c>
    </row>
    <row r="731" spans="1:3" x14ac:dyDescent="0.25">
      <c r="A731" s="39">
        <v>894</v>
      </c>
      <c r="B731" s="39" t="s">
        <v>2148</v>
      </c>
      <c r="C731" s="39" t="s">
        <v>1276</v>
      </c>
    </row>
    <row r="732" spans="1:3" x14ac:dyDescent="0.25">
      <c r="A732" s="39">
        <v>895</v>
      </c>
      <c r="B732" s="39" t="s">
        <v>2384</v>
      </c>
      <c r="C732" s="39" t="s">
        <v>1276</v>
      </c>
    </row>
    <row r="733" spans="1:3" x14ac:dyDescent="0.25">
      <c r="A733" s="39">
        <v>896</v>
      </c>
      <c r="B733" s="39" t="s">
        <v>1805</v>
      </c>
      <c r="C733" s="39" t="s">
        <v>1273</v>
      </c>
    </row>
    <row r="734" spans="1:3" x14ac:dyDescent="0.25">
      <c r="A734" s="39">
        <v>897</v>
      </c>
      <c r="B734" s="39" t="s">
        <v>1806</v>
      </c>
      <c r="C734" s="39" t="s">
        <v>1273</v>
      </c>
    </row>
    <row r="735" spans="1:3" x14ac:dyDescent="0.25">
      <c r="A735" s="39">
        <v>899</v>
      </c>
      <c r="B735" s="39" t="s">
        <v>1807</v>
      </c>
      <c r="C735" s="39" t="s">
        <v>1274</v>
      </c>
    </row>
    <row r="736" spans="1:3" x14ac:dyDescent="0.25">
      <c r="A736" s="39">
        <v>900</v>
      </c>
      <c r="B736" s="39" t="s">
        <v>1808</v>
      </c>
      <c r="C736" s="39" t="s">
        <v>1273</v>
      </c>
    </row>
    <row r="737" spans="1:3" x14ac:dyDescent="0.25">
      <c r="A737" s="39">
        <v>901</v>
      </c>
      <c r="B737" s="39" t="s">
        <v>1809</v>
      </c>
      <c r="C737" s="39" t="s">
        <v>1273</v>
      </c>
    </row>
    <row r="738" spans="1:3" x14ac:dyDescent="0.25">
      <c r="A738" s="39">
        <v>902</v>
      </c>
      <c r="B738" s="39" t="s">
        <v>1810</v>
      </c>
      <c r="C738" s="39" t="s">
        <v>1273</v>
      </c>
    </row>
    <row r="739" spans="1:3" x14ac:dyDescent="0.25">
      <c r="A739" s="39">
        <v>903</v>
      </c>
      <c r="B739" s="39" t="s">
        <v>1811</v>
      </c>
      <c r="C739" s="39" t="s">
        <v>1276</v>
      </c>
    </row>
    <row r="740" spans="1:3" x14ac:dyDescent="0.25">
      <c r="A740" s="39">
        <v>904</v>
      </c>
      <c r="B740" s="39" t="s">
        <v>1812</v>
      </c>
      <c r="C740" s="39" t="s">
        <v>1273</v>
      </c>
    </row>
    <row r="741" spans="1:3" x14ac:dyDescent="0.25">
      <c r="A741" s="39">
        <v>905</v>
      </c>
      <c r="B741" s="39" t="s">
        <v>1813</v>
      </c>
      <c r="C741" s="39" t="s">
        <v>1276</v>
      </c>
    </row>
    <row r="742" spans="1:3" x14ac:dyDescent="0.25">
      <c r="A742" s="39">
        <v>906</v>
      </c>
      <c r="B742" s="39" t="s">
        <v>1814</v>
      </c>
      <c r="C742" s="39" t="s">
        <v>1273</v>
      </c>
    </row>
    <row r="743" spans="1:3" x14ac:dyDescent="0.25">
      <c r="A743" s="39">
        <v>907</v>
      </c>
      <c r="B743" s="39" t="s">
        <v>1815</v>
      </c>
      <c r="C743" s="39" t="s">
        <v>1273</v>
      </c>
    </row>
    <row r="744" spans="1:3" x14ac:dyDescent="0.25">
      <c r="A744" s="39">
        <v>908</v>
      </c>
      <c r="B744" s="39" t="s">
        <v>1816</v>
      </c>
      <c r="C744" s="39" t="s">
        <v>1273</v>
      </c>
    </row>
    <row r="745" spans="1:3" x14ac:dyDescent="0.25">
      <c r="A745" s="39">
        <v>909</v>
      </c>
      <c r="B745" s="39" t="s">
        <v>1817</v>
      </c>
      <c r="C745" s="39" t="s">
        <v>1273</v>
      </c>
    </row>
    <row r="746" spans="1:3" x14ac:dyDescent="0.25">
      <c r="A746" s="39">
        <v>910</v>
      </c>
      <c r="B746" s="39" t="s">
        <v>1818</v>
      </c>
      <c r="C746" s="39" t="s">
        <v>1276</v>
      </c>
    </row>
    <row r="747" spans="1:3" x14ac:dyDescent="0.25">
      <c r="A747" s="39">
        <v>911</v>
      </c>
      <c r="B747" s="39" t="s">
        <v>1819</v>
      </c>
      <c r="C747" s="39" t="s">
        <v>1273</v>
      </c>
    </row>
    <row r="748" spans="1:3" x14ac:dyDescent="0.25">
      <c r="A748" s="39">
        <v>912</v>
      </c>
      <c r="B748" s="39" t="s">
        <v>1820</v>
      </c>
      <c r="C748" s="39" t="s">
        <v>1274</v>
      </c>
    </row>
    <row r="749" spans="1:3" x14ac:dyDescent="0.25">
      <c r="A749" s="39">
        <v>913</v>
      </c>
      <c r="B749" s="39" t="s">
        <v>1821</v>
      </c>
      <c r="C749" s="39" t="s">
        <v>1273</v>
      </c>
    </row>
    <row r="750" spans="1:3" x14ac:dyDescent="0.25">
      <c r="A750" s="39">
        <v>914</v>
      </c>
      <c r="B750" s="39" t="s">
        <v>1822</v>
      </c>
      <c r="C750" s="39" t="s">
        <v>1273</v>
      </c>
    </row>
    <row r="751" spans="1:3" x14ac:dyDescent="0.25">
      <c r="A751" s="39">
        <v>915</v>
      </c>
      <c r="B751" s="39" t="s">
        <v>1823</v>
      </c>
      <c r="C751" s="39" t="s">
        <v>1273</v>
      </c>
    </row>
    <row r="752" spans="1:3" x14ac:dyDescent="0.25">
      <c r="A752" s="39">
        <v>916</v>
      </c>
      <c r="B752" s="39" t="s">
        <v>1824</v>
      </c>
      <c r="C752" s="39" t="s">
        <v>1273</v>
      </c>
    </row>
    <row r="753" spans="1:3" x14ac:dyDescent="0.25">
      <c r="A753" s="39">
        <v>917</v>
      </c>
      <c r="B753" s="39" t="s">
        <v>1825</v>
      </c>
      <c r="C753" s="39" t="s">
        <v>1273</v>
      </c>
    </row>
    <row r="754" spans="1:3" x14ac:dyDescent="0.25">
      <c r="A754" s="39">
        <v>918</v>
      </c>
      <c r="B754" s="39" t="s">
        <v>1826</v>
      </c>
      <c r="C754" s="39" t="s">
        <v>1273</v>
      </c>
    </row>
    <row r="755" spans="1:3" x14ac:dyDescent="0.25">
      <c r="A755" s="39">
        <v>919</v>
      </c>
      <c r="B755" s="39" t="s">
        <v>2358</v>
      </c>
      <c r="C755" s="39" t="s">
        <v>1273</v>
      </c>
    </row>
    <row r="756" spans="1:3" x14ac:dyDescent="0.25">
      <c r="A756" s="39">
        <v>921</v>
      </c>
      <c r="B756" s="39" t="s">
        <v>1827</v>
      </c>
      <c r="C756" s="39" t="s">
        <v>1276</v>
      </c>
    </row>
    <row r="757" spans="1:3" x14ac:dyDescent="0.25">
      <c r="A757" s="39">
        <v>923</v>
      </c>
      <c r="B757" s="39" t="s">
        <v>1828</v>
      </c>
      <c r="C757" s="39" t="s">
        <v>1274</v>
      </c>
    </row>
    <row r="758" spans="1:3" x14ac:dyDescent="0.25">
      <c r="A758" s="39">
        <v>924</v>
      </c>
      <c r="B758" s="39" t="s">
        <v>2360</v>
      </c>
      <c r="C758" s="39" t="s">
        <v>1276</v>
      </c>
    </row>
    <row r="759" spans="1:3" x14ac:dyDescent="0.25">
      <c r="A759" s="39">
        <v>925</v>
      </c>
      <c r="B759" s="39" t="s">
        <v>1829</v>
      </c>
      <c r="C759" s="39" t="s">
        <v>1273</v>
      </c>
    </row>
    <row r="760" spans="1:3" x14ac:dyDescent="0.25">
      <c r="A760" s="39">
        <v>926</v>
      </c>
      <c r="B760" s="39" t="s">
        <v>2354</v>
      </c>
      <c r="C760" s="39" t="s">
        <v>1276</v>
      </c>
    </row>
    <row r="761" spans="1:3" x14ac:dyDescent="0.25">
      <c r="A761" s="39">
        <v>927</v>
      </c>
      <c r="B761" s="39" t="s">
        <v>2272</v>
      </c>
      <c r="C761" s="39" t="s">
        <v>1273</v>
      </c>
    </row>
    <row r="762" spans="1:3" x14ac:dyDescent="0.25">
      <c r="A762" s="39">
        <v>928</v>
      </c>
      <c r="B762" s="39" t="s">
        <v>1919</v>
      </c>
      <c r="C762" s="39" t="s">
        <v>1276</v>
      </c>
    </row>
    <row r="763" spans="1:3" x14ac:dyDescent="0.25">
      <c r="A763" s="39">
        <v>929</v>
      </c>
      <c r="B763" s="39" t="s">
        <v>1930</v>
      </c>
      <c r="C763" s="39" t="s">
        <v>1273</v>
      </c>
    </row>
    <row r="764" spans="1:3" x14ac:dyDescent="0.25">
      <c r="A764" s="39">
        <v>930</v>
      </c>
      <c r="B764" s="39" t="s">
        <v>1925</v>
      </c>
      <c r="C764" s="39" t="s">
        <v>1273</v>
      </c>
    </row>
    <row r="765" spans="1:3" x14ac:dyDescent="0.25">
      <c r="A765" s="39">
        <v>931</v>
      </c>
      <c r="B765" s="39" t="s">
        <v>1830</v>
      </c>
      <c r="C765" s="39" t="s">
        <v>1273</v>
      </c>
    </row>
    <row r="766" spans="1:3" x14ac:dyDescent="0.25">
      <c r="A766" s="39">
        <v>932</v>
      </c>
      <c r="B766" s="39" t="s">
        <v>1831</v>
      </c>
      <c r="C766" s="39" t="s">
        <v>1273</v>
      </c>
    </row>
    <row r="767" spans="1:3" x14ac:dyDescent="0.25">
      <c r="A767" s="39">
        <v>933</v>
      </c>
      <c r="B767" s="39" t="s">
        <v>1949</v>
      </c>
      <c r="C767" s="39" t="s">
        <v>1274</v>
      </c>
    </row>
    <row r="768" spans="1:3" x14ac:dyDescent="0.25">
      <c r="A768" s="39">
        <v>934</v>
      </c>
      <c r="B768" s="39" t="s">
        <v>1909</v>
      </c>
      <c r="C768" s="39" t="s">
        <v>1274</v>
      </c>
    </row>
    <row r="769" spans="1:3" x14ac:dyDescent="0.25">
      <c r="A769" s="39">
        <v>935</v>
      </c>
      <c r="B769" s="39" t="s">
        <v>1832</v>
      </c>
      <c r="C769" s="39" t="s">
        <v>1273</v>
      </c>
    </row>
    <row r="770" spans="1:3" x14ac:dyDescent="0.25">
      <c r="A770" s="39">
        <v>936</v>
      </c>
      <c r="B770" s="39" t="s">
        <v>1833</v>
      </c>
      <c r="C770" s="39" t="s">
        <v>1276</v>
      </c>
    </row>
    <row r="771" spans="1:3" x14ac:dyDescent="0.25">
      <c r="A771" s="39">
        <v>937</v>
      </c>
      <c r="B771" s="39" t="s">
        <v>1834</v>
      </c>
      <c r="C771" s="39" t="s">
        <v>1276</v>
      </c>
    </row>
    <row r="772" spans="1:3" x14ac:dyDescent="0.25">
      <c r="A772" s="39">
        <v>938</v>
      </c>
      <c r="B772" s="39" t="s">
        <v>1835</v>
      </c>
      <c r="C772" s="39" t="s">
        <v>1273</v>
      </c>
    </row>
    <row r="773" spans="1:3" x14ac:dyDescent="0.25">
      <c r="A773" s="39">
        <v>939</v>
      </c>
      <c r="B773" s="39" t="s">
        <v>1836</v>
      </c>
      <c r="C773" s="39" t="s">
        <v>1273</v>
      </c>
    </row>
    <row r="774" spans="1:3" x14ac:dyDescent="0.25">
      <c r="A774" s="39">
        <v>940</v>
      </c>
      <c r="B774" s="39" t="s">
        <v>2381</v>
      </c>
      <c r="C774" s="39" t="s">
        <v>1276</v>
      </c>
    </row>
    <row r="775" spans="1:3" x14ac:dyDescent="0.25">
      <c r="A775" s="39">
        <v>941</v>
      </c>
      <c r="B775" s="39" t="s">
        <v>1837</v>
      </c>
      <c r="C775" s="39" t="s">
        <v>1276</v>
      </c>
    </row>
    <row r="776" spans="1:3" x14ac:dyDescent="0.25">
      <c r="A776" s="39">
        <v>942</v>
      </c>
      <c r="B776" s="39" t="s">
        <v>1838</v>
      </c>
      <c r="C776" s="39" t="s">
        <v>1276</v>
      </c>
    </row>
    <row r="777" spans="1:3" x14ac:dyDescent="0.25">
      <c r="A777" s="39">
        <v>943</v>
      </c>
      <c r="B777" s="39" t="s">
        <v>1839</v>
      </c>
      <c r="C777" s="39" t="s">
        <v>1273</v>
      </c>
    </row>
    <row r="778" spans="1:3" x14ac:dyDescent="0.25">
      <c r="A778" s="39">
        <v>944</v>
      </c>
      <c r="B778" s="39" t="s">
        <v>1840</v>
      </c>
      <c r="C778" s="39" t="s">
        <v>1276</v>
      </c>
    </row>
    <row r="779" spans="1:3" x14ac:dyDescent="0.25">
      <c r="A779" s="39">
        <v>945</v>
      </c>
      <c r="B779" s="39" t="s">
        <v>1841</v>
      </c>
      <c r="C779" s="39" t="s">
        <v>1274</v>
      </c>
    </row>
    <row r="780" spans="1:3" x14ac:dyDescent="0.25">
      <c r="A780" s="39">
        <v>946</v>
      </c>
      <c r="B780" s="39" t="s">
        <v>1842</v>
      </c>
      <c r="C780" s="39" t="s">
        <v>1273</v>
      </c>
    </row>
    <row r="781" spans="1:3" x14ac:dyDescent="0.25">
      <c r="A781" s="39">
        <v>947</v>
      </c>
      <c r="B781" s="39" t="s">
        <v>1843</v>
      </c>
      <c r="C781" s="39" t="s">
        <v>1273</v>
      </c>
    </row>
    <row r="782" spans="1:3" x14ac:dyDescent="0.25">
      <c r="A782" s="39">
        <v>948</v>
      </c>
      <c r="B782" s="39" t="s">
        <v>1844</v>
      </c>
      <c r="C782" s="39" t="s">
        <v>1276</v>
      </c>
    </row>
    <row r="783" spans="1:3" x14ac:dyDescent="0.25">
      <c r="A783" s="39">
        <v>949</v>
      </c>
      <c r="B783" s="39" t="s">
        <v>1845</v>
      </c>
      <c r="C783" s="39" t="s">
        <v>1273</v>
      </c>
    </row>
    <row r="784" spans="1:3" x14ac:dyDescent="0.25">
      <c r="A784" s="39">
        <v>950</v>
      </c>
      <c r="B784" s="39" t="s">
        <v>1846</v>
      </c>
      <c r="C784" s="39" t="s">
        <v>1276</v>
      </c>
    </row>
    <row r="785" spans="1:3" x14ac:dyDescent="0.25">
      <c r="A785" s="39">
        <v>951</v>
      </c>
      <c r="B785" s="39" t="s">
        <v>1847</v>
      </c>
      <c r="C785" s="39" t="s">
        <v>1273</v>
      </c>
    </row>
    <row r="786" spans="1:3" x14ac:dyDescent="0.25">
      <c r="A786" s="39">
        <v>952</v>
      </c>
      <c r="B786" s="39" t="s">
        <v>1848</v>
      </c>
      <c r="C786" s="39" t="s">
        <v>1273</v>
      </c>
    </row>
    <row r="787" spans="1:3" x14ac:dyDescent="0.25">
      <c r="A787" s="39">
        <v>953</v>
      </c>
      <c r="B787" s="39" t="s">
        <v>1849</v>
      </c>
      <c r="C787" s="39" t="s">
        <v>1273</v>
      </c>
    </row>
    <row r="788" spans="1:3" x14ac:dyDescent="0.25">
      <c r="A788" s="39">
        <v>954</v>
      </c>
      <c r="B788" s="39" t="s">
        <v>1850</v>
      </c>
      <c r="C788" s="39" t="s">
        <v>1276</v>
      </c>
    </row>
    <row r="789" spans="1:3" x14ac:dyDescent="0.25">
      <c r="A789" s="39">
        <v>955</v>
      </c>
      <c r="B789" s="39" t="s">
        <v>1851</v>
      </c>
      <c r="C789" s="39" t="s">
        <v>1273</v>
      </c>
    </row>
    <row r="790" spans="1:3" x14ac:dyDescent="0.25">
      <c r="A790" s="39">
        <v>956</v>
      </c>
      <c r="B790" s="39" t="s">
        <v>2402</v>
      </c>
      <c r="C790" s="39" t="s">
        <v>1276</v>
      </c>
    </row>
    <row r="791" spans="1:3" x14ac:dyDescent="0.25">
      <c r="A791" s="39">
        <v>957</v>
      </c>
      <c r="B791" s="39" t="s">
        <v>1852</v>
      </c>
      <c r="C791" s="39" t="s">
        <v>1273</v>
      </c>
    </row>
    <row r="792" spans="1:3" x14ac:dyDescent="0.25">
      <c r="A792" s="39">
        <v>958</v>
      </c>
      <c r="B792" s="39" t="s">
        <v>1853</v>
      </c>
      <c r="C792" s="39" t="s">
        <v>1273</v>
      </c>
    </row>
    <row r="793" spans="1:3" x14ac:dyDescent="0.25">
      <c r="A793" s="39">
        <v>959</v>
      </c>
      <c r="B793" s="39" t="s">
        <v>2271</v>
      </c>
      <c r="C793" s="39" t="s">
        <v>1274</v>
      </c>
    </row>
    <row r="794" spans="1:3" x14ac:dyDescent="0.25">
      <c r="A794" s="39">
        <v>960</v>
      </c>
      <c r="B794" s="39" t="s">
        <v>1854</v>
      </c>
      <c r="C794" s="39" t="s">
        <v>1275</v>
      </c>
    </row>
    <row r="795" spans="1:3" x14ac:dyDescent="0.25">
      <c r="A795" s="39">
        <v>961</v>
      </c>
      <c r="B795" s="39" t="s">
        <v>1855</v>
      </c>
      <c r="C795" s="39" t="s">
        <v>1273</v>
      </c>
    </row>
    <row r="796" spans="1:3" x14ac:dyDescent="0.25">
      <c r="A796" s="39">
        <v>962</v>
      </c>
      <c r="B796" s="39" t="s">
        <v>1856</v>
      </c>
      <c r="C796" s="39" t="s">
        <v>1275</v>
      </c>
    </row>
    <row r="797" spans="1:3" x14ac:dyDescent="0.25">
      <c r="A797" s="39">
        <v>963</v>
      </c>
      <c r="B797" s="39" t="s">
        <v>1857</v>
      </c>
      <c r="C797" s="39" t="s">
        <v>1274</v>
      </c>
    </row>
    <row r="798" spans="1:3" x14ac:dyDescent="0.25">
      <c r="A798" s="39">
        <v>964</v>
      </c>
      <c r="B798" s="39" t="s">
        <v>1858</v>
      </c>
      <c r="C798" s="39" t="s">
        <v>1276</v>
      </c>
    </row>
    <row r="799" spans="1:3" x14ac:dyDescent="0.25">
      <c r="A799" s="39">
        <v>965</v>
      </c>
      <c r="B799" s="39" t="s">
        <v>2286</v>
      </c>
      <c r="C799" s="39" t="s">
        <v>1276</v>
      </c>
    </row>
    <row r="800" spans="1:3" x14ac:dyDescent="0.25">
      <c r="A800" s="39">
        <v>966</v>
      </c>
      <c r="B800" s="39" t="s">
        <v>2145</v>
      </c>
      <c r="C800" s="39" t="s">
        <v>1273</v>
      </c>
    </row>
    <row r="801" spans="1:3" x14ac:dyDescent="0.25">
      <c r="A801" s="39">
        <v>967</v>
      </c>
      <c r="B801" s="39" t="s">
        <v>1859</v>
      </c>
      <c r="C801" s="39" t="s">
        <v>1273</v>
      </c>
    </row>
    <row r="802" spans="1:3" x14ac:dyDescent="0.25">
      <c r="A802" s="39">
        <v>968</v>
      </c>
      <c r="B802" s="39" t="s">
        <v>1860</v>
      </c>
      <c r="C802" s="39" t="s">
        <v>1275</v>
      </c>
    </row>
    <row r="803" spans="1:3" x14ac:dyDescent="0.25">
      <c r="A803" s="39">
        <v>969</v>
      </c>
      <c r="B803" s="39" t="s">
        <v>1861</v>
      </c>
      <c r="C803" s="39" t="s">
        <v>1276</v>
      </c>
    </row>
    <row r="804" spans="1:3" x14ac:dyDescent="0.25">
      <c r="A804" s="39">
        <v>970</v>
      </c>
      <c r="B804" s="39" t="s">
        <v>2370</v>
      </c>
      <c r="C804" s="39" t="s">
        <v>1273</v>
      </c>
    </row>
    <row r="805" spans="1:3" x14ac:dyDescent="0.25">
      <c r="A805" s="39">
        <v>971</v>
      </c>
      <c r="B805" s="39" t="s">
        <v>1862</v>
      </c>
      <c r="C805" s="39" t="s">
        <v>1273</v>
      </c>
    </row>
    <row r="806" spans="1:3" x14ac:dyDescent="0.25">
      <c r="A806" s="39">
        <v>972</v>
      </c>
      <c r="B806" s="39" t="s">
        <v>1863</v>
      </c>
      <c r="C806" s="39" t="s">
        <v>1273</v>
      </c>
    </row>
    <row r="807" spans="1:3" x14ac:dyDescent="0.25">
      <c r="A807" s="39">
        <v>973</v>
      </c>
      <c r="B807" s="39" t="s">
        <v>1864</v>
      </c>
      <c r="C807" s="39" t="s">
        <v>1273</v>
      </c>
    </row>
    <row r="808" spans="1:3" x14ac:dyDescent="0.25">
      <c r="A808" s="39">
        <v>974</v>
      </c>
      <c r="B808" s="39" t="s">
        <v>1865</v>
      </c>
      <c r="C808" s="39" t="s">
        <v>1273</v>
      </c>
    </row>
    <row r="809" spans="1:3" x14ac:dyDescent="0.25">
      <c r="A809" s="39">
        <v>976</v>
      </c>
      <c r="B809" s="39" t="s">
        <v>1866</v>
      </c>
      <c r="C809" s="39" t="s">
        <v>1273</v>
      </c>
    </row>
    <row r="810" spans="1:3" x14ac:dyDescent="0.25">
      <c r="A810" s="39">
        <v>977</v>
      </c>
      <c r="B810" s="39" t="s">
        <v>1900</v>
      </c>
      <c r="C810" s="39" t="s">
        <v>1273</v>
      </c>
    </row>
    <row r="811" spans="1:3" x14ac:dyDescent="0.25">
      <c r="A811" s="39">
        <v>978</v>
      </c>
      <c r="B811" s="39" t="s">
        <v>1867</v>
      </c>
      <c r="C811" s="39" t="s">
        <v>1273</v>
      </c>
    </row>
    <row r="812" spans="1:3" x14ac:dyDescent="0.25">
      <c r="A812" s="39">
        <v>979</v>
      </c>
      <c r="B812" s="39" t="s">
        <v>1868</v>
      </c>
      <c r="C812" s="39" t="s">
        <v>1273</v>
      </c>
    </row>
    <row r="813" spans="1:3" x14ac:dyDescent="0.25">
      <c r="A813" s="39">
        <v>980</v>
      </c>
      <c r="B813" s="39" t="s">
        <v>1869</v>
      </c>
      <c r="C813" s="39" t="s">
        <v>1273</v>
      </c>
    </row>
    <row r="814" spans="1:3" x14ac:dyDescent="0.25">
      <c r="A814" s="39">
        <v>981</v>
      </c>
      <c r="B814" s="39" t="s">
        <v>1870</v>
      </c>
      <c r="C814" s="39" t="s">
        <v>1273</v>
      </c>
    </row>
    <row r="815" spans="1:3" x14ac:dyDescent="0.25">
      <c r="A815" s="39">
        <v>982</v>
      </c>
      <c r="B815" s="39" t="s">
        <v>1871</v>
      </c>
      <c r="C815" s="39" t="s">
        <v>1273</v>
      </c>
    </row>
    <row r="816" spans="1:3" x14ac:dyDescent="0.25">
      <c r="A816" s="39">
        <v>983</v>
      </c>
      <c r="B816" s="39" t="s">
        <v>1872</v>
      </c>
      <c r="C816" s="39" t="s">
        <v>1273</v>
      </c>
    </row>
    <row r="817" spans="1:3" x14ac:dyDescent="0.25">
      <c r="A817" s="39">
        <v>984</v>
      </c>
      <c r="B817" s="39" t="s">
        <v>1873</v>
      </c>
      <c r="C817" s="39" t="s">
        <v>1275</v>
      </c>
    </row>
    <row r="818" spans="1:3" x14ac:dyDescent="0.25">
      <c r="A818" s="39">
        <v>985</v>
      </c>
      <c r="B818" s="39" t="s">
        <v>1874</v>
      </c>
      <c r="C818" s="39" t="s">
        <v>1276</v>
      </c>
    </row>
    <row r="819" spans="1:3" x14ac:dyDescent="0.25">
      <c r="A819" s="39">
        <v>986</v>
      </c>
      <c r="B819" s="39" t="s">
        <v>1875</v>
      </c>
      <c r="C819" s="39" t="s">
        <v>1276</v>
      </c>
    </row>
    <row r="820" spans="1:3" x14ac:dyDescent="0.25">
      <c r="A820" s="39">
        <v>987</v>
      </c>
      <c r="B820" s="39" t="s">
        <v>1876</v>
      </c>
      <c r="C820" s="39" t="s">
        <v>1276</v>
      </c>
    </row>
    <row r="821" spans="1:3" x14ac:dyDescent="0.25">
      <c r="A821" s="39">
        <v>988</v>
      </c>
      <c r="B821" s="39" t="s">
        <v>1877</v>
      </c>
      <c r="C821" s="39" t="s">
        <v>1273</v>
      </c>
    </row>
    <row r="822" spans="1:3" x14ac:dyDescent="0.25">
      <c r="A822" s="39">
        <v>989</v>
      </c>
      <c r="B822" s="39" t="s">
        <v>1878</v>
      </c>
      <c r="C822" s="39" t="s">
        <v>1273</v>
      </c>
    </row>
    <row r="823" spans="1:3" x14ac:dyDescent="0.25">
      <c r="A823" s="39">
        <v>990</v>
      </c>
      <c r="B823" s="39" t="s">
        <v>2403</v>
      </c>
      <c r="C823" s="39" t="s">
        <v>1276</v>
      </c>
    </row>
    <row r="824" spans="1:3" s="64" customFormat="1" x14ac:dyDescent="0.25">
      <c r="A824" s="39">
        <v>991</v>
      </c>
      <c r="B824" s="39" t="s">
        <v>1879</v>
      </c>
      <c r="C824" s="39" t="s">
        <v>1276</v>
      </c>
    </row>
    <row r="825" spans="1:3" s="64" customFormat="1" x14ac:dyDescent="0.25">
      <c r="A825" s="39">
        <v>993</v>
      </c>
      <c r="B825" s="39" t="s">
        <v>1880</v>
      </c>
      <c r="C825" s="39" t="s">
        <v>1273</v>
      </c>
    </row>
    <row r="826" spans="1:3" s="64" customFormat="1" x14ac:dyDescent="0.25">
      <c r="A826" s="39">
        <v>994</v>
      </c>
      <c r="B826" s="39" t="s">
        <v>2255</v>
      </c>
      <c r="C826" s="39" t="s">
        <v>1273</v>
      </c>
    </row>
    <row r="827" spans="1:3" s="78" customFormat="1" x14ac:dyDescent="0.25">
      <c r="A827" s="39">
        <v>995</v>
      </c>
      <c r="B827" s="39" t="s">
        <v>1881</v>
      </c>
      <c r="C827" s="39" t="s">
        <v>1275</v>
      </c>
    </row>
    <row r="828" spans="1:3" s="78" customFormat="1" x14ac:dyDescent="0.25">
      <c r="A828" s="39">
        <v>996</v>
      </c>
      <c r="B828" s="39" t="s">
        <v>1882</v>
      </c>
      <c r="C828" s="39" t="s">
        <v>1273</v>
      </c>
    </row>
  </sheetData>
  <autoFilter ref="A1:C828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627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3" t="s">
        <v>2426</v>
      </c>
      <c r="B1" s="184"/>
      <c r="C1" s="184"/>
      <c r="D1" s="184"/>
    </row>
    <row r="2" spans="1:5" x14ac:dyDescent="0.25">
      <c r="A2" s="52" t="s">
        <v>2427</v>
      </c>
      <c r="B2" s="52" t="s">
        <v>18</v>
      </c>
      <c r="C2" s="52" t="s">
        <v>2428</v>
      </c>
      <c r="D2" s="52" t="s">
        <v>2429</v>
      </c>
    </row>
    <row r="3" spans="1:5" ht="15.75" x14ac:dyDescent="0.25">
      <c r="A3" s="53">
        <v>335842945</v>
      </c>
      <c r="B3" s="53">
        <v>735</v>
      </c>
      <c r="C3" s="53" t="s">
        <v>2500</v>
      </c>
      <c r="D3" s="65" t="s">
        <v>2471</v>
      </c>
      <c r="E3" s="67"/>
    </row>
    <row r="4" spans="1:5" ht="15.75" x14ac:dyDescent="0.25">
      <c r="A4" s="53">
        <v>335842958</v>
      </c>
      <c r="B4" s="53">
        <v>630</v>
      </c>
      <c r="C4" s="53" t="s">
        <v>2500</v>
      </c>
      <c r="D4" s="65" t="s">
        <v>2471</v>
      </c>
      <c r="E4" s="67"/>
    </row>
    <row r="5" spans="1:5" ht="15.75" x14ac:dyDescent="0.25">
      <c r="A5" s="53">
        <v>335843364</v>
      </c>
      <c r="B5" s="53">
        <v>1</v>
      </c>
      <c r="C5" s="53" t="s">
        <v>2500</v>
      </c>
      <c r="D5" s="65" t="s">
        <v>2471</v>
      </c>
    </row>
    <row r="6" spans="1:5" ht="15.75" x14ac:dyDescent="0.25">
      <c r="A6" s="53" t="s">
        <v>2509</v>
      </c>
      <c r="B6" s="53">
        <v>98</v>
      </c>
      <c r="C6" s="53" t="s">
        <v>2500</v>
      </c>
      <c r="D6" s="65" t="s">
        <v>2471</v>
      </c>
    </row>
    <row r="7" spans="1:5" ht="15.75" x14ac:dyDescent="0.25">
      <c r="A7" s="53" t="s">
        <v>2508</v>
      </c>
      <c r="B7" s="53">
        <v>824</v>
      </c>
      <c r="C7" s="53" t="s">
        <v>2500</v>
      </c>
      <c r="D7" s="65" t="s">
        <v>2471</v>
      </c>
    </row>
    <row r="8" spans="1:5" ht="15.75" x14ac:dyDescent="0.25">
      <c r="A8" s="53" t="s">
        <v>2507</v>
      </c>
      <c r="B8" s="53">
        <v>736</v>
      </c>
      <c r="C8" s="53" t="s">
        <v>2500</v>
      </c>
      <c r="D8" s="65" t="s">
        <v>2471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2431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2432</v>
      </c>
      <c r="D13" s="53">
        <f>COUNTIFS($D$3:$D$12,"Disponible")</f>
        <v>6</v>
      </c>
    </row>
    <row r="14" spans="1:5" ht="16.5" thickBot="1" x14ac:dyDescent="0.3">
      <c r="A14" s="50"/>
      <c r="B14" s="50" t="s">
        <v>2415</v>
      </c>
      <c r="C14" s="56" t="s">
        <v>2433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2434</v>
      </c>
      <c r="D15" s="57">
        <f>D13/D12</f>
        <v>1</v>
      </c>
    </row>
    <row r="16" spans="1:5" ht="15.75" thickBot="1" x14ac:dyDescent="0.3">
      <c r="A16" s="50"/>
      <c r="B16" s="50" t="s">
        <v>2415</v>
      </c>
      <c r="C16" s="58" t="s">
        <v>2435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3" t="s">
        <v>2436</v>
      </c>
      <c r="B18" s="184"/>
      <c r="C18" s="184"/>
      <c r="D18" s="184"/>
    </row>
    <row r="19" spans="1:4" x14ac:dyDescent="0.25">
      <c r="A19" s="52" t="s">
        <v>2427</v>
      </c>
      <c r="B19" s="52" t="s">
        <v>18</v>
      </c>
      <c r="C19" s="52" t="s">
        <v>2437</v>
      </c>
      <c r="D19" s="52" t="s">
        <v>2438</v>
      </c>
    </row>
    <row r="20" spans="1:4" ht="15.75" x14ac:dyDescent="0.25">
      <c r="A20" s="53" t="s">
        <v>2506</v>
      </c>
      <c r="B20" s="53">
        <v>630</v>
      </c>
      <c r="C20" s="65" t="s">
        <v>2470</v>
      </c>
      <c r="D20" s="65" t="s">
        <v>2471</v>
      </c>
    </row>
    <row r="21" spans="1:4" ht="15.75" x14ac:dyDescent="0.25">
      <c r="A21" s="53" t="s">
        <v>2505</v>
      </c>
      <c r="B21" s="53">
        <v>410</v>
      </c>
      <c r="C21" s="65" t="s">
        <v>2470</v>
      </c>
      <c r="D21" s="65" t="s">
        <v>2471</v>
      </c>
    </row>
    <row r="22" spans="1:4" ht="15.75" x14ac:dyDescent="0.25">
      <c r="A22" s="53" t="s">
        <v>2504</v>
      </c>
      <c r="B22" s="53">
        <v>554</v>
      </c>
      <c r="C22" s="65" t="s">
        <v>2470</v>
      </c>
      <c r="D22" s="65" t="s">
        <v>2471</v>
      </c>
    </row>
    <row r="23" spans="1:4" ht="15.75" x14ac:dyDescent="0.25">
      <c r="A23" s="53" t="s">
        <v>2503</v>
      </c>
      <c r="B23" s="53">
        <v>511</v>
      </c>
      <c r="C23" s="65" t="s">
        <v>2470</v>
      </c>
      <c r="D23" s="65" t="s">
        <v>2471</v>
      </c>
    </row>
    <row r="24" spans="1:4" s="90" customFormat="1" ht="15.75" x14ac:dyDescent="0.25">
      <c r="A24" s="53" t="s">
        <v>2502</v>
      </c>
      <c r="B24" s="53">
        <v>194</v>
      </c>
      <c r="C24" s="65" t="s">
        <v>2470</v>
      </c>
      <c r="D24" s="65" t="s">
        <v>2471</v>
      </c>
    </row>
    <row r="25" spans="1:4" s="90" customFormat="1" ht="15.75" x14ac:dyDescent="0.25">
      <c r="A25" s="53" t="s">
        <v>2501</v>
      </c>
      <c r="B25" s="53">
        <v>414</v>
      </c>
      <c r="C25" s="65" t="s">
        <v>2470</v>
      </c>
      <c r="D25" s="65" t="s">
        <v>2471</v>
      </c>
    </row>
    <row r="26" spans="1:4" s="90" customFormat="1" ht="15.75" x14ac:dyDescent="0.25">
      <c r="A26" s="53" t="s">
        <v>2513</v>
      </c>
      <c r="B26" s="53">
        <v>272</v>
      </c>
      <c r="C26" s="65" t="s">
        <v>2470</v>
      </c>
      <c r="D26" s="65" t="s">
        <v>2471</v>
      </c>
    </row>
    <row r="27" spans="1:4" s="90" customFormat="1" ht="15.75" x14ac:dyDescent="0.25">
      <c r="A27" s="53" t="s">
        <v>2512</v>
      </c>
      <c r="B27" s="53">
        <v>411</v>
      </c>
      <c r="C27" s="65" t="s">
        <v>2470</v>
      </c>
      <c r="D27" s="65" t="s">
        <v>2471</v>
      </c>
    </row>
    <row r="28" spans="1:4" ht="15.75" x14ac:dyDescent="0.25">
      <c r="A28" s="53" t="s">
        <v>2511</v>
      </c>
      <c r="B28" s="53">
        <v>707</v>
      </c>
      <c r="C28" s="65" t="s">
        <v>2470</v>
      </c>
      <c r="D28" s="65" t="s">
        <v>2471</v>
      </c>
    </row>
    <row r="29" spans="1:4" s="66" customFormat="1" ht="15.75" x14ac:dyDescent="0.25">
      <c r="A29" s="53" t="s">
        <v>2510</v>
      </c>
      <c r="B29" s="53">
        <v>742</v>
      </c>
      <c r="C29" s="65" t="s">
        <v>2470</v>
      </c>
      <c r="D29" s="65" t="s">
        <v>2471</v>
      </c>
    </row>
    <row r="30" spans="1:4" s="66" customFormat="1" ht="15.75" x14ac:dyDescent="0.25">
      <c r="A30" s="53" t="s">
        <v>2514</v>
      </c>
      <c r="B30" s="53">
        <v>965</v>
      </c>
      <c r="C30" s="65" t="s">
        <v>2470</v>
      </c>
      <c r="D30" s="65" t="s">
        <v>2471</v>
      </c>
    </row>
    <row r="31" spans="1:4" s="66" customFormat="1" ht="15.75" x14ac:dyDescent="0.25">
      <c r="A31" s="53">
        <v>335843201</v>
      </c>
      <c r="B31" s="53">
        <v>395</v>
      </c>
      <c r="C31" s="65" t="s">
        <v>2430</v>
      </c>
      <c r="D31" s="65" t="s">
        <v>2471</v>
      </c>
    </row>
    <row r="32" spans="1:4" s="90" customFormat="1" ht="15.75" x14ac:dyDescent="0.25">
      <c r="A32" s="53">
        <v>335843203</v>
      </c>
      <c r="B32" s="53">
        <v>547</v>
      </c>
      <c r="C32" s="65" t="s">
        <v>2430</v>
      </c>
      <c r="D32" s="65" t="s">
        <v>2471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2471</v>
      </c>
    </row>
    <row r="35" spans="1:4" ht="16.5" thickBot="1" x14ac:dyDescent="0.3">
      <c r="A35" s="60"/>
      <c r="B35" s="60"/>
      <c r="C35" s="61" t="s">
        <v>2439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2440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2433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2441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2442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626" priority="119326"/>
  </conditionalFormatting>
  <conditionalFormatting sqref="B33">
    <cfRule type="duplicateValues" dxfId="625" priority="119327"/>
    <cfRule type="duplicateValues" dxfId="624" priority="119328"/>
  </conditionalFormatting>
  <conditionalFormatting sqref="A33">
    <cfRule type="duplicateValues" dxfId="623" priority="119340"/>
  </conditionalFormatting>
  <conditionalFormatting sqref="A33">
    <cfRule type="duplicateValues" dxfId="622" priority="119341"/>
    <cfRule type="duplicateValues" dxfId="621" priority="119342"/>
  </conditionalFormatting>
  <conditionalFormatting sqref="B4:B8">
    <cfRule type="duplicateValues" dxfId="620" priority="6"/>
  </conditionalFormatting>
  <conditionalFormatting sqref="B4:B8">
    <cfRule type="duplicateValues" dxfId="619" priority="5"/>
  </conditionalFormatting>
  <conditionalFormatting sqref="A3:A8">
    <cfRule type="duplicateValues" dxfId="618" priority="3"/>
    <cfRule type="duplicateValues" dxfId="617" priority="4"/>
  </conditionalFormatting>
  <conditionalFormatting sqref="B3">
    <cfRule type="duplicateValues" dxfId="616" priority="2"/>
  </conditionalFormatting>
  <conditionalFormatting sqref="B3">
    <cfRule type="duplicateValues" dxfId="61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5" t="s">
        <v>58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1" t="str">
        <f t="shared" ref="A3:A14" ca="1" si="0">CONCATENATE(TODAY()-C3," días")</f>
        <v>217 días</v>
      </c>
      <c r="B3" s="41">
        <v>335649824</v>
      </c>
      <c r="C3" s="49">
        <v>44093</v>
      </c>
      <c r="D3" s="41" t="s">
        <v>2183</v>
      </c>
      <c r="E3" s="89">
        <v>196</v>
      </c>
      <c r="F3" s="41" t="str">
        <f>VLOOKUP(E3,'LISTADO ATM'!$A$2:$B$820,2,0)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2247</v>
      </c>
    </row>
    <row r="4" spans="1:11" ht="18" x14ac:dyDescent="0.25">
      <c r="A4" s="41" t="str">
        <f t="shared" ca="1" si="0"/>
        <v>198 días</v>
      </c>
      <c r="B4" s="41">
        <v>335668632</v>
      </c>
      <c r="C4" s="49">
        <v>44112</v>
      </c>
      <c r="D4" s="41" t="s">
        <v>2182</v>
      </c>
      <c r="E4" s="89">
        <v>875</v>
      </c>
      <c r="F4" s="41" t="str">
        <f>VLOOKUP(E4,'LISTADO ATM'!$A$2:$B$820,2,0)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2424</v>
      </c>
    </row>
    <row r="5" spans="1:11" ht="18" x14ac:dyDescent="0.25">
      <c r="A5" s="70" t="str">
        <f ca="1">CONCATENATE(TODAY()-C5," días")</f>
        <v>197 días</v>
      </c>
      <c r="B5" s="41" t="s">
        <v>2425</v>
      </c>
      <c r="C5" s="49">
        <v>44113</v>
      </c>
      <c r="D5" s="41" t="s">
        <v>2182</v>
      </c>
      <c r="E5" s="89">
        <v>979</v>
      </c>
      <c r="F5" s="41" t="str">
        <f>VLOOKUP(E5,'LISTADO ATM'!$A$2:$B$820,2,0)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2247</v>
      </c>
    </row>
    <row r="6" spans="1:11" ht="18" x14ac:dyDescent="0.25">
      <c r="A6" s="70" t="str">
        <f t="shared" ca="1" si="0"/>
        <v>197 días</v>
      </c>
      <c r="B6" s="41" t="s">
        <v>2443</v>
      </c>
      <c r="C6" s="49">
        <v>44113</v>
      </c>
      <c r="D6" s="41" t="s">
        <v>2182</v>
      </c>
      <c r="E6" s="89">
        <v>486</v>
      </c>
      <c r="F6" s="41" t="str">
        <f>VLOOKUP(E6,'LISTADO ATM'!$A$2:$B$820,2,0)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2424</v>
      </c>
    </row>
    <row r="7" spans="1:11" ht="18" x14ac:dyDescent="0.25">
      <c r="A7" s="70" t="str">
        <f t="shared" ca="1" si="0"/>
        <v>196 días</v>
      </c>
      <c r="B7" s="41" t="s">
        <v>2445</v>
      </c>
      <c r="C7" s="49">
        <v>44114</v>
      </c>
      <c r="D7" s="41" t="s">
        <v>2182</v>
      </c>
      <c r="E7" s="89">
        <v>868</v>
      </c>
      <c r="F7" s="41" t="str">
        <f>VLOOKUP(E7,'LISTADO ATM'!$A$2:$B$820,2,0)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2430</v>
      </c>
    </row>
    <row r="8" spans="1:11" ht="18" x14ac:dyDescent="0.25">
      <c r="A8" s="70" t="str">
        <f ca="1">CONCATENATE(TODAY()-C8," días")</f>
        <v>195 días</v>
      </c>
      <c r="B8" s="41">
        <v>335671618</v>
      </c>
      <c r="C8" s="49">
        <v>44115</v>
      </c>
      <c r="D8" s="41" t="s">
        <v>2182</v>
      </c>
      <c r="E8" s="89">
        <v>548</v>
      </c>
      <c r="F8" s="41" t="str">
        <f>VLOOKUP(E8,'LISTADO ATM'!$A$2:$B$820,2,0)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2221</v>
      </c>
    </row>
    <row r="9" spans="1:11" ht="18" x14ac:dyDescent="0.25">
      <c r="A9" s="70" t="str">
        <f t="shared" ca="1" si="0"/>
        <v>156.5 días</v>
      </c>
      <c r="B9" s="41" t="s">
        <v>2451</v>
      </c>
      <c r="C9" s="49">
        <v>44153.5</v>
      </c>
      <c r="D9" s="41" t="s">
        <v>2182</v>
      </c>
      <c r="E9" s="89">
        <v>803</v>
      </c>
      <c r="F9" s="41" t="str">
        <f>VLOOKUP(E9,'LISTADO ATM'!$A$2:$B$820,2,0)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2424</v>
      </c>
    </row>
    <row r="10" spans="1:11" ht="18" x14ac:dyDescent="0.25">
      <c r="A10" s="70" t="str">
        <f t="shared" ca="1" si="0"/>
        <v>155 días</v>
      </c>
      <c r="B10" s="41" t="s">
        <v>2454</v>
      </c>
      <c r="C10" s="49">
        <v>44155</v>
      </c>
      <c r="D10" s="41" t="s">
        <v>2182</v>
      </c>
      <c r="E10" s="89">
        <v>916</v>
      </c>
      <c r="F10" s="41" t="str">
        <f>VLOOKUP(E10,'LISTADO ATM'!$A$2:$B$820,2,0)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2247</v>
      </c>
    </row>
    <row r="11" spans="1:11" ht="18" x14ac:dyDescent="0.25">
      <c r="A11" s="70" t="str">
        <f t="shared" ca="1" si="0"/>
        <v>155 días</v>
      </c>
      <c r="B11" s="41" t="s">
        <v>2453</v>
      </c>
      <c r="C11" s="49">
        <v>44155</v>
      </c>
      <c r="D11" s="41" t="s">
        <v>2182</v>
      </c>
      <c r="E11" s="89">
        <v>893</v>
      </c>
      <c r="F11" s="41" t="str">
        <f>VLOOKUP(E11,'LISTADO ATM'!$A$2:$B$820,2,0)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2247</v>
      </c>
    </row>
    <row r="12" spans="1:11" ht="18" x14ac:dyDescent="0.25">
      <c r="A12" s="70" t="str">
        <f t="shared" ca="1" si="0"/>
        <v>161 días</v>
      </c>
      <c r="B12" s="73" t="s">
        <v>2448</v>
      </c>
      <c r="C12" s="69">
        <v>44149</v>
      </c>
      <c r="D12" s="41" t="s">
        <v>2182</v>
      </c>
      <c r="E12" s="89">
        <v>850</v>
      </c>
      <c r="F12" s="41" t="str">
        <f>VLOOKUP(E12,'LISTADO ATM'!$A$2:$B$820,2,0)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2247</v>
      </c>
    </row>
    <row r="13" spans="1:11" ht="18" x14ac:dyDescent="0.25">
      <c r="A13" s="70" t="str">
        <f t="shared" ca="1" si="0"/>
        <v>114.15079861111 días</v>
      </c>
      <c r="B13" s="41">
        <v>335753026</v>
      </c>
      <c r="C13" s="49">
        <v>44195.84920138889</v>
      </c>
      <c r="D13" s="41" t="s">
        <v>2182</v>
      </c>
      <c r="E13" s="89">
        <v>7</v>
      </c>
      <c r="F13" s="41" t="str">
        <f>VLOOKUP(E13,'LISTADO ATM'!$A$2:$B$820,2,0)</f>
        <v>ATM Isla San Juan (RETIRADO)</v>
      </c>
      <c r="G13" s="41" t="s">
        <v>2032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2472</v>
      </c>
    </row>
    <row r="14" spans="1:11" ht="18" x14ac:dyDescent="0.25">
      <c r="A14" s="70" t="str">
        <f t="shared" ca="1" si="0"/>
        <v>53.6746064814797 días</v>
      </c>
      <c r="B14" s="91">
        <v>335806150</v>
      </c>
      <c r="C14" s="88">
        <v>44256.32539351852</v>
      </c>
      <c r="D14" s="41" t="s">
        <v>2182</v>
      </c>
      <c r="E14" s="89">
        <v>70</v>
      </c>
      <c r="F14" s="41" t="str">
        <f>VLOOKUP(E14,'LISTADO ATM'!$A$2:$B$820,2,0)</f>
        <v xml:space="preserve">ATM Autoservicio Plaza Lama Zona Oriental </v>
      </c>
      <c r="G14" s="41" t="s">
        <v>2032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2221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614" priority="69"/>
  </conditionalFormatting>
  <conditionalFormatting sqref="E9:E1048576 E1:E2">
    <cfRule type="duplicateValues" dxfId="613" priority="99250"/>
  </conditionalFormatting>
  <conditionalFormatting sqref="E4">
    <cfRule type="duplicateValues" dxfId="612" priority="62"/>
  </conditionalFormatting>
  <conditionalFormatting sqref="E5:E8">
    <cfRule type="duplicateValues" dxfId="611" priority="60"/>
  </conditionalFormatting>
  <conditionalFormatting sqref="B12">
    <cfRule type="duplicateValues" dxfId="610" priority="34"/>
    <cfRule type="duplicateValues" dxfId="609" priority="35"/>
    <cfRule type="duplicateValues" dxfId="608" priority="36"/>
  </conditionalFormatting>
  <conditionalFormatting sqref="B12">
    <cfRule type="duplicateValues" dxfId="607" priority="33"/>
  </conditionalFormatting>
  <conditionalFormatting sqref="B12">
    <cfRule type="duplicateValues" dxfId="606" priority="31"/>
    <cfRule type="duplicateValues" dxfId="605" priority="32"/>
  </conditionalFormatting>
  <conditionalFormatting sqref="B12">
    <cfRule type="duplicateValues" dxfId="604" priority="28"/>
    <cfRule type="duplicateValues" dxfId="603" priority="29"/>
    <cfRule type="duplicateValues" dxfId="602" priority="30"/>
  </conditionalFormatting>
  <conditionalFormatting sqref="B12">
    <cfRule type="duplicateValues" dxfId="601" priority="27"/>
  </conditionalFormatting>
  <conditionalFormatting sqref="B12">
    <cfRule type="duplicateValues" dxfId="600" priority="25"/>
    <cfRule type="duplicateValues" dxfId="599" priority="26"/>
  </conditionalFormatting>
  <conditionalFormatting sqref="B12">
    <cfRule type="duplicateValues" dxfId="598" priority="24"/>
  </conditionalFormatting>
  <conditionalFormatting sqref="B12">
    <cfRule type="duplicateValues" dxfId="597" priority="21"/>
    <cfRule type="duplicateValues" dxfId="596" priority="22"/>
    <cfRule type="duplicateValues" dxfId="595" priority="23"/>
  </conditionalFormatting>
  <conditionalFormatting sqref="B12">
    <cfRule type="duplicateValues" dxfId="594" priority="20"/>
  </conditionalFormatting>
  <conditionalFormatting sqref="B12">
    <cfRule type="duplicateValues" dxfId="593" priority="19"/>
  </conditionalFormatting>
  <conditionalFormatting sqref="B14">
    <cfRule type="duplicateValues" dxfId="592" priority="18"/>
  </conditionalFormatting>
  <conditionalFormatting sqref="B14">
    <cfRule type="duplicateValues" dxfId="591" priority="15"/>
    <cfRule type="duplicateValues" dxfId="590" priority="16"/>
    <cfRule type="duplicateValues" dxfId="589" priority="17"/>
  </conditionalFormatting>
  <conditionalFormatting sqref="B14">
    <cfRule type="duplicateValues" dxfId="588" priority="13"/>
    <cfRule type="duplicateValues" dxfId="587" priority="14"/>
  </conditionalFormatting>
  <conditionalFormatting sqref="B14">
    <cfRule type="duplicateValues" dxfId="586" priority="10"/>
    <cfRule type="duplicateValues" dxfId="585" priority="11"/>
    <cfRule type="duplicateValues" dxfId="584" priority="12"/>
  </conditionalFormatting>
  <conditionalFormatting sqref="B14">
    <cfRule type="duplicateValues" dxfId="583" priority="9"/>
  </conditionalFormatting>
  <conditionalFormatting sqref="B14">
    <cfRule type="duplicateValues" dxfId="582" priority="8"/>
  </conditionalFormatting>
  <conditionalFormatting sqref="B14">
    <cfRule type="duplicateValues" dxfId="581" priority="7"/>
  </conditionalFormatting>
  <conditionalFormatting sqref="B14">
    <cfRule type="duplicateValues" dxfId="580" priority="4"/>
    <cfRule type="duplicateValues" dxfId="579" priority="5"/>
    <cfRule type="duplicateValues" dxfId="578" priority="6"/>
  </conditionalFormatting>
  <conditionalFormatting sqref="B14">
    <cfRule type="duplicateValues" dxfId="577" priority="2"/>
    <cfRule type="duplicateValues" dxfId="576" priority="3"/>
  </conditionalFormatting>
  <conditionalFormatting sqref="C14">
    <cfRule type="duplicateValues" dxfId="575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42">
        <v>7</v>
      </c>
      <c r="B2" s="143" t="s">
        <v>2030</v>
      </c>
      <c r="C2" s="143" t="s">
        <v>2575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42">
        <v>591</v>
      </c>
      <c r="B3" s="143" t="s">
        <v>507</v>
      </c>
      <c r="C3" s="143" t="s">
        <v>2576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42">
        <v>553</v>
      </c>
      <c r="B4" s="143" t="s">
        <v>544</v>
      </c>
      <c r="C4" s="143" t="s">
        <v>2577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2566</v>
      </c>
      <c r="C6" s="29" t="s">
        <v>2522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2567</v>
      </c>
      <c r="C8" s="29" t="s">
        <v>2523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2568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2569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2570</v>
      </c>
      <c r="C13" s="29" t="s">
        <v>2187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2169</v>
      </c>
      <c r="C18" s="29" t="s">
        <v>2170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2208</v>
      </c>
      <c r="C44" s="29" t="s">
        <v>2209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2218</v>
      </c>
      <c r="C130" s="29" t="s">
        <v>2219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2226</v>
      </c>
      <c r="C131" s="29" t="s">
        <v>2225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2214</v>
      </c>
      <c r="C158" s="29" t="s">
        <v>2524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2423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2237</v>
      </c>
      <c r="C166" s="29" t="s">
        <v>2525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2216</v>
      </c>
      <c r="C209" s="29" t="s">
        <v>2526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2413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2180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2166</v>
      </c>
      <c r="C298" s="29" t="s">
        <v>2167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2302</v>
      </c>
      <c r="C325" s="29" t="str">
        <f>VLOOKUP(A325,'LISTADO ATM'!$A$2:$B$822,2,0)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6" customFormat="1" ht="15.75" x14ac:dyDescent="0.25">
      <c r="A337" s="97">
        <v>300</v>
      </c>
      <c r="B337" s="98" t="s">
        <v>1224</v>
      </c>
      <c r="C337" s="98" t="s">
        <v>1225</v>
      </c>
      <c r="D337" s="98" t="s">
        <v>72</v>
      </c>
      <c r="E337" s="98" t="s">
        <v>73</v>
      </c>
      <c r="F337" s="98" t="s">
        <v>2032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2196</v>
      </c>
      <c r="C344" s="29" t="s">
        <v>2527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40" customFormat="1" ht="15.75" x14ac:dyDescent="0.25">
      <c r="A363" s="42">
        <v>331</v>
      </c>
      <c r="B363" s="32" t="s">
        <v>1894</v>
      </c>
      <c r="C363" s="43" t="s">
        <v>2059</v>
      </c>
      <c r="D363" s="43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3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2202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2199</v>
      </c>
      <c r="C373" s="29" t="s">
        <v>2188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2554</v>
      </c>
      <c r="C374" s="29" t="s">
        <v>2541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2303</v>
      </c>
      <c r="C375" s="29" t="s">
        <v>2222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2213</v>
      </c>
      <c r="C376" s="29" t="s">
        <v>2528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2555</v>
      </c>
      <c r="C377" s="29" t="s">
        <v>2542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2298</v>
      </c>
      <c r="C386" s="32" t="s">
        <v>2224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2241</v>
      </c>
      <c r="C387" s="29" t="s">
        <v>2350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2242</v>
      </c>
      <c r="C388" s="29" t="s">
        <v>2520</v>
      </c>
      <c r="D388" s="29" t="s">
        <v>87</v>
      </c>
      <c r="E388" s="29" t="s">
        <v>90</v>
      </c>
      <c r="F388" s="32" t="s">
        <v>2032</v>
      </c>
      <c r="G388" s="32" t="s">
        <v>2521</v>
      </c>
      <c r="H388" s="32" t="s">
        <v>2521</v>
      </c>
      <c r="I388" s="32" t="s">
        <v>1277</v>
      </c>
      <c r="J388" s="32" t="s">
        <v>2034</v>
      </c>
      <c r="K388" s="32" t="s">
        <v>2521</v>
      </c>
      <c r="L388" s="32" t="s">
        <v>2521</v>
      </c>
      <c r="M388" s="32" t="s">
        <v>2521</v>
      </c>
      <c r="N388" s="32" t="s">
        <v>2521</v>
      </c>
      <c r="O388" s="32" t="s">
        <v>1182</v>
      </c>
    </row>
    <row r="389" spans="1:15" ht="15.75" x14ac:dyDescent="0.25">
      <c r="A389" s="31">
        <v>363</v>
      </c>
      <c r="B389" s="32" t="s">
        <v>2556</v>
      </c>
      <c r="C389" s="29" t="s">
        <v>2543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2411</v>
      </c>
      <c r="C390" s="29" t="s">
        <v>2414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2557</v>
      </c>
      <c r="C391" s="29" t="s">
        <v>2544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2236</v>
      </c>
      <c r="C392" s="29" t="s">
        <v>2235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2558</v>
      </c>
      <c r="C393" s="29" t="s">
        <v>2545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2559</v>
      </c>
      <c r="C394" s="29" t="s">
        <v>2546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2553</v>
      </c>
      <c r="C395" s="29" t="s">
        <v>2540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2246</v>
      </c>
      <c r="C396" s="29" t="s">
        <v>2234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2239</v>
      </c>
      <c r="C397" s="29" t="s">
        <v>2529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2240</v>
      </c>
      <c r="C398" s="29" t="s">
        <v>2229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2563</v>
      </c>
      <c r="C399" s="29" t="s">
        <v>2550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2231</v>
      </c>
      <c r="C400" s="29" t="s">
        <v>2227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2238</v>
      </c>
      <c r="C401" s="29" t="s">
        <v>2530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2449</v>
      </c>
      <c r="C403" s="29" t="s">
        <v>2531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2223</v>
      </c>
      <c r="C404" s="29" t="s">
        <v>2532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2564</v>
      </c>
      <c r="C405" s="29" t="s">
        <v>2551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9" customFormat="1" ht="31.5" x14ac:dyDescent="0.25">
      <c r="A408" s="82">
        <v>387</v>
      </c>
      <c r="B408" s="83" t="s">
        <v>634</v>
      </c>
      <c r="C408" s="83" t="s">
        <v>635</v>
      </c>
      <c r="D408" s="32" t="s">
        <v>130</v>
      </c>
      <c r="E408" s="83" t="s">
        <v>73</v>
      </c>
      <c r="F408" s="83" t="s">
        <v>2032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6" customFormat="1" ht="31.5" x14ac:dyDescent="0.25">
      <c r="A443" s="97">
        <v>425</v>
      </c>
      <c r="B443" s="98" t="s">
        <v>701</v>
      </c>
      <c r="C443" s="98" t="s">
        <v>702</v>
      </c>
      <c r="D443" s="98" t="s">
        <v>130</v>
      </c>
      <c r="E443" s="98" t="s">
        <v>73</v>
      </c>
      <c r="F443" s="98" t="s">
        <v>2032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71" customFormat="1" ht="15.75" x14ac:dyDescent="0.25">
      <c r="A461" s="76">
        <v>446</v>
      </c>
      <c r="B461" s="77" t="s">
        <v>1955</v>
      </c>
      <c r="C461" s="77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2212</v>
      </c>
      <c r="C480" s="29" t="s">
        <v>2179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2215</v>
      </c>
      <c r="C487" s="29" t="s">
        <v>2533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2560</v>
      </c>
      <c r="C499" s="29" t="s">
        <v>2547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2496</v>
      </c>
      <c r="C502" s="32" t="s">
        <v>2462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2456</v>
      </c>
      <c r="C504" s="32" t="s">
        <v>2457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2206</v>
      </c>
      <c r="C518" s="29" t="s">
        <v>2534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2474</v>
      </c>
      <c r="C547" s="32" t="s">
        <v>2475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2561</v>
      </c>
      <c r="C549" s="29" t="s">
        <v>2548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2479</v>
      </c>
      <c r="C553" s="29" t="str">
        <f>VLOOKUP(A553,'LISTADO ATM'!$A$2:$B$899,2,0)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2497</v>
      </c>
      <c r="C557" s="32" t="s">
        <v>2480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2498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2447</v>
      </c>
      <c r="C579" s="29" t="s">
        <v>2535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2220</v>
      </c>
      <c r="C580" s="29" t="s">
        <v>2536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2244</v>
      </c>
      <c r="C581" s="29" t="s">
        <v>2243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2245</v>
      </c>
    </row>
    <row r="582" spans="1:15" ht="15.75" x14ac:dyDescent="0.25">
      <c r="A582" s="31">
        <v>662</v>
      </c>
      <c r="B582" s="32" t="s">
        <v>2405</v>
      </c>
      <c r="C582" s="29" t="s">
        <v>2391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2565</v>
      </c>
      <c r="C583" s="29" t="s">
        <v>2552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2293</v>
      </c>
      <c r="C584" s="29" t="s">
        <v>2292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2294</v>
      </c>
    </row>
    <row r="585" spans="1:15" ht="15.75" x14ac:dyDescent="0.25">
      <c r="A585" s="31">
        <v>665</v>
      </c>
      <c r="B585" s="32" t="s">
        <v>2299</v>
      </c>
      <c r="C585" s="29" t="str">
        <f>VLOOKUP(A585,'LISTADO ATM'!$A$2:$B$822,2,0)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2290</v>
      </c>
      <c r="C586" s="29" t="s">
        <v>2289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2295</v>
      </c>
      <c r="C587" s="29" t="s">
        <v>2291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2297</v>
      </c>
      <c r="C588" s="29" t="s">
        <v>2296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2410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2300</v>
      </c>
      <c r="C623" s="29" t="str">
        <f>VLOOKUP(A623,'LISTADO ATM'!$A$2:$B$822,2,0)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2207</v>
      </c>
      <c r="C627" s="29" t="s">
        <v>2191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2409</v>
      </c>
      <c r="C634" s="29" t="s">
        <v>2408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2201</v>
      </c>
      <c r="C639" s="29" t="s">
        <v>2192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2200</v>
      </c>
      <c r="C644" s="29" t="s">
        <v>2193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2198</v>
      </c>
      <c r="C646" s="29" t="s">
        <v>2194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2176</v>
      </c>
      <c r="C647" s="29" t="s">
        <v>2177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2562</v>
      </c>
      <c r="C650" s="29" t="s">
        <v>2549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2161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2163</v>
      </c>
      <c r="C666" s="29" t="s">
        <v>2164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2181</v>
      </c>
      <c r="C686" s="29" t="s">
        <v>2537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2210</v>
      </c>
      <c r="C714" s="29" t="s">
        <v>2211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2205</v>
      </c>
      <c r="C721" s="29" t="s">
        <v>2538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2197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2203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2172</v>
      </c>
      <c r="C732" s="29" t="s">
        <v>2173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2232</v>
      </c>
      <c r="C746" s="29" t="s">
        <v>2233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2168</v>
      </c>
      <c r="C754" s="29" t="s">
        <v>2171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2204</v>
      </c>
      <c r="C755" s="29" t="s">
        <v>2539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40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40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40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40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40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40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40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40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40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40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40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40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40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40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40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40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40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40" customFormat="1" ht="15.75" x14ac:dyDescent="0.25">
      <c r="A775" s="31">
        <v>959</v>
      </c>
      <c r="B775" s="32" t="s">
        <v>2174</v>
      </c>
      <c r="C775" s="29" t="s">
        <v>2178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40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40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40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40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40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40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8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8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8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8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8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8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8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8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8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9" customFormat="1" ht="15.75" x14ac:dyDescent="0.25">
      <c r="A793" s="135">
        <v>985</v>
      </c>
      <c r="B793" s="136" t="s">
        <v>1150</v>
      </c>
      <c r="C793" s="137" t="s">
        <v>1151</v>
      </c>
      <c r="D793" s="137" t="s">
        <v>72</v>
      </c>
      <c r="E793" s="137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36" t="s">
        <v>1180</v>
      </c>
    </row>
    <row r="794" spans="1:15" s="99" customFormat="1" ht="15.75" x14ac:dyDescent="0.25">
      <c r="A794" s="135">
        <v>986</v>
      </c>
      <c r="B794" s="136" t="s">
        <v>1152</v>
      </c>
      <c r="C794" s="137" t="s">
        <v>1153</v>
      </c>
      <c r="D794" s="136" t="s">
        <v>72</v>
      </c>
      <c r="E794" s="136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36" t="s">
        <v>1209</v>
      </c>
    </row>
    <row r="795" spans="1:15" s="99" customFormat="1" ht="15.75" x14ac:dyDescent="0.25">
      <c r="A795" s="135">
        <v>987</v>
      </c>
      <c r="B795" s="136" t="s">
        <v>1154</v>
      </c>
      <c r="C795" s="137" t="s">
        <v>1155</v>
      </c>
      <c r="D795" s="136" t="s">
        <v>72</v>
      </c>
      <c r="E795" s="136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36" t="s">
        <v>1209</v>
      </c>
    </row>
    <row r="796" spans="1:15" s="99" customFormat="1" ht="15.75" x14ac:dyDescent="0.25">
      <c r="A796" s="135">
        <v>988</v>
      </c>
      <c r="B796" s="136" t="s">
        <v>1156</v>
      </c>
      <c r="C796" s="137" t="s">
        <v>1157</v>
      </c>
      <c r="D796" s="137" t="s">
        <v>72</v>
      </c>
      <c r="E796" s="137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36" t="s">
        <v>1186</v>
      </c>
    </row>
    <row r="797" spans="1:15" s="99" customFormat="1" ht="15.75" x14ac:dyDescent="0.25">
      <c r="A797" s="135">
        <v>989</v>
      </c>
      <c r="B797" s="136" t="s">
        <v>1158</v>
      </c>
      <c r="C797" s="137" t="s">
        <v>1159</v>
      </c>
      <c r="D797" s="137" t="s">
        <v>72</v>
      </c>
      <c r="E797" s="137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36" t="s">
        <v>1184</v>
      </c>
    </row>
    <row r="798" spans="1:15" s="99" customFormat="1" ht="15.75" x14ac:dyDescent="0.25">
      <c r="A798" s="135">
        <v>742</v>
      </c>
      <c r="B798" s="136" t="s">
        <v>1160</v>
      </c>
      <c r="C798" s="137" t="s">
        <v>1161</v>
      </c>
      <c r="D798" s="137" t="s">
        <v>72</v>
      </c>
      <c r="E798" s="137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36" t="s">
        <v>1191</v>
      </c>
    </row>
    <row r="799" spans="1:15" s="99" customFormat="1" ht="15.75" x14ac:dyDescent="0.25">
      <c r="A799" s="135">
        <v>991</v>
      </c>
      <c r="B799" s="136" t="s">
        <v>1162</v>
      </c>
      <c r="C799" s="137" t="s">
        <v>1163</v>
      </c>
      <c r="D799" s="137" t="s">
        <v>72</v>
      </c>
      <c r="E799" s="137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36" t="s">
        <v>1180</v>
      </c>
    </row>
    <row r="800" spans="1:15" s="99" customFormat="1" ht="15.75" x14ac:dyDescent="0.25">
      <c r="A800" s="135">
        <v>715</v>
      </c>
      <c r="B800" s="136" t="s">
        <v>1164</v>
      </c>
      <c r="C800" s="137" t="s">
        <v>1165</v>
      </c>
      <c r="D800" s="137" t="s">
        <v>72</v>
      </c>
      <c r="E800" s="137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36" t="s">
        <v>1185</v>
      </c>
    </row>
    <row r="801" spans="1:15" s="99" customFormat="1" ht="15.75" x14ac:dyDescent="0.25">
      <c r="A801" s="135">
        <v>993</v>
      </c>
      <c r="B801" s="136" t="s">
        <v>1166</v>
      </c>
      <c r="C801" s="137" t="s">
        <v>1167</v>
      </c>
      <c r="D801" s="137" t="s">
        <v>72</v>
      </c>
      <c r="E801" s="137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36" t="s">
        <v>1190</v>
      </c>
    </row>
    <row r="802" spans="1:15" s="99" customFormat="1" ht="15.75" x14ac:dyDescent="0.25">
      <c r="A802" s="135">
        <v>994</v>
      </c>
      <c r="B802" s="136" t="s">
        <v>1890</v>
      </c>
      <c r="C802" s="137" t="s">
        <v>1889</v>
      </c>
      <c r="D802" s="137" t="s">
        <v>72</v>
      </c>
      <c r="E802" s="137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36" t="s">
        <v>2021</v>
      </c>
    </row>
    <row r="803" spans="1:15" s="99" customFormat="1" ht="15.75" x14ac:dyDescent="0.25">
      <c r="A803" s="135">
        <v>545</v>
      </c>
      <c r="B803" s="136" t="s">
        <v>1168</v>
      </c>
      <c r="C803" s="137" t="s">
        <v>1169</v>
      </c>
      <c r="D803" s="137" t="s">
        <v>72</v>
      </c>
      <c r="E803" s="137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36" t="s">
        <v>1188</v>
      </c>
    </row>
    <row r="804" spans="1:15" s="99" customFormat="1" ht="15.75" x14ac:dyDescent="0.25">
      <c r="A804" s="135">
        <v>996</v>
      </c>
      <c r="B804" s="136" t="s">
        <v>1193</v>
      </c>
      <c r="C804" s="137" t="s">
        <v>1194</v>
      </c>
      <c r="D804" s="137" t="s">
        <v>72</v>
      </c>
      <c r="E804" s="137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36" t="s">
        <v>1184</v>
      </c>
    </row>
    <row r="805" spans="1:15" s="99" customFormat="1" ht="15.75" x14ac:dyDescent="0.25">
      <c r="A805" s="135">
        <v>724</v>
      </c>
      <c r="B805" s="136" t="s">
        <v>1170</v>
      </c>
      <c r="C805" s="137" t="s">
        <v>1171</v>
      </c>
      <c r="D805" s="137" t="s">
        <v>72</v>
      </c>
      <c r="E805" s="137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36" t="s">
        <v>1185</v>
      </c>
    </row>
    <row r="806" spans="1:15" s="68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7">
        <v>726</v>
      </c>
      <c r="B807" s="32" t="s">
        <v>1174</v>
      </c>
      <c r="C807" s="29" t="s">
        <v>1175</v>
      </c>
      <c r="D807" s="29" t="s">
        <v>72</v>
      </c>
      <c r="E807" s="138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88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574" priority="2"/>
  </conditionalFormatting>
  <conditionalFormatting sqref="B1:B1048576">
    <cfRule type="duplicateValues" dxfId="573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Dionisio Gonzalez Ceballos</cp:lastModifiedBy>
  <cp:lastPrinted>2021-04-04T13:22:32Z</cp:lastPrinted>
  <dcterms:created xsi:type="dcterms:W3CDTF">2014-10-01T23:18:29Z</dcterms:created>
  <dcterms:modified xsi:type="dcterms:W3CDTF">2021-04-24T17:44:51Z</dcterms:modified>
</cp:coreProperties>
</file>