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G80" i="1"/>
  <c r="H80" i="1"/>
  <c r="I80" i="1"/>
  <c r="J80" i="1"/>
  <c r="K80" i="1"/>
  <c r="F176" i="1"/>
  <c r="G176" i="1"/>
  <c r="H176" i="1"/>
  <c r="I176" i="1"/>
  <c r="J176" i="1"/>
  <c r="K176" i="1"/>
  <c r="F74" i="1"/>
  <c r="G74" i="1"/>
  <c r="H74" i="1"/>
  <c r="I74" i="1"/>
  <c r="J74" i="1"/>
  <c r="K74" i="1"/>
  <c r="F73" i="1"/>
  <c r="G73" i="1"/>
  <c r="H73" i="1"/>
  <c r="I73" i="1"/>
  <c r="J73" i="1"/>
  <c r="K73" i="1"/>
  <c r="F175" i="1"/>
  <c r="G175" i="1"/>
  <c r="H175" i="1"/>
  <c r="I175" i="1"/>
  <c r="J175" i="1"/>
  <c r="K175" i="1"/>
  <c r="F121" i="1"/>
  <c r="G121" i="1"/>
  <c r="H121" i="1"/>
  <c r="I121" i="1"/>
  <c r="J121" i="1"/>
  <c r="K121" i="1"/>
  <c r="F75" i="1"/>
  <c r="G75" i="1"/>
  <c r="H75" i="1"/>
  <c r="I75" i="1"/>
  <c r="J75" i="1"/>
  <c r="K75" i="1"/>
  <c r="F72" i="1"/>
  <c r="G72" i="1"/>
  <c r="H72" i="1"/>
  <c r="I72" i="1"/>
  <c r="J72" i="1"/>
  <c r="K72" i="1"/>
  <c r="F125" i="1"/>
  <c r="G125" i="1"/>
  <c r="H125" i="1"/>
  <c r="I125" i="1"/>
  <c r="J125" i="1"/>
  <c r="K125" i="1"/>
  <c r="F172" i="1"/>
  <c r="G172" i="1"/>
  <c r="H172" i="1"/>
  <c r="I172" i="1"/>
  <c r="J172" i="1"/>
  <c r="K172" i="1"/>
  <c r="F82" i="1"/>
  <c r="G82" i="1"/>
  <c r="H82" i="1"/>
  <c r="I82" i="1"/>
  <c r="J82" i="1"/>
  <c r="K82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10" i="1"/>
  <c r="G110" i="1"/>
  <c r="H110" i="1"/>
  <c r="I110" i="1"/>
  <c r="J110" i="1"/>
  <c r="K110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47" i="1"/>
  <c r="G47" i="1"/>
  <c r="H47" i="1"/>
  <c r="I47" i="1"/>
  <c r="J47" i="1"/>
  <c r="K47" i="1"/>
  <c r="F120" i="1"/>
  <c r="G120" i="1"/>
  <c r="H120" i="1"/>
  <c r="I120" i="1"/>
  <c r="J120" i="1"/>
  <c r="K120" i="1"/>
  <c r="F71" i="1"/>
  <c r="G71" i="1"/>
  <c r="H71" i="1"/>
  <c r="I71" i="1"/>
  <c r="J71" i="1"/>
  <c r="K71" i="1"/>
  <c r="F89" i="1"/>
  <c r="G89" i="1"/>
  <c r="H89" i="1"/>
  <c r="I89" i="1"/>
  <c r="J89" i="1"/>
  <c r="K8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66" i="1"/>
  <c r="G66" i="1"/>
  <c r="H66" i="1"/>
  <c r="I66" i="1"/>
  <c r="J66" i="1"/>
  <c r="K66" i="1"/>
  <c r="F122" i="1"/>
  <c r="G122" i="1"/>
  <c r="H122" i="1"/>
  <c r="I122" i="1"/>
  <c r="J122" i="1"/>
  <c r="K122" i="1"/>
  <c r="A80" i="1"/>
  <c r="A176" i="1"/>
  <c r="A74" i="1"/>
  <c r="A73" i="1"/>
  <c r="A175" i="1"/>
  <c r="A121" i="1"/>
  <c r="A75" i="1"/>
  <c r="A72" i="1"/>
  <c r="A125" i="1"/>
  <c r="A172" i="1"/>
  <c r="A82" i="1"/>
  <c r="A124" i="1"/>
  <c r="A123" i="1"/>
  <c r="A154" i="1"/>
  <c r="A153" i="1"/>
  <c r="A110" i="1"/>
  <c r="A152" i="1"/>
  <c r="A151" i="1"/>
  <c r="A47" i="1"/>
  <c r="A120" i="1"/>
  <c r="A71" i="1"/>
  <c r="A89" i="1"/>
  <c r="A70" i="1"/>
  <c r="A69" i="1"/>
  <c r="A68" i="1"/>
  <c r="A67" i="1"/>
  <c r="A171" i="1"/>
  <c r="A170" i="1"/>
  <c r="A66" i="1"/>
  <c r="A122" i="1"/>
  <c r="F149" i="1" l="1"/>
  <c r="G149" i="1"/>
  <c r="H149" i="1"/>
  <c r="I149" i="1"/>
  <c r="J149" i="1"/>
  <c r="K149" i="1"/>
  <c r="F108" i="1"/>
  <c r="G108" i="1"/>
  <c r="H108" i="1"/>
  <c r="I108" i="1"/>
  <c r="J108" i="1"/>
  <c r="K108" i="1"/>
  <c r="F65" i="1"/>
  <c r="G65" i="1"/>
  <c r="H65" i="1"/>
  <c r="I65" i="1"/>
  <c r="J65" i="1"/>
  <c r="K65" i="1"/>
  <c r="F46" i="1"/>
  <c r="G46" i="1"/>
  <c r="H46" i="1"/>
  <c r="I46" i="1"/>
  <c r="J46" i="1"/>
  <c r="K46" i="1"/>
  <c r="F64" i="1"/>
  <c r="G64" i="1"/>
  <c r="H64" i="1"/>
  <c r="I64" i="1"/>
  <c r="J64" i="1"/>
  <c r="K64" i="1"/>
  <c r="F45" i="1"/>
  <c r="G45" i="1"/>
  <c r="H45" i="1"/>
  <c r="I45" i="1"/>
  <c r="J45" i="1"/>
  <c r="K45" i="1"/>
  <c r="F63" i="1"/>
  <c r="G63" i="1"/>
  <c r="H63" i="1"/>
  <c r="I63" i="1"/>
  <c r="J63" i="1"/>
  <c r="K63" i="1"/>
  <c r="F174" i="1"/>
  <c r="G174" i="1"/>
  <c r="H174" i="1"/>
  <c r="I174" i="1"/>
  <c r="J174" i="1"/>
  <c r="K174" i="1"/>
  <c r="F62" i="1"/>
  <c r="G62" i="1"/>
  <c r="H62" i="1"/>
  <c r="I62" i="1"/>
  <c r="J62" i="1"/>
  <c r="K6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69" i="1"/>
  <c r="G169" i="1"/>
  <c r="H169" i="1"/>
  <c r="I169" i="1"/>
  <c r="J169" i="1"/>
  <c r="K169" i="1"/>
  <c r="F107" i="1"/>
  <c r="G107" i="1"/>
  <c r="H107" i="1"/>
  <c r="I107" i="1"/>
  <c r="J107" i="1"/>
  <c r="K107" i="1"/>
  <c r="F61" i="1"/>
  <c r="G61" i="1"/>
  <c r="H61" i="1"/>
  <c r="I61" i="1"/>
  <c r="J61" i="1"/>
  <c r="K61" i="1"/>
  <c r="F40" i="1"/>
  <c r="G40" i="1"/>
  <c r="H40" i="1"/>
  <c r="I40" i="1"/>
  <c r="J40" i="1"/>
  <c r="K40" i="1"/>
  <c r="F106" i="1"/>
  <c r="G106" i="1"/>
  <c r="H106" i="1"/>
  <c r="I106" i="1"/>
  <c r="J106" i="1"/>
  <c r="K106" i="1"/>
  <c r="A149" i="1"/>
  <c r="A108" i="1"/>
  <c r="A65" i="1"/>
  <c r="A46" i="1"/>
  <c r="A64" i="1"/>
  <c r="A45" i="1"/>
  <c r="A63" i="1"/>
  <c r="A174" i="1"/>
  <c r="A62" i="1"/>
  <c r="A44" i="1"/>
  <c r="A43" i="1"/>
  <c r="A42" i="1"/>
  <c r="A41" i="1"/>
  <c r="A169" i="1"/>
  <c r="A107" i="1"/>
  <c r="A61" i="1"/>
  <c r="A40" i="1"/>
  <c r="A106" i="1"/>
  <c r="F60" i="1"/>
  <c r="F148" i="1"/>
  <c r="G60" i="1"/>
  <c r="H60" i="1"/>
  <c r="I60" i="1"/>
  <c r="J60" i="1"/>
  <c r="K60" i="1"/>
  <c r="G148" i="1"/>
  <c r="H148" i="1"/>
  <c r="I148" i="1"/>
  <c r="J148" i="1"/>
  <c r="K148" i="1"/>
  <c r="A60" i="1"/>
  <c r="A148" i="1"/>
  <c r="G59" i="1" l="1"/>
  <c r="H59" i="1"/>
  <c r="I59" i="1"/>
  <c r="J59" i="1"/>
  <c r="K59" i="1"/>
  <c r="G168" i="1"/>
  <c r="H168" i="1"/>
  <c r="I168" i="1"/>
  <c r="J168" i="1"/>
  <c r="K168" i="1"/>
  <c r="G147" i="1"/>
  <c r="H147" i="1"/>
  <c r="I147" i="1"/>
  <c r="J147" i="1"/>
  <c r="K147" i="1"/>
  <c r="G39" i="1"/>
  <c r="H39" i="1"/>
  <c r="I39" i="1"/>
  <c r="J39" i="1"/>
  <c r="K39" i="1"/>
  <c r="G105" i="1"/>
  <c r="H105" i="1"/>
  <c r="I105" i="1"/>
  <c r="J105" i="1"/>
  <c r="K105" i="1"/>
  <c r="G128" i="1"/>
  <c r="H128" i="1"/>
  <c r="I128" i="1"/>
  <c r="J128" i="1"/>
  <c r="K128" i="1"/>
  <c r="G38" i="1"/>
  <c r="H38" i="1"/>
  <c r="I38" i="1"/>
  <c r="J38" i="1"/>
  <c r="K38" i="1"/>
  <c r="G127" i="1"/>
  <c r="H127" i="1"/>
  <c r="I127" i="1"/>
  <c r="J127" i="1"/>
  <c r="K127" i="1"/>
  <c r="G109" i="1"/>
  <c r="H109" i="1"/>
  <c r="I109" i="1"/>
  <c r="J109" i="1"/>
  <c r="K109" i="1"/>
  <c r="H37" i="1"/>
  <c r="I37" i="1"/>
  <c r="J37" i="1"/>
  <c r="F59" i="1"/>
  <c r="F168" i="1"/>
  <c r="F147" i="1"/>
  <c r="F39" i="1"/>
  <c r="F105" i="1"/>
  <c r="F128" i="1"/>
  <c r="F38" i="1"/>
  <c r="F127" i="1"/>
  <c r="F109" i="1"/>
  <c r="A59" i="1"/>
  <c r="A168" i="1"/>
  <c r="A147" i="1"/>
  <c r="A39" i="1"/>
  <c r="A105" i="1"/>
  <c r="A128" i="1"/>
  <c r="A38" i="1"/>
  <c r="A127" i="1"/>
  <c r="A109" i="1"/>
  <c r="F37" i="1" l="1"/>
  <c r="G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58" i="1"/>
  <c r="G58" i="1"/>
  <c r="H58" i="1"/>
  <c r="I58" i="1"/>
  <c r="J58" i="1"/>
  <c r="K5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26" i="1"/>
  <c r="G126" i="1"/>
  <c r="H126" i="1"/>
  <c r="I126" i="1"/>
  <c r="J126" i="1"/>
  <c r="K126" i="1"/>
  <c r="F31" i="1"/>
  <c r="G31" i="1"/>
  <c r="H31" i="1"/>
  <c r="I31" i="1"/>
  <c r="J31" i="1"/>
  <c r="K31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30" i="1"/>
  <c r="G30" i="1"/>
  <c r="H30" i="1"/>
  <c r="I30" i="1"/>
  <c r="J30" i="1"/>
  <c r="K30" i="1"/>
  <c r="F29" i="1"/>
  <c r="G29" i="1"/>
  <c r="H29" i="1"/>
  <c r="I29" i="1"/>
  <c r="J29" i="1"/>
  <c r="K29" i="1"/>
  <c r="F164" i="1"/>
  <c r="G164" i="1"/>
  <c r="H164" i="1"/>
  <c r="I164" i="1"/>
  <c r="J164" i="1"/>
  <c r="K164" i="1"/>
  <c r="A37" i="1"/>
  <c r="A36" i="1"/>
  <c r="A35" i="1"/>
  <c r="A58" i="1"/>
  <c r="A34" i="1"/>
  <c r="A33" i="1"/>
  <c r="A32" i="1"/>
  <c r="A126" i="1"/>
  <c r="A31" i="1"/>
  <c r="A167" i="1"/>
  <c r="A166" i="1"/>
  <c r="A165" i="1"/>
  <c r="A30" i="1"/>
  <c r="A29" i="1"/>
  <c r="A164" i="1"/>
  <c r="A27" i="1" l="1"/>
  <c r="A28" i="1"/>
  <c r="A146" i="1"/>
  <c r="A87" i="1"/>
  <c r="F27" i="1"/>
  <c r="G27" i="1"/>
  <c r="H27" i="1"/>
  <c r="I27" i="1"/>
  <c r="J27" i="1"/>
  <c r="K27" i="1"/>
  <c r="F28" i="1"/>
  <c r="G28" i="1"/>
  <c r="H28" i="1"/>
  <c r="I28" i="1"/>
  <c r="J28" i="1"/>
  <c r="K28" i="1"/>
  <c r="F146" i="1"/>
  <c r="G146" i="1"/>
  <c r="H146" i="1"/>
  <c r="I146" i="1"/>
  <c r="J146" i="1"/>
  <c r="K146" i="1"/>
  <c r="F87" i="1"/>
  <c r="G87" i="1"/>
  <c r="H87" i="1"/>
  <c r="I87" i="1"/>
  <c r="J87" i="1"/>
  <c r="K87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6" l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50" i="1"/>
  <c r="F150" i="1"/>
  <c r="G150" i="1"/>
  <c r="H150" i="1"/>
  <c r="I150" i="1"/>
  <c r="J150" i="1"/>
  <c r="K150" i="1"/>
  <c r="A143" i="1"/>
  <c r="F143" i="1"/>
  <c r="G143" i="1"/>
  <c r="H143" i="1"/>
  <c r="I143" i="1"/>
  <c r="J143" i="1"/>
  <c r="K143" i="1"/>
  <c r="A79" i="1"/>
  <c r="F79" i="1"/>
  <c r="G79" i="1"/>
  <c r="H79" i="1"/>
  <c r="I79" i="1"/>
  <c r="J79" i="1"/>
  <c r="K79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02" i="1"/>
  <c r="F102" i="1"/>
  <c r="G102" i="1"/>
  <c r="H102" i="1"/>
  <c r="I102" i="1"/>
  <c r="J102" i="1"/>
  <c r="K102" i="1"/>
  <c r="A119" i="1"/>
  <c r="F119" i="1"/>
  <c r="G119" i="1"/>
  <c r="H119" i="1"/>
  <c r="I119" i="1"/>
  <c r="J119" i="1"/>
  <c r="K119" i="1"/>
  <c r="A57" i="1"/>
  <c r="F57" i="1"/>
  <c r="G57" i="1"/>
  <c r="H57" i="1"/>
  <c r="I57" i="1"/>
  <c r="J57" i="1"/>
  <c r="K57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56" i="1"/>
  <c r="F56" i="1"/>
  <c r="G56" i="1"/>
  <c r="H56" i="1"/>
  <c r="I56" i="1"/>
  <c r="J56" i="1"/>
  <c r="K56" i="1"/>
  <c r="A115" i="1"/>
  <c r="F115" i="1"/>
  <c r="G115" i="1"/>
  <c r="H115" i="1"/>
  <c r="I115" i="1"/>
  <c r="J115" i="1"/>
  <c r="K115" i="1"/>
  <c r="A101" i="1"/>
  <c r="F101" i="1"/>
  <c r="G101" i="1"/>
  <c r="H101" i="1"/>
  <c r="I101" i="1"/>
  <c r="J101" i="1"/>
  <c r="K101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K157" i="1"/>
  <c r="J157" i="1"/>
  <c r="I157" i="1"/>
  <c r="H157" i="1"/>
  <c r="G157" i="1"/>
  <c r="F157" i="1"/>
  <c r="A15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140" i="1"/>
  <c r="F140" i="1"/>
  <c r="G140" i="1"/>
  <c r="H140" i="1"/>
  <c r="I140" i="1"/>
  <c r="J140" i="1"/>
  <c r="K140" i="1"/>
  <c r="A53" i="1"/>
  <c r="F53" i="1"/>
  <c r="G53" i="1"/>
  <c r="H53" i="1"/>
  <c r="I53" i="1"/>
  <c r="J53" i="1"/>
  <c r="K53" i="1"/>
  <c r="A78" i="1"/>
  <c r="F78" i="1"/>
  <c r="G78" i="1"/>
  <c r="H78" i="1"/>
  <c r="I78" i="1"/>
  <c r="J78" i="1"/>
  <c r="K78" i="1"/>
  <c r="F77" i="1" l="1"/>
  <c r="G77" i="1"/>
  <c r="H77" i="1"/>
  <c r="I77" i="1"/>
  <c r="J77" i="1"/>
  <c r="K77" i="1"/>
  <c r="F19" i="1"/>
  <c r="G19" i="1"/>
  <c r="H19" i="1"/>
  <c r="I19" i="1"/>
  <c r="J19" i="1"/>
  <c r="K19" i="1"/>
  <c r="F81" i="1"/>
  <c r="G81" i="1"/>
  <c r="H81" i="1"/>
  <c r="I81" i="1"/>
  <c r="J81" i="1"/>
  <c r="K81" i="1"/>
  <c r="F76" i="1"/>
  <c r="G76" i="1"/>
  <c r="H76" i="1"/>
  <c r="I76" i="1"/>
  <c r="J76" i="1"/>
  <c r="K76" i="1"/>
  <c r="F18" i="1"/>
  <c r="G18" i="1"/>
  <c r="H18" i="1"/>
  <c r="I18" i="1"/>
  <c r="J18" i="1"/>
  <c r="K18" i="1"/>
  <c r="F17" i="1"/>
  <c r="G17" i="1"/>
  <c r="H17" i="1"/>
  <c r="I17" i="1"/>
  <c r="J17" i="1"/>
  <c r="K1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6" i="1"/>
  <c r="G16" i="1"/>
  <c r="H16" i="1"/>
  <c r="I16" i="1"/>
  <c r="J16" i="1"/>
  <c r="K16" i="1"/>
  <c r="F100" i="1"/>
  <c r="G100" i="1"/>
  <c r="H100" i="1"/>
  <c r="I100" i="1"/>
  <c r="J100" i="1"/>
  <c r="K100" i="1"/>
  <c r="F137" i="1"/>
  <c r="G137" i="1"/>
  <c r="H137" i="1"/>
  <c r="I137" i="1"/>
  <c r="J137" i="1"/>
  <c r="K137" i="1"/>
  <c r="F15" i="1"/>
  <c r="G15" i="1"/>
  <c r="H15" i="1"/>
  <c r="I15" i="1"/>
  <c r="J15" i="1"/>
  <c r="K15" i="1"/>
  <c r="F136" i="1"/>
  <c r="G136" i="1"/>
  <c r="H136" i="1"/>
  <c r="I136" i="1"/>
  <c r="J136" i="1"/>
  <c r="K136" i="1"/>
  <c r="F111" i="1"/>
  <c r="G111" i="1"/>
  <c r="H111" i="1"/>
  <c r="I111" i="1"/>
  <c r="J111" i="1"/>
  <c r="K111" i="1"/>
  <c r="F94" i="1"/>
  <c r="G94" i="1"/>
  <c r="H94" i="1"/>
  <c r="I94" i="1"/>
  <c r="J94" i="1"/>
  <c r="K94" i="1"/>
  <c r="F93" i="1"/>
  <c r="G93" i="1"/>
  <c r="H93" i="1"/>
  <c r="I93" i="1"/>
  <c r="J93" i="1"/>
  <c r="K93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92" i="1"/>
  <c r="G92" i="1"/>
  <c r="H92" i="1"/>
  <c r="I92" i="1"/>
  <c r="J92" i="1"/>
  <c r="K92" i="1"/>
  <c r="F91" i="1"/>
  <c r="G91" i="1"/>
  <c r="H91" i="1"/>
  <c r="I91" i="1"/>
  <c r="J91" i="1"/>
  <c r="K91" i="1"/>
  <c r="F135" i="1"/>
  <c r="G135" i="1"/>
  <c r="H135" i="1"/>
  <c r="I135" i="1"/>
  <c r="J135" i="1"/>
  <c r="K135" i="1"/>
  <c r="F90" i="1"/>
  <c r="G90" i="1"/>
  <c r="H90" i="1"/>
  <c r="I90" i="1"/>
  <c r="J90" i="1"/>
  <c r="K90" i="1"/>
  <c r="F156" i="1"/>
  <c r="G156" i="1"/>
  <c r="H156" i="1"/>
  <c r="I156" i="1"/>
  <c r="J156" i="1"/>
  <c r="K156" i="1"/>
  <c r="A77" i="1"/>
  <c r="A19" i="1"/>
  <c r="A81" i="1"/>
  <c r="A76" i="1"/>
  <c r="A18" i="1"/>
  <c r="A17" i="1"/>
  <c r="A139" i="1"/>
  <c r="A138" i="1"/>
  <c r="A16" i="1"/>
  <c r="A100" i="1"/>
  <c r="A137" i="1"/>
  <c r="A15" i="1"/>
  <c r="A136" i="1"/>
  <c r="A111" i="1"/>
  <c r="A94" i="1"/>
  <c r="A93" i="1"/>
  <c r="A14" i="1"/>
  <c r="A13" i="1"/>
  <c r="A12" i="1"/>
  <c r="A92" i="1"/>
  <c r="A91" i="1"/>
  <c r="A135" i="1"/>
  <c r="A90" i="1"/>
  <c r="A156" i="1"/>
  <c r="A86" i="1" l="1"/>
  <c r="A85" i="1"/>
  <c r="A11" i="1"/>
  <c r="A10" i="1"/>
  <c r="A134" i="1"/>
  <c r="A9" i="1"/>
  <c r="A52" i="1"/>
  <c r="A133" i="1"/>
  <c r="A88" i="1"/>
  <c r="A132" i="1"/>
  <c r="A8" i="1"/>
  <c r="A84" i="1"/>
  <c r="A51" i="1"/>
  <c r="A99" i="1"/>
  <c r="A98" i="1"/>
  <c r="A131" i="1"/>
  <c r="F86" i="1"/>
  <c r="G86" i="1"/>
  <c r="H86" i="1"/>
  <c r="I86" i="1"/>
  <c r="J86" i="1"/>
  <c r="K86" i="1"/>
  <c r="F85" i="1"/>
  <c r="G85" i="1"/>
  <c r="H85" i="1"/>
  <c r="I85" i="1"/>
  <c r="J85" i="1"/>
  <c r="K85" i="1"/>
  <c r="F11" i="1"/>
  <c r="G11" i="1"/>
  <c r="H11" i="1"/>
  <c r="I11" i="1"/>
  <c r="J11" i="1"/>
  <c r="K11" i="1"/>
  <c r="F10" i="1"/>
  <c r="G10" i="1"/>
  <c r="H10" i="1"/>
  <c r="I10" i="1"/>
  <c r="J10" i="1"/>
  <c r="K10" i="1"/>
  <c r="F134" i="1"/>
  <c r="G134" i="1"/>
  <c r="H134" i="1"/>
  <c r="I134" i="1"/>
  <c r="J134" i="1"/>
  <c r="K134" i="1"/>
  <c r="F9" i="1"/>
  <c r="G9" i="1"/>
  <c r="H9" i="1"/>
  <c r="I9" i="1"/>
  <c r="J9" i="1"/>
  <c r="K9" i="1"/>
  <c r="F52" i="1"/>
  <c r="G52" i="1"/>
  <c r="H52" i="1"/>
  <c r="I52" i="1"/>
  <c r="J52" i="1"/>
  <c r="K52" i="1"/>
  <c r="F133" i="1"/>
  <c r="G133" i="1"/>
  <c r="H133" i="1"/>
  <c r="I133" i="1"/>
  <c r="J133" i="1"/>
  <c r="K133" i="1"/>
  <c r="F88" i="1"/>
  <c r="G88" i="1"/>
  <c r="H88" i="1"/>
  <c r="I88" i="1"/>
  <c r="J88" i="1"/>
  <c r="K88" i="1"/>
  <c r="F132" i="1"/>
  <c r="G132" i="1"/>
  <c r="H132" i="1"/>
  <c r="I132" i="1"/>
  <c r="J132" i="1"/>
  <c r="K132" i="1"/>
  <c r="F8" i="1"/>
  <c r="G8" i="1"/>
  <c r="H8" i="1"/>
  <c r="I8" i="1"/>
  <c r="J8" i="1"/>
  <c r="K8" i="1"/>
  <c r="F84" i="1"/>
  <c r="G84" i="1"/>
  <c r="H84" i="1"/>
  <c r="I84" i="1"/>
  <c r="J84" i="1"/>
  <c r="K84" i="1"/>
  <c r="F51" i="1"/>
  <c r="G51" i="1"/>
  <c r="H51" i="1"/>
  <c r="I51" i="1"/>
  <c r="J51" i="1"/>
  <c r="K51" i="1"/>
  <c r="F99" i="1"/>
  <c r="G99" i="1"/>
  <c r="H99" i="1"/>
  <c r="I99" i="1"/>
  <c r="J99" i="1"/>
  <c r="K99" i="1"/>
  <c r="F98" i="1"/>
  <c r="G98" i="1"/>
  <c r="H98" i="1"/>
  <c r="I98" i="1"/>
  <c r="J98" i="1"/>
  <c r="K98" i="1"/>
  <c r="F131" i="1"/>
  <c r="G131" i="1"/>
  <c r="H131" i="1"/>
  <c r="I131" i="1"/>
  <c r="J131" i="1"/>
  <c r="K131" i="1"/>
  <c r="A130" i="1" l="1"/>
  <c r="A83" i="1"/>
  <c r="F130" i="1"/>
  <c r="G130" i="1"/>
  <c r="H130" i="1"/>
  <c r="I130" i="1"/>
  <c r="J130" i="1"/>
  <c r="K130" i="1"/>
  <c r="F83" i="1"/>
  <c r="G83" i="1"/>
  <c r="H83" i="1"/>
  <c r="I83" i="1"/>
  <c r="J83" i="1"/>
  <c r="K83" i="1"/>
  <c r="F97" i="1" l="1"/>
  <c r="G97" i="1"/>
  <c r="H97" i="1"/>
  <c r="I97" i="1"/>
  <c r="J97" i="1"/>
  <c r="K97" i="1"/>
  <c r="A97" i="1"/>
  <c r="A96" i="1" l="1"/>
  <c r="A50" i="1"/>
  <c r="A49" i="1"/>
  <c r="F96" i="1"/>
  <c r="G96" i="1"/>
  <c r="H96" i="1"/>
  <c r="I96" i="1"/>
  <c r="J96" i="1"/>
  <c r="K96" i="1"/>
  <c r="F50" i="1"/>
  <c r="G50" i="1"/>
  <c r="H50" i="1"/>
  <c r="I50" i="1"/>
  <c r="J50" i="1"/>
  <c r="K50" i="1"/>
  <c r="F49" i="1"/>
  <c r="G49" i="1"/>
  <c r="H49" i="1"/>
  <c r="I49" i="1"/>
  <c r="J49" i="1"/>
  <c r="K49" i="1"/>
  <c r="K48" i="1"/>
  <c r="J48" i="1"/>
  <c r="I48" i="1"/>
  <c r="H48" i="1"/>
  <c r="G48" i="1"/>
  <c r="F48" i="1"/>
  <c r="A48" i="1"/>
  <c r="F173" i="1"/>
  <c r="G173" i="1"/>
  <c r="H173" i="1"/>
  <c r="I173" i="1"/>
  <c r="J173" i="1"/>
  <c r="K173" i="1"/>
  <c r="A173" i="1"/>
  <c r="F6" i="1"/>
  <c r="G6" i="1"/>
  <c r="H6" i="1"/>
  <c r="I6" i="1"/>
  <c r="J6" i="1"/>
  <c r="K6" i="1"/>
  <c r="A6" i="1"/>
  <c r="A129" i="1" l="1"/>
  <c r="F129" i="1"/>
  <c r="G129" i="1"/>
  <c r="H129" i="1"/>
  <c r="I129" i="1"/>
  <c r="J129" i="1"/>
  <c r="K129" i="1"/>
  <c r="F155" i="1" l="1"/>
  <c r="G155" i="1"/>
  <c r="H155" i="1"/>
  <c r="I155" i="1"/>
  <c r="J155" i="1"/>
  <c r="K155" i="1"/>
  <c r="F7" i="1"/>
  <c r="G7" i="1"/>
  <c r="H7" i="1"/>
  <c r="I7" i="1"/>
  <c r="J7" i="1"/>
  <c r="K7" i="1"/>
  <c r="F177" i="1"/>
  <c r="G177" i="1"/>
  <c r="H177" i="1"/>
  <c r="I177" i="1"/>
  <c r="J177" i="1"/>
  <c r="K177" i="1"/>
  <c r="F95" i="1"/>
  <c r="G95" i="1"/>
  <c r="H95" i="1"/>
  <c r="I95" i="1"/>
  <c r="J95" i="1"/>
  <c r="K95" i="1"/>
  <c r="A155" i="1"/>
  <c r="A7" i="1"/>
  <c r="A177" i="1"/>
  <c r="A95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<sst xmlns="http://schemas.openxmlformats.org/spreadsheetml/2006/main" count="14165" uniqueCount="2765">
  <si>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</si>
  <si>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</si>
  <si>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</si>
  <si>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</si>
  <si>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</si>
  <si>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</si>
  <si>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</si>
  <si>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</si>
  <si>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</si>
  <si>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</si>
  <si>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</si>
  <si>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</si>
  <si>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</si>
  <si>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</si>
  <si>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</si>
  <si>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</si>
  <si>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</si>
  <si>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</si>
  <si>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</si>
  <si>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</si>
  <si>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</si>
  <si>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</si>
  <si>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</si>
  <si>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</si>
  <si>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</si>
  <si>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</si>
  <si>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</si>
  <si>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</si>
  <si>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</si>
  <si>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</si>
  <si>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</si>
  <si>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</si>
  <si>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</si>
  <si>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</si>
  <si>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</si>
  <si>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</si>
  <si>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</si>
  <si>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</si>
  <si>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</si>
  <si>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</si>
  <si>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</si>
  <si>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</si>
  <si>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</si>
  <si>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</si>
  <si>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</si>
  <si>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</si>
  <si>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</si>
  <si>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</si>
  <si>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</si>
  <si>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</si>
  <si>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</si>
  <si>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</si>
  <si>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</si>
  <si>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</si>
  <si>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</si>
  <si>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</si>
  <si>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</si>
  <si>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</si>
  <si>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</si>
  <si>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</si>
  <si>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</si>
  <si>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</si>
  <si>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</si>
  <si>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</si>
  <si>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</si>
  <si>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</si>
  <si>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</si>
  <si>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</si>
  <si>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</si>
  <si>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</si>
  <si>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</si>
  <si>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</si>
  <si>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</si>
  <si>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</si>
  <si>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</si>
  <si>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</si>
  <si>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</si>
  <si>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</si>
  <si>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</si>
  <si>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</si>
  <si>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</si>
  <si>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</si>
  <si>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</si>
  <si>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</si>
  <si>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</si>
  <si>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</si>
  <si>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</si>
  <si>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</si>
  <si>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</si>
  <si>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</si>
  <si>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</si>
  <si>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</si>
  <si>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</si>
  <si>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</si>
  <si>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</si>
  <si>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</si>
  <si>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</si>
  <si>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</si>
  <si>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</si>
  <si>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</si>
  <si>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</si>
  <si>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</si>
  <si>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</si>
  <si>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</si>
  <si>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</si>
  <si>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</si>
  <si>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</si>
  <si>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</si>
  <si>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</si>
  <si>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</si>
  <si>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</si>
  <si>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</si>
  <si>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</si>
  <si>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</si>
  <si>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</si>
  <si>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</si>
  <si>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</si>
  <si>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</si>
  <si>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</si>
  <si>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</si>
  <si>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</si>
  <si>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</si>
  <si>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</si>
  <si>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</si>
  <si>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</si>
  <si>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</si>
  <si>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</si>
  <si>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</si>
  <si>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</si>
  <si>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</si>
  <si>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</si>
  <si>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</si>
  <si>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</si>
  <si>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</si>
  <si>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</si>
  <si>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</si>
  <si>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</si>
  <si>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</si>
  <si>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</si>
  <si>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</si>
  <si>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</si>
  <si>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</si>
  <si>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</si>
  <si>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</si>
  <si>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</si>
  <si>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</si>
  <si>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</si>
  <si>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</si>
  <si>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</si>
  <si>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</si>
  <si>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</si>
  <si>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</si>
  <si>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</si>
  <si>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</si>
  <si>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</si>
  <si>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</si>
  <si>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</si>
  <si>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</si>
  <si>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</si>
  <si>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</si>
  <si>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</si>
  <si>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</si>
  <si>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</si>
  <si>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</si>
  <si>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</si>
  <si>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</si>
  <si>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</si>
  <si>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</si>
  <si>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</si>
  <si>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</si>
  <si>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</si>
  <si>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</si>
  <si>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</si>
  <si>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</si>
  <si>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</si>
  <si>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</si>
  <si>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</si>
  <si>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</si>
  <si>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</si>
  <si>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</si>
  <si>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</si>
  <si>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</si>
  <si>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</si>
  <si>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</si>
  <si>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</si>
  <si>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</si>
  <si>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</si>
  <si>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</si>
  <si>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</si>
  <si>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</si>
  <si>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</si>
  <si>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</si>
  <si>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</si>
  <si>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</si>
  <si>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</si>
  <si>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</si>
  <si>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</si>
  <si>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</si>
  <si>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</si>
  <si>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</si>
  <si>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</si>
  <si>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</si>
  <si>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</si>
  <si>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</si>
  <si>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</si>
  <si>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</si>
  <si>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</si>
  <si>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</si>
  <si>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</si>
  <si>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</si>
  <si>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</si>
  <si>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</si>
  <si>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</si>
  <si>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</si>
  <si>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</si>
  <si>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</si>
  <si>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</si>
  <si>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</si>
  <si>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</si>
  <si>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</si>
  <si>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</si>
  <si>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</si>
  <si>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</si>
  <si>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</si>
  <si>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</si>
  <si>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</si>
  <si>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</si>
  <si>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</si>
  <si>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</si>
  <si>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</si>
  <si>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</si>
  <si>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</si>
  <si>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</si>
  <si>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</si>
  <si>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</si>
  <si>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</si>
  <si>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</si>
  <si>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</si>
  <si>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</si>
  <si>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</si>
  <si>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</si>
  <si>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</si>
  <si>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</si>
  <si>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</si>
  <si>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</si>
  <si>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</si>
  <si>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</si>
  <si>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</si>
  <si>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</si>
  <si>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</si>
  <si>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</si>
  <si>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</si>
  <si>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</si>
  <si>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</si>
  <si>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</si>
  <si>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</si>
  <si>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</si>
  <si>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</si>
  <si>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</si>
  <si>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</si>
  <si>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</si>
  <si>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</si>
  <si>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</si>
  <si>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</si>
  <si>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</si>
  <si>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</si>
  <si>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</si>
  <si>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</si>
  <si>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</si>
  <si>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</si>
  <si>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</si>
  <si>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</si>
  <si>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</si>
  <si>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</si>
  <si>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</si>
  <si>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</si>
  <si>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</si>
  <si>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</si>
  <si>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</si>
  <si>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</si>
  <si>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</si>
  <si>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</si>
  <si>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</si>
  <si>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</si>
  <si>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</si>
  <si>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</si>
  <si>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</si>
  <si>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</si>
  <si>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</si>
  <si>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</si>
  <si>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</si>
  <si>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</si>
  <si>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</si>
  <si>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</si>
  <si>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</si>
  <si>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</si>
  <si>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</si>
  <si>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</si>
  <si>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</si>
  <si>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</si>
  <si>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</si>
  <si>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</si>
  <si>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</si>
  <si>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</si>
  <si>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</si>
  <si>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</si>
  <si>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</si>
  <si>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</si>
  <si>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</si>
  <si>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</si>
  <si>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</si>
  <si>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</si>
  <si>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</si>
  <si>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</si>
  <si>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</si>
  <si>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</si>
  <si>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</si>
  <si>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</si>
  <si>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</si>
  <si>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</si>
  <si>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</si>
  <si>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</si>
  <si>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</si>
  <si>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</si>
  <si>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</si>
  <si>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</si>
  <si>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</si>
  <si>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</si>
  <si>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</si>
  <si>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</si>
  <si>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</si>
  <si>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</si>
  <si>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</si>
  <si>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</si>
  <si>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</si>
  <si>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</si>
  <si>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</si>
  <si>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</si>
  <si>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</si>
  <si>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</si>
  <si>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</si>
  <si>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</si>
  <si>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</si>
  <si>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</si>
  <si>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</si>
  <si>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</si>
  <si>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</si>
  <si>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</si>
  <si>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</si>
  <si>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</si>
  <si>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</si>
  <si>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</si>
  <si>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</si>
  <si>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</si>
  <si>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</si>
  <si>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</si>
  <si>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</si>
  <si>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</si>
  <si>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</si>
  <si>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</si>
  <si>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</si>
  <si>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</si>
  <si>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</si>
  <si>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</si>
  <si>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</si>
  <si>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</si>
  <si>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</si>
  <si>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</si>
  <si>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</si>
  <si>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</si>
  <si>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</si>
  <si>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</si>
  <si>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</si>
  <si>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</si>
  <si>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</si>
  <si>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</si>
  <si>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</si>
  <si>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</si>
  <si>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</si>
  <si>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</si>
  <si>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</si>
  <si>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</si>
  <si>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</si>
  <si>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</si>
  <si>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</si>
  <si>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</si>
  <si>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</si>
  <si>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</si>
  <si>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</si>
  <si>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</si>
  <si>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</si>
  <si>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</si>
  <si>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</si>
  <si>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</si>
  <si>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</si>
  <si>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</si>
  <si>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</si>
  <si>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</si>
  <si>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</si>
  <si>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</si>
  <si>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</si>
  <si>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</si>
  <si>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</si>
  <si>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</si>
  <si>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</si>
  <si>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</si>
  <si>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</si>
  <si>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</si>
  <si>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</si>
  <si>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</si>
  <si>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</si>
  <si>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</si>
  <si>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</si>
  <si>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</si>
  <si>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</si>
  <si>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</si>
  <si>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</si>
  <si>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</si>
  <si>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</si>
  <si>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</si>
  <si>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</si>
  <si>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</si>
  <si>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</si>
  <si>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</si>
  <si>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</si>
  <si>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</si>
  <si>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</si>
  <si>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</si>
  <si>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</si>
  <si>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</si>
  <si>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</si>
  <si>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</si>
  <si>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</si>
  <si>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</si>
  <si>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</si>
  <si>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</si>
  <si>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</si>
  <si>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</si>
  <si>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</si>
  <si>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</si>
  <si>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</si>
  <si>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</si>
  <si>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</si>
  <si>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</si>
  <si>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</si>
  <si>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</si>
  <si>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</si>
  <si>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</si>
  <si>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</si>
  <si>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</si>
  <si>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</si>
  <si>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</si>
  <si>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</si>
  <si>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</si>
  <si>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</si>
  <si>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</si>
  <si>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</si>
  <si>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</si>
  <si>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</si>
  <si>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</si>
  <si>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</si>
  <si>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</si>
  <si>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</si>
  <si>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</si>
  <si>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</si>
  <si>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</si>
  <si>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</si>
  <si>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</si>
  <si>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</si>
  <si>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</si>
  <si>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</si>
  <si>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</si>
  <si>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</si>
  <si>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</si>
  <si>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</si>
  <si>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</si>
  <si>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</si>
  <si>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</si>
  <si>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</si>
  <si>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</si>
  <si>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</si>
  <si>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</si>
  <si>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</si>
  <si>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</si>
  <si>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</si>
  <si>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</si>
  <si>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</si>
  <si>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</si>
  <si>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</si>
  <si>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</si>
  <si>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</si>
  <si>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</si>
  <si>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</si>
  <si>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</si>
  <si>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</si>
  <si>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</si>
  <si>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</si>
  <si>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</si>
  <si>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</si>
  <si>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</si>
  <si>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</si>
  <si>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</si>
  <si>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</si>
  <si>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</si>
  <si>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</si>
  <si>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</si>
  <si>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</si>
  <si>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</si>
  <si>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</si>
  <si>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</si>
  <si>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</si>
  <si>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</si>
  <si>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</si>
  <si>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</si>
  <si>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</si>
  <si>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</si>
  <si>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</si>
  <si>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</si>
  <si>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</si>
  <si>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</si>
  <si>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</si>
  <si>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</si>
  <si>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</si>
  <si>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</si>
  <si>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</si>
  <si>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</si>
  <si>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</si>
  <si>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</si>
  <si>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</si>
  <si>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</si>
  <si>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</si>
  <si>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</si>
  <si>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</si>
  <si>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</si>
  <si>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</si>
  <si>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</si>
  <si>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</si>
  <si>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</si>
  <si>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</si>
  <si>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</si>
  <si>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</si>
  <si>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</si>
  <si>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</si>
  <si>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</si>
  <si>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</si>
  <si>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</si>
  <si>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</si>
  <si>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</si>
  <si>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</si>
  <si>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</si>
  <si>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</si>
  <si>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</si>
  <si>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</si>
  <si>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</si>
  <si>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</si>
  <si>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</si>
  <si>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</si>
  <si>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</si>
  <si>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</si>
  <si>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</si>
  <si>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</si>
  <si>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</si>
  <si>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</si>
  <si>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</si>
  <si>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</si>
  <si>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</si>
  <si>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</si>
  <si>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</si>
  <si>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</si>
  <si>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</si>
  <si>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</si>
  <si>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</si>
  <si>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</si>
  <si>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</si>
  <si>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</si>
  <si>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</si>
  <si>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</si>
  <si>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</si>
  <si>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</si>
  <si>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</si>
  <si>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</si>
  <si>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</si>
  <si>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</si>
  <si>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</si>
  <si>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</si>
  <si>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</si>
  <si>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</si>
  <si>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</si>
  <si>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</si>
  <si>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</si>
  <si>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</si>
  <si>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</si>
  <si>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</si>
  <si>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</si>
  <si>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</si>
  <si>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</si>
  <si>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</si>
  <si>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</si>
  <si>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</si>
  <si>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</si>
  <si>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</si>
  <si>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</si>
  <si>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</si>
  <si>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</si>
  <si>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</si>
  <si>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</si>
  <si>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</si>
  <si>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</si>
  <si>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</si>
  <si>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</si>
  <si>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</si>
  <si>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</si>
  <si>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</si>
  <si>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</si>
  <si>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</si>
  <si>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</si>
  <si>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</si>
  <si>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</si>
  <si>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</si>
  <si>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</si>
  <si>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</si>
  <si>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</si>
  <si>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</si>
  <si>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</si>
  <si>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</si>
  <si>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</si>
  <si>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</si>
  <si>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</si>
  <si>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</si>
  <si>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</si>
  <si>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</si>
  <si>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</si>
  <si>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</si>
  <si>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</si>
  <si>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</si>
  <si>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</si>
  <si>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</si>
  <si>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</si>
  <si>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</si>
  <si>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</si>
  <si>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</si>
  <si>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</si>
  <si>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</si>
  <si>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</si>
  <si>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</si>
  <si>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</si>
  <si>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</si>
  <si>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</si>
  <si>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</si>
  <si>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</si>
  <si>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</si>
  <si>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</si>
  <si>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</si>
  <si>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</si>
  <si>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</si>
  <si>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</si>
  <si>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</si>
  <si>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</si>
  <si>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</si>
  <si>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</si>
  <si>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</si>
  <si>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</si>
  <si>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</si>
  <si>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</si>
  <si>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</si>
  <si>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</si>
  <si>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</si>
  <si>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</si>
  <si>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</si>
  <si>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</si>
  <si>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</si>
  <si>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</si>
  <si>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</si>
  <si>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</si>
  <si>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</si>
  <si>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</si>
  <si>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</si>
  <si>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</si>
  <si>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</si>
  <si>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</si>
  <si>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</si>
  <si>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</si>
  <si>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</si>
  <si>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</si>
  <si>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</si>
  <si>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</si>
  <si>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</si>
  <si>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</si>
  <si>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</si>
  <si>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</si>
  <si>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</si>
  <si>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</si>
  <si>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</si>
  <si>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</si>
  <si>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</si>
  <si>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</si>
  <si>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</si>
  <si>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</si>
  <si>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</si>
  <si>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</si>
  <si>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</si>
  <si>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</si>
  <si>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</si>
  <si>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</si>
  <si>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</si>
  <si>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</si>
  <si>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</si>
  <si>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</si>
  <si>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</si>
  <si>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</si>
  <si>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</si>
  <si>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</si>
  <si>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</si>
  <si>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</si>
  <si>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</si>
  <si>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</si>
  <si>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</si>
  <si>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</si>
  <si>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</si>
  <si>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</si>
  <si>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</si>
  <si>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</si>
  <si>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</si>
  <si>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</si>
  <si>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</si>
  <si>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</si>
  <si>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</si>
  <si>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</si>
  <si>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</si>
  <si>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</si>
  <si>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</si>
  <si>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</si>
  <si>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</si>
  <si>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</si>
  <si>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</si>
  <si>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</si>
  <si>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</si>
  <si>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</si>
  <si>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</si>
  <si>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</si>
  <si>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</si>
  <si>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</si>
  <si>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</si>
  <si>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</si>
  <si>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</si>
  <si>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</si>
  <si>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</si>
  <si>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</si>
  <si>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</si>
  <si>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</si>
  <si>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</si>
  <si>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</si>
  <si>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</si>
  <si>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</si>
  <si>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</si>
  <si>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</si>
  <si>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</si>
  <si>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</si>
  <si>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</si>
  <si>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</si>
  <si>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</si>
  <si>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</si>
  <si>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</si>
  <si>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</si>
  <si>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</si>
  <si>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</si>
  <si>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</si>
  <si>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</si>
  <si>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</si>
  <si>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</si>
  <si>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</si>
  <si>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</si>
  <si>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</si>
  <si>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</si>
  <si>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</si>
  <si>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</si>
  <si>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</si>
  <si>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</si>
  <si>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</si>
  <si>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</si>
  <si>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</si>
  <si>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</si>
  <si>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</si>
  <si>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</si>
  <si>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</si>
  <si>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</si>
  <si>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</si>
  <si>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</si>
  <si>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</si>
  <si>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</si>
  <si>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</si>
  <si>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</si>
  <si>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</si>
  <si>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</si>
  <si>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</si>
  <si>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</si>
  <si>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</si>
  <si>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</si>
  <si>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</si>
  <si>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</si>
  <si>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</si>
  <si>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</si>
  <si>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</si>
  <si>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</si>
  <si>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</si>
  <si>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</si>
  <si>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</si>
  <si>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</si>
  <si>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</si>
  <si>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</si>
  <si>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</si>
  <si>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</si>
  <si>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</si>
  <si>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</si>
  <si>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</si>
  <si>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</si>
  <si>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</si>
  <si>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</si>
  <si>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</si>
  <si>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</si>
  <si>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</si>
  <si>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</si>
  <si>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</si>
  <si>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</si>
  <si>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</si>
  <si>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</si>
  <si>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</si>
  <si>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</si>
  <si>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</si>
  <si>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</si>
  <si>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</si>
  <si>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</si>
  <si>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</si>
  <si>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</si>
  <si>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</si>
  <si>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</si>
  <si>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</si>
  <si>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</si>
  <si>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</si>
  <si>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</si>
  <si>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</si>
  <si>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</si>
  <si>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</si>
  <si>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</si>
  <si>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</si>
  <si>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</si>
  <si>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</si>
  <si>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</si>
  <si>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</si>
  <si>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</si>
  <si>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</si>
  <si>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</si>
  <si>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</si>
  <si>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</si>
  <si>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</si>
  <si>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</si>
  <si>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</si>
  <si>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</si>
  <si>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</si>
  <si>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</si>
  <si>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</si>
  <si>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</si>
  <si>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</si>
  <si>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</si>
  <si>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</si>
  <si>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</si>
  <si>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</si>
  <si>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</si>
  <si>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</si>
  <si>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</si>
  <si>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</si>
  <si>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</si>
  <si>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</si>
  <si>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</si>
  <si>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</si>
  <si>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</si>
  <si>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</si>
  <si>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</si>
  <si>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</si>
  <si>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</si>
  <si>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</si>
  <si>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</si>
  <si>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</si>
  <si>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</si>
  <si>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</si>
  <si>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</si>
  <si>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</si>
  <si>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</si>
  <si>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</si>
  <si>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</si>
  <si>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</si>
  <si>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</si>
  <si>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</si>
  <si>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</si>
  <si>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</si>
  <si>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</si>
  <si>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</si>
  <si>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</si>
  <si>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</si>
  <si>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</si>
  <si>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</si>
  <si>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</si>
  <si>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</si>
  <si>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</si>
  <si>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</si>
  <si>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</si>
  <si>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</si>
  <si>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</si>
  <si>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</si>
  <si>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</si>
  <si>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</si>
  <si>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</si>
  <si>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</si>
  <si>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</si>
  <si>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</si>
  <si>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</si>
  <si>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</si>
  <si>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</si>
  <si>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</si>
  <si>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</si>
  <si>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</si>
  <si>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</si>
  <si>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</si>
  <si>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</si>
  <si>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</si>
  <si>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</si>
  <si>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</si>
  <si>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</si>
  <si>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</si>
  <si>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</si>
  <si>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</si>
  <si>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</si>
  <si>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</si>
  <si>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</si>
  <si>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</si>
  <si>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</si>
  <si>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</si>
  <si>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</si>
  <si>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</si>
  <si>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</si>
  <si>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</si>
  <si>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</si>
  <si>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</si>
  <si>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</si>
  <si>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</si>
  <si>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</si>
  <si>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</si>
  <si>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</si>
  <si>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</si>
  <si>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</si>
  <si>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</si>
  <si>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</si>
  <si>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</si>
  <si>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</si>
  <si>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</si>
  <si>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</si>
  <si>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</si>
  <si>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</si>
  <si>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</si>
  <si>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</si>
  <si>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</si>
  <si>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</si>
  <si>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</si>
  <si>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</si>
  <si>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</si>
  <si>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</si>
  <si>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</si>
  <si>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</si>
  <si>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</si>
  <si>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</si>
  <si>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</si>
  <si>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</si>
  <si>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</si>
  <si>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</si>
  <si>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</si>
  <si>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</si>
  <si>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</si>
  <si>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</si>
  <si>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</si>
  <si>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</si>
  <si>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</si>
  <si>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</si>
  <si>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</si>
  <si>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</si>
  <si>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</si>
  <si>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</si>
  <si>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</si>
  <si>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</si>
  <si>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</si>
  <si>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</si>
  <si>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</si>
  <si>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</si>
  <si>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</si>
  <si>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</si>
  <si>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</si>
  <si>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</si>
  <si>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</si>
  <si>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</si>
  <si>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</si>
  <si>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</si>
  <si>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</si>
  <si>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</si>
  <si>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</si>
  <si>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</si>
  <si>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</si>
  <si>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</si>
  <si>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</si>
  <si>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</si>
  <si>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</si>
  <si>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</si>
  <si>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</si>
  <si>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</si>
  <si>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</si>
  <si>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</si>
  <si>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</si>
  <si>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</si>
  <si>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</si>
  <si>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</si>
  <si>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</si>
  <si>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</si>
  <si>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</si>
  <si>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</si>
  <si>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</si>
  <si>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</si>
  <si>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</si>
  <si>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</si>
  <si>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</si>
  <si>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</si>
  <si>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</si>
  <si>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</si>
  <si>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</si>
  <si>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</si>
  <si>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</si>
  <si>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</si>
  <si>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</si>
  <si>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</si>
  <si>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</si>
  <si>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</si>
  <si>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</si>
  <si>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</si>
  <si>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</si>
  <si>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</si>
  <si>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</si>
  <si>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</si>
  <si>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</si>
  <si>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</si>
  <si>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</si>
  <si>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</si>
  <si>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</si>
  <si>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</si>
  <si>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</si>
  <si>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</si>
  <si>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</si>
  <si>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</si>
  <si>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</si>
  <si>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</si>
  <si>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</si>
  <si>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</si>
  <si>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</si>
  <si>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</si>
  <si>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</si>
  <si>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</si>
  <si>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</si>
  <si>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</si>
  <si>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</si>
  <si>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</si>
  <si>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</si>
  <si>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</si>
  <si>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</si>
  <si>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</si>
  <si>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</si>
  <si>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</si>
  <si>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</si>
  <si>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</si>
  <si>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</si>
  <si>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</si>
  <si>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</si>
  <si>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</si>
  <si>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</si>
  <si>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</si>
  <si>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</si>
  <si>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</si>
  <si>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</si>
  <si>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</si>
  <si>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</si>
  <si>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</si>
  <si>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</si>
  <si>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</si>
  <si>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</si>
  <si>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</si>
  <si>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</si>
  <si>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</si>
  <si>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</si>
  <si>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</si>
  <si>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</si>
  <si>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</si>
  <si>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</si>
  <si>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</si>
  <si>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</si>
  <si>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</si>
  <si>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</si>
  <si>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</si>
  <si>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</si>
  <si>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</si>
  <si>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</si>
  <si>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</si>
  <si>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</si>
  <si>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</si>
  <si>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</si>
  <si>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</si>
  <si>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</si>
  <si>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</si>
  <si>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</si>
  <si>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</si>
  <si>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</si>
  <si>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</si>
  <si>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</si>
  <si>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</si>
  <si>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</si>
  <si>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</si>
  <si>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</si>
  <si>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</si>
  <si>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</si>
  <si>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</si>
  <si>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</si>
  <si>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</si>
  <si>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</si>
  <si>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</si>
  <si>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</si>
  <si>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</si>
  <si>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</si>
  <si>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</si>
  <si>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</si>
  <si>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</si>
  <si>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</si>
  <si>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</si>
  <si>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</si>
  <si>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</si>
  <si>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</si>
  <si>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</si>
  <si>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</si>
  <si>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</si>
  <si>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</si>
  <si>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</si>
  <si>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</si>
  <si>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</si>
  <si>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</si>
  <si>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</si>
  <si>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</si>
  <si>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</si>
  <si>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</si>
  <si>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</si>
  <si>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</si>
  <si>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</si>
  <si>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</si>
  <si>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</si>
  <si>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</si>
  <si>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</si>
  <si>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</si>
  <si>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</si>
  <si>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</si>
  <si>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</si>
  <si>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</si>
  <si>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</si>
  <si>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</si>
  <si>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</si>
  <si>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</si>
  <si>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</si>
  <si>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</si>
  <si>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</si>
  <si>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</si>
  <si>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</si>
  <si>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</si>
  <si>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</si>
  <si>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</si>
  <si>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</si>
  <si>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</si>
  <si>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</si>
  <si>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</si>
  <si>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</si>
  <si>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</si>
  <si>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</si>
  <si>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</si>
  <si>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</si>
  <si>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</si>
  <si>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</si>
  <si>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</si>
  <si>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</si>
  <si>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</si>
  <si>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</si>
  <si>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</si>
  <si>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</si>
  <si>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</si>
  <si>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</si>
  <si>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</si>
  <si>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</si>
  <si>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</si>
  <si>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</si>
  <si>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</si>
  <si>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</si>
  <si>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</si>
  <si>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</si>
  <si>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</si>
  <si>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</si>
  <si>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</si>
  <si>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</si>
  <si>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</si>
  <si>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</si>
  <si>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</si>
  <si>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</si>
  <si>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</si>
  <si>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</si>
  <si>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</si>
  <si>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</si>
  <si>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</si>
  <si>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</si>
  <si>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</si>
  <si>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</si>
  <si>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</si>
  <si>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</si>
  <si>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</si>
  <si>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</si>
  <si>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</si>
  <si>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</si>
  <si>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</si>
  <si>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</si>
  <si>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</si>
  <si>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</si>
  <si>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</si>
  <si>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</si>
  <si>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</si>
  <si>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</si>
  <si>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</si>
  <si>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</si>
  <si>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</si>
  <si>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</si>
  <si>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</si>
  <si>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</si>
  <si>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</si>
  <si>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</si>
  <si>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</si>
  <si>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</si>
  <si>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</si>
  <si>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</si>
  <si>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</si>
  <si>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</si>
  <si>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</si>
  <si>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</si>
  <si>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</si>
  <si>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</si>
  <si>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</si>
  <si>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</si>
  <si>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</si>
  <si>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</si>
  <si>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</si>
  <si>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</si>
  <si>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</si>
  <si>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</si>
  <si>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</si>
  <si>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</si>
  <si>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</si>
  <si>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</si>
  <si>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</si>
  <si>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</si>
  <si>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</si>
  <si>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</si>
  <si>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</si>
  <si>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</si>
  <si>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</si>
  <si>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</si>
  <si>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</si>
  <si>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</si>
  <si>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</si>
  <si>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</si>
  <si>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</si>
  <si>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</si>
  <si>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</si>
  <si>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</si>
  <si>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</si>
  <si>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</si>
  <si>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</si>
  <si>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</si>
  <si>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</si>
  <si>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</si>
  <si>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</si>
  <si>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</si>
  <si>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</si>
  <si>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</si>
  <si>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</si>
  <si>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</si>
  <si>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</si>
  <si>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</si>
  <si>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</si>
  <si>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</si>
  <si>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</si>
  <si>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</si>
  <si>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</si>
  <si>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</si>
  <si>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</si>
  <si>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</si>
  <si>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</si>
  <si>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</si>
  <si>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</si>
  <si>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</si>
  <si>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</si>
  <si>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</si>
  <si>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</si>
  <si>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</si>
  <si>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</si>
  <si>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</si>
  <si>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</si>
  <si>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</si>
  <si>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</si>
  <si>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</si>
  <si>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</si>
  <si>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</si>
  <si>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</si>
  <si>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</si>
  <si>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</si>
  <si>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</si>
  <si>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</si>
  <si>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</si>
  <si>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</si>
  <si>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</si>
  <si>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</si>
  <si>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</si>
  <si>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</si>
  <si>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</si>
  <si>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</si>
  <si>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</si>
  <si>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</si>
  <si>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</si>
  <si>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</si>
  <si>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</si>
  <si>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</si>
  <si>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</si>
  <si>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</si>
  <si>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</si>
  <si>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</si>
  <si>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</si>
  <si>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</si>
  <si>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</si>
  <si>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</si>
  <si>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</si>
  <si>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</si>
  <si>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</si>
  <si>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</si>
  <si>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</si>
  <si>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</si>
  <si>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</si>
  <si>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</si>
  <si>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</si>
  <si>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</si>
  <si>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</si>
  <si>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</si>
  <si>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</si>
  <si>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</si>
  <si>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</si>
  <si>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</si>
  <si>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</si>
  <si>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</si>
  <si>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</si>
  <si>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</si>
  <si>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</si>
  <si>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</si>
  <si>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</si>
  <si>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</si>
  <si>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</si>
  <si>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</si>
  <si>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</si>
  <si>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</si>
  <si>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</si>
  <si>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</si>
  <si>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</si>
  <si>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</si>
  <si>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</si>
  <si>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</si>
  <si>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</si>
  <si>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</si>
  <si>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</si>
  <si>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</si>
  <si>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</si>
  <si>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</si>
  <si>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</si>
  <si>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</si>
  <si>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</si>
  <si>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</si>
  <si>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</si>
  <si>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</si>
  <si>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</si>
  <si>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</si>
  <si>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</si>
  <si>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</si>
  <si>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</si>
  <si>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</si>
  <si>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</si>
  <si>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</si>
  <si>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</si>
  <si>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</si>
  <si>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</si>
  <si>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</si>
  <si>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</si>
  <si>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</si>
  <si>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</si>
  <si>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</si>
  <si>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</si>
  <si>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</si>
  <si>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</si>
  <si>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</si>
  <si>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</si>
  <si>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</si>
  <si>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</si>
  <si>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</si>
  <si>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</si>
  <si>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</si>
  <si>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</si>
  <si>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</si>
  <si>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</si>
  <si>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</si>
  <si>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</si>
  <si>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</si>
  <si>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</si>
  <si>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</si>
  <si>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</si>
  <si>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</si>
  <si>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</si>
  <si>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</si>
  <si>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</si>
  <si>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</si>
  <si>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</si>
  <si>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</si>
  <si>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</si>
  <si>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</si>
  <si>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</si>
  <si>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</si>
  <si>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</si>
  <si>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</si>
  <si>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</si>
  <si>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</si>
  <si>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</si>
  <si>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</si>
  <si>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</si>
  <si>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</si>
  <si>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</si>
  <si>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</si>
  <si>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</si>
  <si>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</si>
  <si>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</si>
  <si>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</si>
  <si>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</si>
  <si>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</si>
  <si>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</si>
  <si>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</si>
  <si>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</si>
  <si>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</si>
  <si>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</si>
  <si>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</si>
  <si>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</si>
  <si>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</si>
  <si>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</si>
  <si>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</si>
  <si>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</si>
  <si>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</si>
  <si>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</si>
  <si>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</si>
  <si>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</si>
  <si>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</si>
  <si>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</si>
  <si>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</si>
  <si>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</si>
  <si>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</si>
  <si>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</si>
  <si>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</si>
  <si>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</si>
  <si>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</si>
  <si>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</si>
  <si>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</si>
  <si>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</si>
  <si>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</si>
  <si>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</si>
  <si>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</si>
  <si>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</si>
  <si>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</si>
  <si>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</si>
  <si>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</si>
  <si>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</si>
  <si>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</si>
  <si>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</si>
  <si>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</si>
  <si>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</si>
  <si>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</si>
  <si>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</si>
  <si>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</si>
  <si>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</si>
  <si>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</si>
  <si>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</si>
  <si>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</si>
  <si>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</si>
  <si>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</si>
  <si>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</si>
  <si>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</si>
  <si>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</si>
  <si>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</si>
  <si>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</si>
  <si>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</si>
  <si>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</si>
  <si>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</si>
  <si>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</si>
  <si>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</si>
  <si>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</si>
  <si>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</si>
  <si>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</si>
  <si>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</si>
  <si>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</si>
  <si>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</si>
  <si>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</si>
  <si>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</si>
  <si>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</si>
  <si>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</si>
  <si>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</si>
  <si>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</si>
  <si>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</si>
  <si>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</si>
  <si>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</si>
  <si>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</si>
  <si>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</si>
  <si>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</si>
  <si>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</si>
  <si>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</si>
  <si>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</si>
  <si>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</si>
  <si>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</si>
  <si>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</si>
  <si>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</si>
  <si>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</si>
  <si>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</si>
  <si>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</si>
  <si>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</si>
  <si>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</si>
  <si>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</si>
  <si>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</si>
  <si>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</si>
  <si>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</si>
  <si>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</si>
  <si>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</si>
  <si>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</si>
  <si>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</si>
  <si>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</si>
  <si>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</si>
  <si>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</si>
  <si>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</si>
  <si>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</si>
  <si>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</si>
  <si>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</si>
  <si>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</si>
  <si>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</si>
  <si>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</si>
  <si>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</si>
  <si>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</si>
  <si>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</si>
  <si>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</si>
  <si>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</si>
  <si>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</si>
  <si>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</si>
  <si>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</si>
  <si>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</si>
  <si>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</si>
  <si>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</si>
  <si>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</si>
  <si>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</si>
  <si>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</si>
  <si>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</si>
  <si>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</si>
  <si>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</si>
  <si>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</si>
  <si>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</si>
  <si>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</si>
  <si>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</si>
  <si>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</si>
  <si>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</si>
  <si>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</si>
  <si>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</si>
  <si>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</si>
  <si>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</si>
  <si>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</si>
  <si>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</si>
  <si>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</si>
  <si>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</si>
  <si>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</si>
  <si>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</si>
  <si>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</si>
  <si>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</si>
  <si>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</si>
  <si>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</si>
  <si>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</si>
  <si>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</si>
  <si>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</si>
  <si>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</si>
  <si>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</si>
  <si>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</si>
  <si>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</si>
  <si>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</si>
  <si>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</si>
  <si>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</si>
  <si>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</si>
  <si>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</si>
  <si>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</si>
  <si>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</si>
  <si>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</si>
  <si>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</si>
  <si>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</si>
  <si>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</si>
  <si>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</si>
  <si>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</si>
  <si>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</si>
  <si>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</si>
  <si>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</si>
  <si>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</si>
  <si>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</si>
  <si>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</si>
  <si>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</si>
  <si>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</si>
  <si>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</si>
  <si>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</si>
  <si>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</si>
  <si>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</si>
  <si>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</si>
  <si>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</si>
  <si>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</si>
  <si>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</si>
  <si>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</si>
  <si>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</si>
  <si>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</si>
  <si>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</si>
  <si>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</si>
  <si>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</si>
  <si>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</si>
  <si>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</si>
  <si>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</si>
  <si>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</si>
  <si>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</si>
  <si>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</si>
  <si>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</si>
  <si>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</si>
  <si>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</si>
  <si>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</si>
  <si>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</si>
  <si>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</si>
  <si>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</si>
  <si>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</si>
  <si>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</si>
  <si>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</si>
  <si>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</si>
  <si>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</si>
  <si>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</si>
  <si>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</si>
  <si>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</si>
  <si>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</si>
  <si>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</si>
  <si>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</si>
  <si>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</si>
  <si>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</si>
  <si>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</si>
  <si>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</si>
  <si>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</si>
  <si>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</si>
  <si>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</si>
  <si>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</si>
  <si>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</si>
  <si>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</si>
  <si>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</si>
  <si>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</si>
  <si>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</si>
  <si>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</si>
  <si>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</si>
  <si>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</si>
  <si>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</si>
  <si>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</si>
  <si>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</si>
  <si>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</si>
  <si>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</si>
  <si>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</si>
  <si>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</si>
  <si>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</si>
  <si>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</si>
  <si>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</si>
  <si>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</si>
  <si>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</si>
  <si>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</si>
  <si>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</si>
  <si>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</si>
  <si>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</si>
  <si>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</si>
  <si>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</si>
  <si>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</si>
  <si>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</si>
  <si>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</si>
  <si>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</si>
  <si>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</si>
  <si>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</si>
  <si>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</si>
  <si>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</si>
  <si>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</si>
  <si>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</si>
  <si>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</si>
  <si>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</si>
  <si>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</si>
  <si>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</si>
  <si>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</si>
  <si>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</si>
  <si>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</si>
  <si>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</si>
  <si>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</si>
  <si>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</si>
  <si>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</si>
  <si>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</si>
  <si>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</si>
  <si>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</si>
  <si>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</si>
  <si>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</si>
  <si>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</si>
  <si>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</si>
  <si>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</si>
  <si>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</si>
  <si>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</si>
  <si>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</si>
  <si>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</si>
  <si>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</si>
  <si>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</si>
  <si>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</si>
  <si>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</si>
  <si>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</si>
  <si>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</si>
  <si>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</si>
  <si>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</si>
  <si>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</si>
  <si>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</si>
  <si>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</si>
  <si>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</si>
  <si>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</si>
  <si>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</si>
  <si>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</si>
  <si>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</si>
  <si>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</si>
  <si>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</si>
  <si>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</si>
  <si>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</si>
  <si>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</si>
  <si>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</si>
  <si>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</si>
  <si>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</si>
  <si>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</si>
  <si>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</si>
  <si>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</si>
  <si>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</si>
  <si>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</si>
  <si>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</si>
  <si>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</si>
  <si>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</si>
  <si>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</si>
  <si>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</si>
  <si>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</si>
  <si>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</si>
  <si>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</si>
  <si>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</si>
  <si>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</si>
  <si>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</si>
  <si>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</si>
  <si>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</si>
  <si>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</si>
  <si>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</si>
  <si>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</si>
  <si>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</si>
  <si>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</si>
  <si>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</si>
  <si>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</si>
  <si>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</si>
  <si>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</si>
  <si>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</si>
  <si>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</si>
  <si>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</si>
  <si>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</si>
  <si>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</si>
  <si>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</si>
  <si>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</si>
  <si>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</si>
  <si>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</si>
  <si>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</si>
  <si>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</si>
  <si>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</si>
  <si>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</si>
  <si>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</si>
  <si>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</si>
  <si>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</si>
  <si>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</si>
  <si>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</si>
  <si>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</si>
  <si>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</si>
  <si>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</si>
  <si>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</si>
  <si>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</si>
  <si>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</si>
  <si>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</si>
  <si>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</si>
  <si>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</si>
  <si>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</si>
  <si>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</si>
  <si>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</si>
  <si>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</si>
  <si>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</si>
  <si>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</si>
  <si>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</si>
  <si>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</si>
  <si>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</si>
  <si>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</si>
  <si>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</si>
  <si>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</si>
  <si>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</si>
  <si>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</si>
  <si>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</si>
  <si>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</si>
  <si>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</si>
  <si>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</si>
  <si>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</si>
  <si>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</si>
  <si>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</si>
  <si>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</si>
  <si>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</si>
  <si>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</si>
  <si>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</si>
  <si>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</si>
  <si>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</si>
  <si>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</si>
  <si>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</si>
  <si>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</si>
  <si>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</si>
  <si>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</si>
  <si>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</si>
  <si>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</si>
  <si>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</si>
  <si>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</si>
  <si>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</si>
  <si>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</si>
  <si>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</si>
  <si>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</si>
  <si>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</si>
  <si>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</si>
  <si>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</si>
  <si>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</si>
  <si>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</si>
  <si>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</si>
  <si>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</si>
  <si>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</si>
  <si>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</si>
  <si>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</si>
  <si>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</si>
  <si>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</si>
  <si>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</si>
  <si>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</si>
  <si>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</si>
  <si>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</si>
  <si>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</si>
  <si>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</si>
  <si>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</si>
  <si>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</si>
  <si>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</si>
  <si>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</si>
  <si>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</si>
  <si>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</si>
  <si>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</si>
  <si>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</si>
  <si>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</si>
  <si>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</si>
  <si>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</si>
  <si>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</si>
  <si>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</si>
  <si>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</si>
  <si>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</si>
  <si>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</si>
  <si>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</si>
  <si>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</si>
  <si>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</si>
  <si>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</si>
  <si>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</si>
  <si>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</si>
  <si>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</si>
  <si>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</si>
  <si>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</si>
  <si>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</si>
  <si>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</si>
  <si>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</si>
  <si>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</si>
  <si>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</si>
  <si>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</si>
  <si>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</si>
  <si>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</si>
  <si>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</si>
  <si>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</si>
  <si>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</si>
  <si>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</si>
  <si>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</si>
  <si>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</si>
  <si>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</si>
  <si>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</si>
  <si>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</si>
  <si>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</si>
  <si>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</si>
  <si>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</si>
  <si>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</si>
  <si>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</si>
  <si>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</si>
  <si>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</si>
  <si>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</si>
  <si>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</si>
  <si>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</si>
  <si>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</si>
  <si>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</si>
  <si>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</si>
  <si>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</si>
  <si>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</si>
  <si>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</si>
  <si>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</si>
  <si>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</si>
  <si>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</si>
  <si>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</si>
  <si>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</si>
  <si>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</si>
  <si>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</si>
  <si>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</si>
  <si>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</si>
  <si>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</si>
  <si>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</si>
  <si>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</si>
  <si>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</si>
  <si>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</si>
  <si>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</si>
  <si>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</si>
  <si>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</si>
  <si>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</si>
  <si>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</si>
  <si>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</si>
  <si>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</si>
  <si>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</si>
  <si>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</si>
  <si>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</si>
  <si>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</si>
  <si>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</si>
  <si>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</si>
  <si>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</si>
  <si>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</si>
  <si>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</si>
  <si>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</si>
  <si>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</si>
  <si>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</si>
  <si>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</si>
  <si>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</si>
  <si>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</si>
  <si>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</si>
  <si>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</si>
  <si>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</si>
  <si>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</si>
  <si>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</si>
  <si>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</si>
  <si>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</si>
  <si>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</si>
  <si>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</si>
  <si>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</si>
  <si>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</si>
  <si>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</si>
  <si>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</si>
  <si>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</si>
  <si>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</si>
  <si>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</si>
  <si>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</si>
  <si>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</si>
  <si>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</si>
  <si>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</si>
  <si>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</si>
  <si>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</si>
  <si>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</si>
  <si>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</si>
  <si>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</si>
  <si>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</si>
  <si>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</si>
  <si>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</si>
  <si>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</si>
  <si>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</si>
  <si>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</si>
  <si>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</si>
  <si>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</si>
  <si>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</si>
  <si>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</si>
  <si>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</si>
  <si>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</si>
  <si>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</si>
  <si>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</si>
  <si>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</si>
  <si>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</si>
  <si>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</si>
  <si>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</si>
  <si>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</si>
  <si>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</si>
  <si>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</si>
  <si>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</si>
  <si>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</si>
  <si>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</si>
  <si>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</si>
  <si>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</si>
  <si>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</si>
  <si>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</si>
  <si>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</si>
  <si>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</si>
  <si>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</si>
  <si>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</si>
  <si>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</si>
  <si>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</si>
  <si>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</si>
  <si>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</si>
  <si>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</si>
  <si>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</si>
  <si>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</si>
  <si>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</si>
  <si>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</si>
  <si>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</si>
  <si>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</si>
  <si>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</si>
  <si>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</si>
  <si>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</si>
  <si>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</si>
  <si>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</si>
  <si>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</si>
  <si>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</si>
  <si>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</si>
  <si>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</si>
  <si>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</si>
  <si>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</si>
  <si>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</si>
  <si>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</si>
  <si>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</si>
  <si>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</si>
  <si>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</si>
  <si>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</si>
  <si>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</si>
  <si>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</si>
  <si>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</si>
  <si>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</si>
  <si>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</si>
  <si>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</si>
  <si>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</si>
  <si>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</si>
  <si>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</si>
  <si>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</si>
  <si>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</si>
  <si>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</si>
  <si>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</si>
  <si>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</si>
  <si>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</si>
  <si>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</si>
  <si>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</si>
  <si>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</si>
  <si>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</si>
  <si>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</si>
  <si>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</si>
  <si>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</si>
  <si>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</si>
  <si>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</si>
  <si>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</si>
  <si>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</si>
  <si>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</si>
  <si>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</si>
  <si>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</si>
  <si>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</si>
  <si>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</si>
  <si>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</si>
  <si>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</si>
  <si>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</si>
  <si>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</si>
  <si>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</si>
  <si>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</si>
  <si>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</si>
  <si>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</si>
  <si>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</si>
  <si>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</si>
  <si>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</si>
  <si>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</si>
  <si>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</si>
  <si>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</si>
  <si>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</si>
  <si>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</si>
  <si>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</si>
  <si>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</si>
  <si>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</si>
  <si>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</si>
  <si>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</si>
  <si>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</si>
  <si>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</si>
  <si>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</si>
  <si>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</si>
  <si>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</si>
  <si>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</si>
  <si>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</si>
  <si>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</si>
  <si>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</si>
  <si>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</si>
  <si>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</si>
  <si>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</si>
  <si>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</si>
  <si>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</si>
  <si>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</si>
  <si>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</si>
  <si>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</si>
  <si>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</si>
  <si>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</si>
  <si>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</si>
  <si>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</si>
  <si>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</si>
  <si>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</si>
  <si>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</si>
  <si>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</si>
  <si>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</si>
  <si>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</si>
  <si>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</si>
  <si>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</si>
  <si>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</si>
  <si>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</si>
  <si>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</si>
  <si>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</si>
  <si>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</si>
  <si>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</si>
  <si>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</si>
  <si>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</si>
  <si>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</si>
  <si>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</si>
  <si>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</si>
  <si>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</si>
  <si>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</si>
  <si>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</si>
  <si>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</si>
  <si>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</si>
  <si>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</si>
  <si>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</si>
  <si>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</si>
  <si>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</si>
  <si>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</si>
  <si>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</si>
  <si>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</si>
  <si>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</si>
  <si>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</si>
  <si>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</si>
  <si>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</si>
  <si>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</si>
  <si>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</si>
  <si>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</si>
  <si>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</si>
  <si>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</si>
  <si>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</si>
  <si>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</si>
  <si>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</si>
  <si>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</si>
  <si>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</si>
  <si>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</si>
  <si>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</si>
  <si>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</si>
  <si>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</si>
  <si>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</si>
  <si>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</si>
  <si>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</si>
  <si>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</si>
  <si>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</si>
  <si>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</si>
  <si>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</si>
  <si>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</si>
  <si>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</si>
  <si>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</si>
  <si>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</si>
  <si>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</si>
  <si>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</si>
  <si>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</si>
  <si>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</si>
  <si>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</si>
  <si>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</si>
  <si>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</si>
  <si>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</si>
  <si>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</si>
  <si>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</si>
  <si>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</si>
  <si>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</si>
  <si>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</si>
  <si>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</si>
  <si>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</si>
  <si>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</si>
  <si>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</si>
  <si>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</si>
  <si>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</si>
  <si>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</si>
  <si>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</si>
  <si>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</si>
  <si>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</si>
  <si>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</si>
  <si>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</si>
  <si>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</si>
  <si>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</si>
  <si>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</si>
  <si>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</si>
  <si>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</si>
  <si>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</si>
  <si>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</si>
  <si>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</si>
  <si>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</si>
  <si>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</si>
  <si>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</si>
  <si>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</si>
  <si>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</si>
  <si>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</si>
  <si>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</si>
  <si>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</si>
  <si>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</si>
  <si>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</si>
  <si>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</si>
  <si>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</si>
  <si>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</si>
  <si>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</si>
  <si>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</si>
  <si>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</si>
  <si>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</si>
  <si>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</si>
  <si>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</si>
  <si>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</si>
  <si>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</si>
  <si>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</si>
  <si>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</si>
  <si>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</si>
  <si>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</si>
  <si>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</si>
  <si>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</si>
  <si>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</si>
  <si>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</si>
  <si>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</si>
  <si>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</si>
  <si>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</si>
  <si>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</si>
  <si>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</si>
  <si>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</si>
  <si>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</si>
  <si>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</si>
  <si>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</si>
  <si>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</si>
  <si>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</si>
  <si>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</si>
  <si>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</si>
  <si>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</si>
  <si>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</si>
  <si>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</si>
  <si>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</si>
  <si>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</si>
  <si>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</si>
  <si>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</si>
  <si>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</si>
  <si>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</si>
  <si>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</si>
  <si>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</si>
  <si>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</si>
  <si>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</si>
  <si>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</si>
  <si>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</si>
  <si>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</si>
  <si>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</si>
  <si>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</si>
  <si>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</si>
  <si>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</si>
  <si>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</si>
  <si>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</si>
  <si>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</si>
  <si>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</si>
  <si>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</si>
  <si>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</si>
  <si>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</si>
  <si>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</si>
  <si>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</si>
  <si>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</si>
  <si>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</si>
  <si>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</si>
  <si>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</si>
  <si>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</si>
  <si>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</si>
  <si>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</si>
  <si>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</si>
  <si>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</si>
  <si>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</si>
  <si>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</si>
  <si>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</si>
  <si>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</si>
  <si>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</si>
  <si>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</si>
  <si>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</si>
  <si>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</si>
  <si>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</si>
  <si>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</si>
  <si>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</si>
  <si>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</si>
  <si>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</si>
  <si>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</si>
  <si>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</si>
  <si>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</si>
  <si>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</si>
  <si>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</si>
  <si>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</si>
  <si>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</si>
  <si>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</si>
  <si>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</si>
  <si>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</si>
  <si>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</si>
  <si>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</si>
  <si>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</si>
  <si>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</si>
  <si>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</si>
  <si>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</si>
  <si>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</si>
  <si>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</si>
  <si>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</si>
  <si>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</si>
  <si>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</si>
  <si>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</si>
  <si>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</si>
  <si>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</si>
  <si>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</si>
  <si>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</si>
  <si>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</si>
  <si>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</si>
  <si>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</si>
  <si>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</si>
  <si>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</si>
  <si>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</si>
  <si>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</si>
  <si>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</si>
  <si>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</si>
  <si>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</si>
  <si>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</si>
  <si>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</si>
  <si>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</si>
  <si>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</si>
  <si>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</si>
  <si>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</si>
  <si>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</si>
  <si>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</si>
  <si>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</si>
  <si>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</si>
  <si>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</si>
  <si>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</si>
  <si>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</si>
  <si>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</si>
  <si>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</si>
  <si>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</si>
  <si>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</si>
  <si>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</si>
  <si>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</si>
  <si>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</si>
  <si>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</si>
  <si>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</si>
  <si>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</si>
  <si>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</si>
  <si>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</si>
  <si>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</si>
  <si>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</si>
  <si>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</si>
  <si>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</si>
  <si>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</si>
  <si>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</si>
  <si>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</si>
  <si>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</si>
  <si>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</si>
  <si>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</si>
  <si>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</si>
  <si>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</si>
  <si>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</si>
  <si>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</si>
  <si>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</si>
  <si>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</si>
  <si>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</si>
  <si>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</si>
  <si>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</si>
  <si>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</si>
  <si>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</si>
  <si>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</si>
  <si>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</si>
  <si>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</si>
  <si>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</si>
  <si>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</si>
  <si>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</si>
  <si>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</si>
  <si>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</si>
  <si>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</si>
  <si>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</si>
  <si>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</si>
  <si>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</si>
  <si>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</si>
  <si>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</si>
  <si>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</si>
  <si>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</si>
  <si>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</si>
  <si>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</si>
  <si>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</si>
  <si>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</si>
  <si>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</si>
  <si>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</si>
  <si>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</si>
  <si>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</si>
  <si>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</si>
  <si>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</si>
  <si>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</si>
  <si>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</si>
  <si>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</si>
  <si>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</si>
  <si>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</si>
  <si>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</si>
  <si>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</si>
  <si>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</si>
  <si>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</si>
  <si>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</si>
  <si>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</si>
  <si>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</si>
  <si>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</si>
  <si>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</si>
  <si>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</si>
  <si>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</si>
  <si>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</si>
  <si>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</si>
  <si>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</si>
  <si>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</si>
  <si>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</si>
  <si>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</si>
  <si>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</si>
  <si>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</si>
  <si>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</si>
  <si>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</si>
  <si>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</si>
  <si>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</si>
  <si>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</si>
  <si>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</si>
  <si>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</si>
  <si>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</si>
  <si>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</si>
  <si>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</si>
  <si>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</si>
  <si>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</si>
  <si>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</si>
  <si>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</si>
  <si>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</si>
  <si>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</si>
  <si>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</si>
  <si>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</si>
  <si>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</si>
  <si>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</si>
  <si>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</si>
  <si>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</si>
  <si>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</si>
  <si>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</si>
  <si>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</si>
  <si>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</si>
  <si>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</si>
  <si>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</si>
  <si>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</si>
  <si>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</si>
  <si>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</si>
  <si>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</si>
  <si>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</si>
  <si>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</si>
  <si>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</si>
  <si>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</si>
  <si>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</si>
  <si>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</si>
  <si>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</si>
  <si>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</si>
  <si>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</si>
  <si>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</si>
  <si>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</si>
  <si>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</si>
  <si>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</si>
  <si>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</si>
  <si>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</si>
  <si>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</si>
  <si>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</si>
  <si>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</si>
  <si>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</si>
  <si>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</si>
  <si>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</si>
  <si>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</si>
  <si>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</si>
  <si>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</si>
  <si>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</si>
  <si>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</si>
  <si>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</si>
  <si>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</si>
  <si>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</si>
  <si>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</si>
  <si>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</si>
  <si>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</si>
  <si>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</si>
  <si>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</si>
  <si>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</si>
  <si>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</si>
  <si>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</si>
  <si>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</si>
  <si>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</si>
  <si>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</si>
  <si>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</si>
  <si>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</si>
  <si>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</si>
  <si>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</si>
  <si>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</si>
  <si>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</si>
  <si>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</si>
  <si>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</si>
  <si>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</si>
  <si>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</si>
  <si>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</si>
  <si>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</si>
  <si>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</si>
  <si>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</si>
  <si>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</si>
  <si>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</si>
  <si>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</si>
  <si>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</si>
  <si>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</si>
  <si>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</si>
  <si>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</si>
  <si>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</si>
  <si>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</si>
  <si>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</si>
  <si>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</si>
  <si>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</si>
  <si>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</si>
  <si>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</si>
  <si>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</si>
  <si>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</si>
  <si>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</si>
  <si>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</si>
  <si>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</si>
  <si>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</si>
  <si>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</si>
  <si>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</si>
  <si>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</si>
  <si>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</si>
  <si>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</si>
  <si>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</si>
  <si>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</si>
  <si>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</si>
  <si>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</si>
  <si>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</si>
  <si>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</si>
  <si>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</si>
  <si>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</si>
  <si>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</si>
  <si>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</si>
  <si>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</si>
  <si>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</si>
  <si>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</si>
  <si>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</si>
  <si>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</si>
  <si>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</si>
  <si>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</si>
  <si>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</si>
  <si>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</si>
  <si>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</si>
  <si>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</si>
  <si>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</si>
  <si>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</si>
  <si>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</si>
  <si>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</si>
  <si>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</si>
  <si>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</si>
  <si>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</si>
  <si>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</si>
  <si>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</si>
  <si>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</si>
  <si>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</si>
  <si>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</si>
  <si>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</si>
  <si>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</si>
  <si>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</si>
  <si>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</si>
  <si>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</si>
  <si>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</si>
  <si>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</si>
  <si>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</si>
  <si>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</si>
  <si>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</si>
  <si>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</si>
  <si>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</si>
  <si>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</si>
  <si>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</si>
  <si>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</si>
  <si>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</si>
  <si>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</si>
  <si>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</si>
  <si>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</si>
  <si>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</si>
  <si>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</si>
  <si>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</si>
  <si>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</si>
  <si>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</si>
  <si>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</si>
  <si>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</si>
  <si>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</si>
  <si>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</si>
  <si>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</si>
  <si>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</si>
  <si>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</si>
  <si>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</si>
  <si>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</si>
  <si>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</si>
  <si>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</si>
  <si>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</si>
  <si>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</si>
  <si>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</si>
  <si>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</si>
  <si>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</si>
  <si>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</si>
  <si>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</si>
  <si>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</si>
  <si>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</si>
  <si>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</si>
  <si>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</si>
  <si>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</si>
  <si>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</si>
  <si>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</si>
  <si>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</si>
  <si>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</si>
  <si>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</si>
  <si>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</si>
  <si>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</si>
  <si>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</si>
  <si>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</si>
  <si>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</si>
  <si>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</si>
  <si>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</si>
  <si>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</si>
  <si>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</si>
  <si>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</si>
  <si>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</si>
  <si>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</si>
  <si>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</si>
  <si>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</si>
  <si>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</si>
  <si>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</si>
  <si>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</si>
  <si>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</si>
  <si>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</si>
  <si>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</si>
  <si>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</si>
  <si>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</si>
  <si>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</si>
  <si>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</si>
  <si>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</si>
  <si>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</si>
  <si>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</si>
  <si>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</si>
  <si>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</si>
  <si>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</si>
  <si>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</si>
  <si>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</si>
  <si>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</si>
  <si>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</si>
  <si>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</si>
  <si>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</si>
  <si>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</si>
  <si>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</si>
  <si>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</si>
  <si>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</si>
  <si>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</si>
  <si>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</si>
  <si>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</si>
  <si>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</si>
  <si>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</si>
  <si>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</si>
  <si>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</si>
  <si>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</si>
  <si>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</si>
  <si>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</si>
  <si>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</si>
  <si>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</si>
  <si>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</si>
  <si>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</si>
  <si>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</si>
  <si>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</si>
  <si>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</si>
  <si>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</si>
  <si>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</si>
  <si>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</si>
  <si>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</si>
  <si>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</si>
  <si>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</si>
  <si>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</si>
  <si>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</si>
  <si>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</si>
  <si>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</si>
  <si>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</si>
  <si>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</si>
  <si>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</si>
  <si>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</si>
  <si>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</si>
  <si>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</si>
  <si>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</si>
  <si>
    <t>3335867033</t>
  </si>
  <si>
    <t>3335867028</t>
  </si>
  <si>
    <t>3335867007</t>
  </si>
  <si>
    <t>3335866934</t>
  </si>
  <si>
    <t>3335866930</t>
  </si>
  <si>
    <t>3335866919</t>
  </si>
  <si>
    <t>3335866918</t>
  </si>
  <si>
    <t>3335866915</t>
  </si>
  <si>
    <t>3335866623</t>
  </si>
  <si>
    <t>En Servicio</t>
  </si>
  <si>
    <t>3335867349</t>
  </si>
  <si>
    <t>3335867367</t>
  </si>
  <si>
    <t>3335867368</t>
  </si>
  <si>
    <t>3335867343</t>
  </si>
  <si>
    <t>3335867326</t>
  </si>
  <si>
    <t>3335867325</t>
  </si>
  <si>
    <t>3335867323</t>
  </si>
  <si>
    <t>3335867322</t>
  </si>
  <si>
    <t>3335867318</t>
  </si>
  <si>
    <t>3335867289</t>
  </si>
  <si>
    <t>3335867281</t>
  </si>
  <si>
    <t>3335867278</t>
  </si>
  <si>
    <t>3335867183</t>
  </si>
  <si>
    <t>3335867174</t>
  </si>
  <si>
    <t>3335867121</t>
  </si>
  <si>
    <t>3335867116</t>
  </si>
  <si>
    <t>3335867112</t>
  </si>
  <si>
    <t>3335867105</t>
  </si>
  <si>
    <t>3335867100</t>
  </si>
  <si>
    <t>3335867088</t>
  </si>
  <si>
    <t>Taveras Batista, Francisco Adelso</t>
  </si>
  <si>
    <t>3335867966</t>
  </si>
  <si>
    <t>3335867964</t>
  </si>
  <si>
    <t>3335867929</t>
  </si>
  <si>
    <t>3335867927</t>
  </si>
  <si>
    <t>3335867920</t>
  </si>
  <si>
    <t>3335867916</t>
  </si>
  <si>
    <t>3335867915</t>
  </si>
  <si>
    <t>3335867900</t>
  </si>
  <si>
    <t>3335867897</t>
  </si>
  <si>
    <t>3335867895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</si>
  <si>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</si>
  <si>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</si>
  <si>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</si>
  <si>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</si>
  <si>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</si>
  <si>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</si>
  <si>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</si>
  <si>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</si>
  <si>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3335867658</t>
  </si>
  <si>
    <t>3335867634</t>
  </si>
  <si>
    <t>3335867632</t>
  </si>
  <si>
    <t>3335867629</t>
  </si>
  <si>
    <t>3335867626</t>
  </si>
  <si>
    <t>3335867563</t>
  </si>
  <si>
    <t>3335867511</t>
  </si>
  <si>
    <t>3335867510</t>
  </si>
  <si>
    <t>3335867465</t>
  </si>
  <si>
    <t>3335867453</t>
  </si>
  <si>
    <t>3335867452</t>
  </si>
  <si>
    <t>3335867449</t>
  </si>
  <si>
    <t>FALLA NO CONFIORMADA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</si>
</sst>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3"/>
      <tableStyleElement type="headerRow" dxfId="362"/>
      <tableStyleElement type="totalRow" dxfId="361"/>
      <tableStyleElement type="firstColumn" dxfId="360"/>
      <tableStyleElement type="lastColumn" dxfId="359"/>
      <tableStyleElement type="firstRowStripe" dxfId="358"/>
      <tableStyleElement type="firstColumnStripe" dxfId="3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7"/>
  <sheetViews>
    <sheetView tabSelected="1" topLeftCell="G1" zoomScale="70" zoomScaleNormal="70" workbookViewId="0">
      <pane ySplit="4" topLeftCell="A68" activePane="bottomLeft" state="frozen"/>
      <selection pane="bottomLeft" activeCell="L80" sqref="L80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bestFit="1" customWidth="1"/>
    <col min="7" max="7" width="54.28515625" style="47" bestFit="1" customWidth="1"/>
    <col min="8" max="11" width="5.85546875" style="47" bestFit="1" customWidth="1"/>
    <col min="12" max="12" width="52.5703125" style="47" bestFit="1" customWidth="1"/>
    <col min="13" max="13" width="20.140625" style="90" bestFit="1" customWidth="1"/>
    <col min="14" max="14" width="18.85546875" style="90" bestFit="1" customWidth="1"/>
    <col min="15" max="15" width="42.5703125" style="90" bestFit="1" customWidth="1"/>
    <col min="16" max="16" width="17.425781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2682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3">
        <v>3335864100</v>
      </c>
      <c r="C5" s="118">
        <v>44309.703321759262</v>
      </c>
      <c r="D5" s="118" t="s">
        <v>2182</v>
      </c>
      <c r="E5" s="120">
        <v>146</v>
      </c>
      <c r="F5" s="145" t="str">
        <f>VLOOKUP(E5,VIP!$A$2:$O12821,2,0)</f>
        <v>DRBR146</v>
      </c>
      <c r="G5" s="119" t="str">
        <f>VLOOKUP(E5,'LISTADO ATM'!$A$2:$B$899,2,0)</f>
        <v xml:space="preserve">ATM Tribunal Superior Constitucional </v>
      </c>
      <c r="H5" s="119" t="str">
        <f>VLOOKUP(E5,VIP!$A$2:$O17742,7,FALSE)</f>
        <v>Si</v>
      </c>
      <c r="I5" s="119" t="str">
        <f>VLOOKUP(E5,VIP!$A$2:$O9707,8,FALSE)</f>
        <v>Si</v>
      </c>
      <c r="J5" s="119" t="str">
        <f>VLOOKUP(E5,VIP!$A$2:$O9657,8,FALSE)</f>
        <v>Si</v>
      </c>
      <c r="K5" s="119" t="str">
        <f>VLOOKUP(E5,VIP!$A$2:$O13231,6,0)</f>
        <v>NO</v>
      </c>
      <c r="L5" s="146" t="s">
        <v>2221</v>
      </c>
      <c r="M5" s="158" t="s">
        <v>2712</v>
      </c>
      <c r="N5" s="117" t="s">
        <v>2465</v>
      </c>
      <c r="O5" s="145" t="s">
        <v>2467</v>
      </c>
      <c r="P5" s="138"/>
      <c r="Q5" s="159">
        <v>44313.586805555555</v>
      </c>
    </row>
    <row r="6" spans="1:18" s="99" customFormat="1" ht="18" x14ac:dyDescent="0.25">
      <c r="A6" s="119" t="str">
        <f>VLOOKUP(E6,'LISTADO ATM'!$A$2:$C$900,3,0)</f>
        <v>DISTRITO NACIONAL</v>
      </c>
      <c r="B6" s="133">
        <v>3335864128</v>
      </c>
      <c r="C6" s="118">
        <v>44309.718055555553</v>
      </c>
      <c r="D6" s="118" t="s">
        <v>2182</v>
      </c>
      <c r="E6" s="120">
        <v>239</v>
      </c>
      <c r="F6" s="145" t="str">
        <f>VLOOKUP(E6,VIP!$A$2:$O12842,2,0)</f>
        <v>DRBR239</v>
      </c>
      <c r="G6" s="119" t="str">
        <f>VLOOKUP(E6,'LISTADO ATM'!$A$2:$B$899,2,0)</f>
        <v xml:space="preserve">ATM Autobanco Charles de Gaulle </v>
      </c>
      <c r="H6" s="119" t="str">
        <f>VLOOKUP(E6,VIP!$A$2:$O17763,7,FALSE)</f>
        <v>Si</v>
      </c>
      <c r="I6" s="119" t="str">
        <f>VLOOKUP(E6,VIP!$A$2:$O9728,8,FALSE)</f>
        <v>Si</v>
      </c>
      <c r="J6" s="119" t="str">
        <f>VLOOKUP(E6,VIP!$A$2:$O9678,8,FALSE)</f>
        <v>Si</v>
      </c>
      <c r="K6" s="119" t="str">
        <f>VLOOKUP(E6,VIP!$A$2:$O13252,6,0)</f>
        <v>SI</v>
      </c>
      <c r="L6" s="146" t="s">
        <v>2221</v>
      </c>
      <c r="M6" s="158" t="s">
        <v>2712</v>
      </c>
      <c r="N6" s="117" t="s">
        <v>2465</v>
      </c>
      <c r="O6" s="145" t="s">
        <v>2467</v>
      </c>
      <c r="P6" s="138"/>
      <c r="Q6" s="159">
        <v>44313.448611111111</v>
      </c>
    </row>
    <row r="7" spans="1:18" s="99" customFormat="1" ht="18" x14ac:dyDescent="0.25">
      <c r="A7" s="119" t="str">
        <f>VLOOKUP(E7,'LISTADO ATM'!$A$2:$C$900,3,0)</f>
        <v>DISTRITO NACIONAL</v>
      </c>
      <c r="B7" s="133">
        <v>3335864551</v>
      </c>
      <c r="C7" s="118">
        <v>44310.69630787037</v>
      </c>
      <c r="D7" s="118" t="s">
        <v>2182</v>
      </c>
      <c r="E7" s="120">
        <v>707</v>
      </c>
      <c r="F7" s="145" t="str">
        <f>VLOOKUP(E7,VIP!$A$2:$O12830,2,0)</f>
        <v>DRBR707</v>
      </c>
      <c r="G7" s="119" t="str">
        <f>VLOOKUP(E7,'LISTADO ATM'!$A$2:$B$899,2,0)</f>
        <v xml:space="preserve">ATM IAD </v>
      </c>
      <c r="H7" s="119" t="str">
        <f>VLOOKUP(E7,VIP!$A$2:$O17751,7,FALSE)</f>
        <v>No</v>
      </c>
      <c r="I7" s="119" t="str">
        <f>VLOOKUP(E7,VIP!$A$2:$O9716,8,FALSE)</f>
        <v>No</v>
      </c>
      <c r="J7" s="119" t="str">
        <f>VLOOKUP(E7,VIP!$A$2:$O9666,8,FALSE)</f>
        <v>No</v>
      </c>
      <c r="K7" s="119" t="str">
        <f>VLOOKUP(E7,VIP!$A$2:$O13240,6,0)</f>
        <v>NO</v>
      </c>
      <c r="L7" s="146" t="s">
        <v>2221</v>
      </c>
      <c r="M7" s="158" t="s">
        <v>2712</v>
      </c>
      <c r="N7" s="117" t="s">
        <v>2465</v>
      </c>
      <c r="O7" s="145" t="s">
        <v>2467</v>
      </c>
      <c r="P7" s="138"/>
      <c r="Q7" s="159">
        <v>44313.607638888891</v>
      </c>
    </row>
    <row r="8" spans="1:18" s="99" customFormat="1" ht="18" x14ac:dyDescent="0.25">
      <c r="A8" s="119" t="str">
        <f>VLOOKUP(E8,'LISTADO ATM'!$A$2:$C$900,3,0)</f>
        <v>DISTRITO NACIONAL</v>
      </c>
      <c r="B8" s="133" t="s">
        <v>2610</v>
      </c>
      <c r="C8" s="118">
        <v>44312.548090277778</v>
      </c>
      <c r="D8" s="118" t="s">
        <v>2182</v>
      </c>
      <c r="E8" s="120">
        <v>596</v>
      </c>
      <c r="F8" s="145" t="str">
        <f>VLOOKUP(E8,VIP!$A$2:$O12887,2,0)</f>
        <v>DRBR274</v>
      </c>
      <c r="G8" s="119" t="str">
        <f>VLOOKUP(E8,'LISTADO ATM'!$A$2:$B$899,2,0)</f>
        <v xml:space="preserve">ATM Autobanco Malecón Center </v>
      </c>
      <c r="H8" s="119" t="str">
        <f>VLOOKUP(E8,VIP!$A$2:$O17808,7,FALSE)</f>
        <v>Si</v>
      </c>
      <c r="I8" s="119" t="str">
        <f>VLOOKUP(E8,VIP!$A$2:$O9773,8,FALSE)</f>
        <v>Si</v>
      </c>
      <c r="J8" s="119" t="str">
        <f>VLOOKUP(E8,VIP!$A$2:$O9723,8,FALSE)</f>
        <v>Si</v>
      </c>
      <c r="K8" s="119" t="str">
        <f>VLOOKUP(E8,VIP!$A$2:$O13297,6,0)</f>
        <v>NO</v>
      </c>
      <c r="L8" s="146" t="s">
        <v>2221</v>
      </c>
      <c r="M8" s="158" t="s">
        <v>2712</v>
      </c>
      <c r="N8" s="117" t="s">
        <v>2499</v>
      </c>
      <c r="O8" s="145" t="s">
        <v>2467</v>
      </c>
      <c r="P8" s="138"/>
      <c r="Q8" s="159">
        <v>44313.759027777778</v>
      </c>
    </row>
    <row r="9" spans="1:18" s="99" customFormat="1" ht="18" x14ac:dyDescent="0.25">
      <c r="A9" s="119" t="str">
        <f>VLOOKUP(E9,'LISTADO ATM'!$A$2:$C$900,3,0)</f>
        <v>NORTE</v>
      </c>
      <c r="B9" s="133" t="s">
        <v>2605</v>
      </c>
      <c r="C9" s="118">
        <v>44312.590520833335</v>
      </c>
      <c r="D9" s="118" t="s">
        <v>2183</v>
      </c>
      <c r="E9" s="120">
        <v>40</v>
      </c>
      <c r="F9" s="145" t="str">
        <f>VLOOKUP(E9,VIP!$A$2:$O12879,2,0)</f>
        <v>DRBR040</v>
      </c>
      <c r="G9" s="119" t="str">
        <f>VLOOKUP(E9,'LISTADO ATM'!$A$2:$B$899,2,0)</f>
        <v xml:space="preserve">ATM Oficina El Puñal </v>
      </c>
      <c r="H9" s="119" t="str">
        <f>VLOOKUP(E9,VIP!$A$2:$O17800,7,FALSE)</f>
        <v>Si</v>
      </c>
      <c r="I9" s="119" t="str">
        <f>VLOOKUP(E9,VIP!$A$2:$O9765,8,FALSE)</f>
        <v>Si</v>
      </c>
      <c r="J9" s="119" t="str">
        <f>VLOOKUP(E9,VIP!$A$2:$O9715,8,FALSE)</f>
        <v>Si</v>
      </c>
      <c r="K9" s="119" t="str">
        <f>VLOOKUP(E9,VIP!$A$2:$O13289,6,0)</f>
        <v>NO</v>
      </c>
      <c r="L9" s="146" t="s">
        <v>2221</v>
      </c>
      <c r="M9" s="158" t="s">
        <v>2712</v>
      </c>
      <c r="N9" s="117" t="s">
        <v>2465</v>
      </c>
      <c r="O9" s="145" t="s">
        <v>2494</v>
      </c>
      <c r="P9" s="138"/>
      <c r="Q9" s="159">
        <v>44313.620833333334</v>
      </c>
    </row>
    <row r="10" spans="1:18" s="99" customFormat="1" ht="18" x14ac:dyDescent="0.25">
      <c r="A10" s="119" t="str">
        <f>VLOOKUP(E10,'LISTADO ATM'!$A$2:$C$900,3,0)</f>
        <v>DISTRITO NACIONAL</v>
      </c>
      <c r="B10" s="133" t="s">
        <v>2603</v>
      </c>
      <c r="C10" s="118">
        <v>44312.592766203707</v>
      </c>
      <c r="D10" s="118" t="s">
        <v>2182</v>
      </c>
      <c r="E10" s="120">
        <v>281</v>
      </c>
      <c r="F10" s="145" t="str">
        <f>VLOOKUP(E10,VIP!$A$2:$O12877,2,0)</f>
        <v>DRBR737</v>
      </c>
      <c r="G10" s="119" t="str">
        <f>VLOOKUP(E10,'LISTADO ATM'!$A$2:$B$899,2,0)</f>
        <v xml:space="preserve">ATM S/M Pola Independencia </v>
      </c>
      <c r="H10" s="119" t="str">
        <f>VLOOKUP(E10,VIP!$A$2:$O17798,7,FALSE)</f>
        <v>Si</v>
      </c>
      <c r="I10" s="119" t="str">
        <f>VLOOKUP(E10,VIP!$A$2:$O9763,8,FALSE)</f>
        <v>Si</v>
      </c>
      <c r="J10" s="119" t="str">
        <f>VLOOKUP(E10,VIP!$A$2:$O9713,8,FALSE)</f>
        <v>Si</v>
      </c>
      <c r="K10" s="119" t="str">
        <f>VLOOKUP(E10,VIP!$A$2:$O13287,6,0)</f>
        <v>NO</v>
      </c>
      <c r="L10" s="146" t="s">
        <v>2221</v>
      </c>
      <c r="M10" s="158" t="s">
        <v>2712</v>
      </c>
      <c r="N10" s="117" t="s">
        <v>2465</v>
      </c>
      <c r="O10" s="145" t="s">
        <v>2467</v>
      </c>
      <c r="P10" s="138"/>
      <c r="Q10" s="159">
        <v>44313.712500000001</v>
      </c>
    </row>
    <row r="11" spans="1:18" s="99" customFormat="1" ht="18" x14ac:dyDescent="0.25">
      <c r="A11" s="119" t="str">
        <f>VLOOKUP(E11,'LISTADO ATM'!$A$2:$C$900,3,0)</f>
        <v>NORTE</v>
      </c>
      <c r="B11" s="133" t="s">
        <v>2602</v>
      </c>
      <c r="C11" s="118">
        <v>44312.594386574077</v>
      </c>
      <c r="D11" s="118" t="s">
        <v>2183</v>
      </c>
      <c r="E11" s="120">
        <v>647</v>
      </c>
      <c r="F11" s="145" t="str">
        <f>VLOOKUP(E11,VIP!$A$2:$O12876,2,0)</f>
        <v>DRBR254</v>
      </c>
      <c r="G11" s="119" t="str">
        <f>VLOOKUP(E11,'LISTADO ATM'!$A$2:$B$899,2,0)</f>
        <v xml:space="preserve">ATM CORAASAN </v>
      </c>
      <c r="H11" s="119" t="str">
        <f>VLOOKUP(E11,VIP!$A$2:$O17797,7,FALSE)</f>
        <v>Si</v>
      </c>
      <c r="I11" s="119" t="str">
        <f>VLOOKUP(E11,VIP!$A$2:$O9762,8,FALSE)</f>
        <v>Si</v>
      </c>
      <c r="J11" s="119" t="str">
        <f>VLOOKUP(E11,VIP!$A$2:$O9712,8,FALSE)</f>
        <v>Si</v>
      </c>
      <c r="K11" s="119" t="str">
        <f>VLOOKUP(E11,VIP!$A$2:$O13286,6,0)</f>
        <v>NO</v>
      </c>
      <c r="L11" s="146" t="s">
        <v>2221</v>
      </c>
      <c r="M11" s="158" t="s">
        <v>2712</v>
      </c>
      <c r="N11" s="117" t="s">
        <v>2465</v>
      </c>
      <c r="O11" s="145" t="s">
        <v>2494</v>
      </c>
      <c r="P11" s="138"/>
      <c r="Q11" s="159">
        <v>44313.600694444445</v>
      </c>
    </row>
    <row r="12" spans="1:18" s="99" customFormat="1" ht="18" x14ac:dyDescent="0.25">
      <c r="A12" s="119" t="str">
        <f>VLOOKUP(E12,'LISTADO ATM'!$A$2:$C$900,3,0)</f>
        <v>SUR</v>
      </c>
      <c r="B12" s="133" t="s">
        <v>2636</v>
      </c>
      <c r="C12" s="118">
        <v>44312.625335648147</v>
      </c>
      <c r="D12" s="118" t="s">
        <v>2182</v>
      </c>
      <c r="E12" s="120">
        <v>48</v>
      </c>
      <c r="F12" s="145" t="str">
        <f>VLOOKUP(E12,VIP!$A$2:$O12900,2,0)</f>
        <v>DRBR048</v>
      </c>
      <c r="G12" s="119" t="str">
        <f>VLOOKUP(E12,'LISTADO ATM'!$A$2:$B$899,2,0)</f>
        <v xml:space="preserve">ATM Autoservicio Neiba I </v>
      </c>
      <c r="H12" s="119" t="str">
        <f>VLOOKUP(E12,VIP!$A$2:$O17821,7,FALSE)</f>
        <v>Si</v>
      </c>
      <c r="I12" s="119" t="str">
        <f>VLOOKUP(E12,VIP!$A$2:$O9786,8,FALSE)</f>
        <v>Si</v>
      </c>
      <c r="J12" s="119" t="str">
        <f>VLOOKUP(E12,VIP!$A$2:$O9736,8,FALSE)</f>
        <v>Si</v>
      </c>
      <c r="K12" s="119" t="str">
        <f>VLOOKUP(E12,VIP!$A$2:$O13310,6,0)</f>
        <v>SI</v>
      </c>
      <c r="L12" s="146" t="s">
        <v>2221</v>
      </c>
      <c r="M12" s="158" t="s">
        <v>2712</v>
      </c>
      <c r="N12" s="117" t="s">
        <v>2465</v>
      </c>
      <c r="O12" s="145" t="s">
        <v>2467</v>
      </c>
      <c r="P12" s="138"/>
      <c r="Q12" s="159">
        <v>44310.777777777781</v>
      </c>
    </row>
    <row r="13" spans="1:18" s="99" customFormat="1" ht="18" x14ac:dyDescent="0.25">
      <c r="A13" s="119" t="str">
        <f>VLOOKUP(E13,'LISTADO ATM'!$A$2:$C$900,3,0)</f>
        <v>DISTRITO NACIONAL</v>
      </c>
      <c r="B13" s="133" t="s">
        <v>2634</v>
      </c>
      <c r="C13" s="118">
        <v>44312.654189814813</v>
      </c>
      <c r="D13" s="118" t="s">
        <v>2182</v>
      </c>
      <c r="E13" s="120">
        <v>37</v>
      </c>
      <c r="F13" s="145" t="str">
        <f>VLOOKUP(E13,VIP!$A$2:$O12896,2,0)</f>
        <v>DRBR037</v>
      </c>
      <c r="G13" s="119" t="str">
        <f>VLOOKUP(E13,'LISTADO ATM'!$A$2:$B$899,2,0)</f>
        <v xml:space="preserve">ATM Oficina Villa Mella </v>
      </c>
      <c r="H13" s="119" t="str">
        <f>VLOOKUP(E13,VIP!$A$2:$O17817,7,FALSE)</f>
        <v>Si</v>
      </c>
      <c r="I13" s="119" t="str">
        <f>VLOOKUP(E13,VIP!$A$2:$O9782,8,FALSE)</f>
        <v>Si</v>
      </c>
      <c r="J13" s="119" t="str">
        <f>VLOOKUP(E13,VIP!$A$2:$O9732,8,FALSE)</f>
        <v>Si</v>
      </c>
      <c r="K13" s="119" t="str">
        <f>VLOOKUP(E13,VIP!$A$2:$O13306,6,0)</f>
        <v>SI</v>
      </c>
      <c r="L13" s="146" t="s">
        <v>2221</v>
      </c>
      <c r="M13" s="158" t="s">
        <v>2712</v>
      </c>
      <c r="N13" s="117" t="s">
        <v>2465</v>
      </c>
      <c r="O13" s="145" t="s">
        <v>2467</v>
      </c>
      <c r="P13" s="138"/>
      <c r="Q13" s="159">
        <v>44313.45208333333</v>
      </c>
    </row>
    <row r="14" spans="1:18" s="99" customFormat="1" ht="18" x14ac:dyDescent="0.25">
      <c r="A14" s="119" t="str">
        <f>VLOOKUP(E14,'LISTADO ATM'!$A$2:$C$900,3,0)</f>
        <v>DISTRITO NACIONAL</v>
      </c>
      <c r="B14" s="133" t="s">
        <v>2633</v>
      </c>
      <c r="C14" s="118">
        <v>44312.657754629632</v>
      </c>
      <c r="D14" s="118" t="s">
        <v>2182</v>
      </c>
      <c r="E14" s="120">
        <v>184</v>
      </c>
      <c r="F14" s="147" t="str">
        <f>VLOOKUP(E14,VIP!$A$2:$O12895,2,0)</f>
        <v>DRBR184</v>
      </c>
      <c r="G14" s="119" t="str">
        <f>VLOOKUP(E14,'LISTADO ATM'!$A$2:$B$899,2,0)</f>
        <v xml:space="preserve">ATM Hermanas Mirabal </v>
      </c>
      <c r="H14" s="119" t="str">
        <f>VLOOKUP(E14,VIP!$A$2:$O17816,7,FALSE)</f>
        <v>Si</v>
      </c>
      <c r="I14" s="119" t="str">
        <f>VLOOKUP(E14,VIP!$A$2:$O9781,8,FALSE)</f>
        <v>Si</v>
      </c>
      <c r="J14" s="119" t="str">
        <f>VLOOKUP(E14,VIP!$A$2:$O9731,8,FALSE)</f>
        <v>Si</v>
      </c>
      <c r="K14" s="119" t="str">
        <f>VLOOKUP(E14,VIP!$A$2:$O13305,6,0)</f>
        <v>SI</v>
      </c>
      <c r="L14" s="146" t="s">
        <v>2221</v>
      </c>
      <c r="M14" s="158" t="s">
        <v>2712</v>
      </c>
      <c r="N14" s="117" t="s">
        <v>2465</v>
      </c>
      <c r="O14" s="147" t="s">
        <v>2467</v>
      </c>
      <c r="P14" s="138"/>
      <c r="Q14" s="159">
        <v>44313.620833333334</v>
      </c>
    </row>
    <row r="15" spans="1:18" s="99" customFormat="1" ht="18" x14ac:dyDescent="0.25">
      <c r="A15" s="119" t="str">
        <f>VLOOKUP(E15,'LISTADO ATM'!$A$2:$C$900,3,0)</f>
        <v>NORTE</v>
      </c>
      <c r="B15" s="133" t="s">
        <v>2628</v>
      </c>
      <c r="C15" s="118">
        <v>44312.665590277778</v>
      </c>
      <c r="D15" s="118" t="s">
        <v>2183</v>
      </c>
      <c r="E15" s="120">
        <v>275</v>
      </c>
      <c r="F15" s="147" t="str">
        <f>VLOOKUP(E15,VIP!$A$2:$O12888,2,0)</f>
        <v>DRBR275</v>
      </c>
      <c r="G15" s="119" t="str">
        <f>VLOOKUP(E15,'LISTADO ATM'!$A$2:$B$899,2,0)</f>
        <v xml:space="preserve">ATM Autobanco Duarte Stgo. II </v>
      </c>
      <c r="H15" s="119" t="str">
        <f>VLOOKUP(E15,VIP!$A$2:$O17809,7,FALSE)</f>
        <v>Si</v>
      </c>
      <c r="I15" s="119" t="str">
        <f>VLOOKUP(E15,VIP!$A$2:$O9774,8,FALSE)</f>
        <v>Si</v>
      </c>
      <c r="J15" s="119" t="str">
        <f>VLOOKUP(E15,VIP!$A$2:$O9724,8,FALSE)</f>
        <v>Si</v>
      </c>
      <c r="K15" s="119" t="str">
        <f>VLOOKUP(E15,VIP!$A$2:$O13298,6,0)</f>
        <v>NO</v>
      </c>
      <c r="L15" s="146" t="s">
        <v>2221</v>
      </c>
      <c r="M15" s="158" t="s">
        <v>2712</v>
      </c>
      <c r="N15" s="117" t="s">
        <v>2465</v>
      </c>
      <c r="O15" s="147" t="s">
        <v>2494</v>
      </c>
      <c r="P15" s="138"/>
      <c r="Q15" s="159">
        <v>44313.779166666667</v>
      </c>
    </row>
    <row r="16" spans="1:18" s="99" customFormat="1" ht="18" x14ac:dyDescent="0.25">
      <c r="A16" s="119" t="str">
        <f>VLOOKUP(E16,'LISTADO ATM'!$A$2:$C$900,3,0)</f>
        <v>DISTRITO NACIONAL</v>
      </c>
      <c r="B16" s="133" t="s">
        <v>2625</v>
      </c>
      <c r="C16" s="118">
        <v>44312.667430555557</v>
      </c>
      <c r="D16" s="118" t="s">
        <v>2182</v>
      </c>
      <c r="E16" s="120">
        <v>792</v>
      </c>
      <c r="F16" s="147" t="str">
        <f>VLOOKUP(E16,VIP!$A$2:$O12885,2,0)</f>
        <v>DRBR792</v>
      </c>
      <c r="G16" s="119" t="str">
        <f>VLOOKUP(E16,'LISTADO ATM'!$A$2:$B$899,2,0)</f>
        <v>ATM Hospital Salvador de Gautier</v>
      </c>
      <c r="H16" s="119" t="str">
        <f>VLOOKUP(E16,VIP!$A$2:$O17806,7,FALSE)</f>
        <v>Si</v>
      </c>
      <c r="I16" s="119" t="str">
        <f>VLOOKUP(E16,VIP!$A$2:$O9771,8,FALSE)</f>
        <v>Si</v>
      </c>
      <c r="J16" s="119" t="str">
        <f>VLOOKUP(E16,VIP!$A$2:$O9721,8,FALSE)</f>
        <v>Si</v>
      </c>
      <c r="K16" s="119" t="str">
        <f>VLOOKUP(E16,VIP!$A$2:$O13295,6,0)</f>
        <v>NO</v>
      </c>
      <c r="L16" s="146" t="s">
        <v>2221</v>
      </c>
      <c r="M16" s="158" t="s">
        <v>2712</v>
      </c>
      <c r="N16" s="117" t="s">
        <v>2465</v>
      </c>
      <c r="O16" s="147" t="s">
        <v>2467</v>
      </c>
      <c r="P16" s="138"/>
      <c r="Q16" s="159">
        <v>44313.621527777781</v>
      </c>
    </row>
    <row r="17" spans="1:17" s="99" customFormat="1" ht="18" x14ac:dyDescent="0.25">
      <c r="A17" s="119" t="str">
        <f>VLOOKUP(E17,'LISTADO ATM'!$A$2:$C$900,3,0)</f>
        <v>DISTRITO NACIONAL</v>
      </c>
      <c r="B17" s="133" t="s">
        <v>2622</v>
      </c>
      <c r="C17" s="118">
        <v>44312.669791666667</v>
      </c>
      <c r="D17" s="118" t="s">
        <v>2182</v>
      </c>
      <c r="E17" s="120">
        <v>10</v>
      </c>
      <c r="F17" s="147" t="str">
        <f>VLOOKUP(E17,VIP!$A$2:$O12881,2,0)</f>
        <v>DRBR010</v>
      </c>
      <c r="G17" s="119" t="str">
        <f>VLOOKUP(E17,'LISTADO ATM'!$A$2:$B$899,2,0)</f>
        <v xml:space="preserve">ATM Ministerio Salud Pública </v>
      </c>
      <c r="H17" s="119" t="str">
        <f>VLOOKUP(E17,VIP!$A$2:$O17802,7,FALSE)</f>
        <v>Si</v>
      </c>
      <c r="I17" s="119" t="str">
        <f>VLOOKUP(E17,VIP!$A$2:$O9767,8,FALSE)</f>
        <v>Si</v>
      </c>
      <c r="J17" s="119" t="str">
        <f>VLOOKUP(E17,VIP!$A$2:$O9717,8,FALSE)</f>
        <v>Si</v>
      </c>
      <c r="K17" s="119" t="str">
        <f>VLOOKUP(E17,VIP!$A$2:$O13291,6,0)</f>
        <v>NO</v>
      </c>
      <c r="L17" s="146" t="s">
        <v>2221</v>
      </c>
      <c r="M17" s="158" t="s">
        <v>2712</v>
      </c>
      <c r="N17" s="117" t="s">
        <v>2465</v>
      </c>
      <c r="O17" s="147" t="s">
        <v>2467</v>
      </c>
      <c r="P17" s="138"/>
      <c r="Q17" s="159">
        <v>44313.464583333334</v>
      </c>
    </row>
    <row r="18" spans="1:17" s="99" customFormat="1" ht="18" x14ac:dyDescent="0.25">
      <c r="A18" s="119" t="str">
        <f>VLOOKUP(E18,'LISTADO ATM'!$A$2:$C$900,3,0)</f>
        <v>DISTRITO NACIONAL</v>
      </c>
      <c r="B18" s="133" t="s">
        <v>2621</v>
      </c>
      <c r="C18" s="118">
        <v>44312.672962962963</v>
      </c>
      <c r="D18" s="118" t="s">
        <v>2182</v>
      </c>
      <c r="E18" s="120">
        <v>917</v>
      </c>
      <c r="F18" s="147" t="str">
        <f>VLOOKUP(E18,VIP!$A$2:$O12880,2,0)</f>
        <v>DRBR01B</v>
      </c>
      <c r="G18" s="119" t="str">
        <f>VLOOKUP(E18,'LISTADO ATM'!$A$2:$B$899,2,0)</f>
        <v xml:space="preserve">ATM Oficina Los Mina </v>
      </c>
      <c r="H18" s="119" t="str">
        <f>VLOOKUP(E18,VIP!$A$2:$O17801,7,FALSE)</f>
        <v>Si</v>
      </c>
      <c r="I18" s="119" t="str">
        <f>VLOOKUP(E18,VIP!$A$2:$O9766,8,FALSE)</f>
        <v>Si</v>
      </c>
      <c r="J18" s="119" t="str">
        <f>VLOOKUP(E18,VIP!$A$2:$O9716,8,FALSE)</f>
        <v>Si</v>
      </c>
      <c r="K18" s="119" t="str">
        <f>VLOOKUP(E18,VIP!$A$2:$O13290,6,0)</f>
        <v>NO</v>
      </c>
      <c r="L18" s="146" t="s">
        <v>2221</v>
      </c>
      <c r="M18" s="158" t="s">
        <v>2712</v>
      </c>
      <c r="N18" s="117" t="s">
        <v>2465</v>
      </c>
      <c r="O18" s="147" t="s">
        <v>2467</v>
      </c>
      <c r="P18" s="138"/>
      <c r="Q18" s="159">
        <v>44313.626388888886</v>
      </c>
    </row>
    <row r="19" spans="1:17" s="99" customFormat="1" ht="18" x14ac:dyDescent="0.25">
      <c r="A19" s="119" t="str">
        <f>VLOOKUP(E19,'LISTADO ATM'!$A$2:$C$900,3,0)</f>
        <v>DISTRITO NACIONAL</v>
      </c>
      <c r="B19" s="133" t="s">
        <v>2618</v>
      </c>
      <c r="C19" s="118">
        <v>44312.675520833334</v>
      </c>
      <c r="D19" s="118" t="s">
        <v>2182</v>
      </c>
      <c r="E19" s="120">
        <v>623</v>
      </c>
      <c r="F19" s="147" t="str">
        <f>VLOOKUP(E19,VIP!$A$2:$O12877,2,0)</f>
        <v>DRBR623</v>
      </c>
      <c r="G19" s="119" t="str">
        <f>VLOOKUP(E19,'LISTADO ATM'!$A$2:$B$899,2,0)</f>
        <v xml:space="preserve">ATM Operaciones Especiales (Manoguayabo) </v>
      </c>
      <c r="H19" s="119" t="str">
        <f>VLOOKUP(E19,VIP!$A$2:$O17798,7,FALSE)</f>
        <v>Si</v>
      </c>
      <c r="I19" s="119" t="str">
        <f>VLOOKUP(E19,VIP!$A$2:$O9763,8,FALSE)</f>
        <v>Si</v>
      </c>
      <c r="J19" s="119" t="str">
        <f>VLOOKUP(E19,VIP!$A$2:$O9713,8,FALSE)</f>
        <v>Si</v>
      </c>
      <c r="K19" s="119" t="str">
        <f>VLOOKUP(E19,VIP!$A$2:$O13287,6,0)</f>
        <v>No</v>
      </c>
      <c r="L19" s="146" t="s">
        <v>2221</v>
      </c>
      <c r="M19" s="158" t="s">
        <v>2712</v>
      </c>
      <c r="N19" s="117" t="s">
        <v>2465</v>
      </c>
      <c r="O19" s="147" t="s">
        <v>2467</v>
      </c>
      <c r="P19" s="138"/>
      <c r="Q19" s="159">
        <v>44313.456944444442</v>
      </c>
    </row>
    <row r="20" spans="1:17" s="99" customFormat="1" ht="18" x14ac:dyDescent="0.25">
      <c r="A20" s="119" t="str">
        <f>VLOOKUP(E20,'LISTADO ATM'!$A$2:$C$900,3,0)</f>
        <v>DISTRITO NACIONAL</v>
      </c>
      <c r="B20" s="133" t="s">
        <v>2649</v>
      </c>
      <c r="C20" s="118">
        <v>44312.76290509259</v>
      </c>
      <c r="D20" s="118" t="s">
        <v>2182</v>
      </c>
      <c r="E20" s="120">
        <v>571</v>
      </c>
      <c r="F20" s="147" t="str">
        <f>VLOOKUP(E20,VIP!$A$2:$O12885,2,0)</f>
        <v>DRBR16C</v>
      </c>
      <c r="G20" s="119" t="str">
        <f>VLOOKUP(E20,'LISTADO ATM'!$A$2:$B$899,2,0)</f>
        <v xml:space="preserve">ATM Hospital Central FF. AA. </v>
      </c>
      <c r="H20" s="119" t="str">
        <f>VLOOKUP(E20,VIP!$A$2:$O17806,7,FALSE)</f>
        <v>Si</v>
      </c>
      <c r="I20" s="119" t="str">
        <f>VLOOKUP(E20,VIP!$A$2:$O9771,8,FALSE)</f>
        <v>Si</v>
      </c>
      <c r="J20" s="119" t="str">
        <f>VLOOKUP(E20,VIP!$A$2:$O9721,8,FALSE)</f>
        <v>Si</v>
      </c>
      <c r="K20" s="119" t="str">
        <f>VLOOKUP(E20,VIP!$A$2:$O13295,6,0)</f>
        <v>NO</v>
      </c>
      <c r="L20" s="146" t="s">
        <v>2221</v>
      </c>
      <c r="M20" s="158" t="s">
        <v>2712</v>
      </c>
      <c r="N20" s="117" t="s">
        <v>2465</v>
      </c>
      <c r="O20" s="147" t="s">
        <v>2467</v>
      </c>
      <c r="P20" s="138"/>
      <c r="Q20" s="159">
        <v>44313.609722222223</v>
      </c>
    </row>
    <row r="21" spans="1:17" s="99" customFormat="1" ht="18" x14ac:dyDescent="0.25">
      <c r="A21" s="119" t="str">
        <f>VLOOKUP(E21,'LISTADO ATM'!$A$2:$C$900,3,0)</f>
        <v>NORTE</v>
      </c>
      <c r="B21" s="133" t="s">
        <v>2648</v>
      </c>
      <c r="C21" s="118">
        <v>44312.764131944445</v>
      </c>
      <c r="D21" s="118" t="s">
        <v>2182</v>
      </c>
      <c r="E21" s="120">
        <v>291</v>
      </c>
      <c r="F21" s="147" t="str">
        <f>VLOOKUP(E21,VIP!$A$2:$O12884,2,0)</f>
        <v>DRBR291</v>
      </c>
      <c r="G21" s="119" t="str">
        <f>VLOOKUP(E21,'LISTADO ATM'!$A$2:$B$899,2,0)</f>
        <v xml:space="preserve">ATM S/M Jumbo Las Colinas </v>
      </c>
      <c r="H21" s="119" t="str">
        <f>VLOOKUP(E21,VIP!$A$2:$O17805,7,FALSE)</f>
        <v>Si</v>
      </c>
      <c r="I21" s="119" t="str">
        <f>VLOOKUP(E21,VIP!$A$2:$O9770,8,FALSE)</f>
        <v>Si</v>
      </c>
      <c r="J21" s="119" t="str">
        <f>VLOOKUP(E21,VIP!$A$2:$O9720,8,FALSE)</f>
        <v>Si</v>
      </c>
      <c r="K21" s="119" t="str">
        <f>VLOOKUP(E21,VIP!$A$2:$O13294,6,0)</f>
        <v>NO</v>
      </c>
      <c r="L21" s="146" t="s">
        <v>2221</v>
      </c>
      <c r="M21" s="158" t="s">
        <v>2712</v>
      </c>
      <c r="N21" s="117" t="s">
        <v>2465</v>
      </c>
      <c r="O21" s="147" t="s">
        <v>2467</v>
      </c>
      <c r="P21" s="138"/>
      <c r="Q21" s="159">
        <v>44313.622916666667</v>
      </c>
    </row>
    <row r="22" spans="1:17" s="99" customFormat="1" ht="18" x14ac:dyDescent="0.25">
      <c r="A22" s="119" t="str">
        <f>VLOOKUP(E22,'LISTADO ATM'!$A$2:$C$900,3,0)</f>
        <v>NORTE</v>
      </c>
      <c r="B22" s="133" t="s">
        <v>2647</v>
      </c>
      <c r="C22" s="118">
        <v>44312.773310185185</v>
      </c>
      <c r="D22" s="118" t="s">
        <v>2182</v>
      </c>
      <c r="E22" s="120">
        <v>350</v>
      </c>
      <c r="F22" s="147" t="str">
        <f>VLOOKUP(E22,VIP!$A$2:$O12883,2,0)</f>
        <v>DRBR350</v>
      </c>
      <c r="G22" s="119" t="str">
        <f>VLOOKUP(E22,'LISTADO ATM'!$A$2:$B$899,2,0)</f>
        <v xml:space="preserve">ATM Oficina Villa Tapia </v>
      </c>
      <c r="H22" s="119" t="str">
        <f>VLOOKUP(E22,VIP!$A$2:$O17804,7,FALSE)</f>
        <v>Si</v>
      </c>
      <c r="I22" s="119" t="str">
        <f>VLOOKUP(E22,VIP!$A$2:$O9769,8,FALSE)</f>
        <v>Si</v>
      </c>
      <c r="J22" s="119" t="str">
        <f>VLOOKUP(E22,VIP!$A$2:$O9719,8,FALSE)</f>
        <v>Si</v>
      </c>
      <c r="K22" s="119" t="str">
        <f>VLOOKUP(E22,VIP!$A$2:$O13293,6,0)</f>
        <v>NO</v>
      </c>
      <c r="L22" s="146" t="s">
        <v>2221</v>
      </c>
      <c r="M22" s="158" t="s">
        <v>2712</v>
      </c>
      <c r="N22" s="117" t="s">
        <v>2465</v>
      </c>
      <c r="O22" s="147" t="s">
        <v>2467</v>
      </c>
      <c r="P22" s="138"/>
      <c r="Q22" s="159">
        <v>44313.779861111114</v>
      </c>
    </row>
    <row r="23" spans="1:17" s="99" customFormat="1" ht="18" x14ac:dyDescent="0.25">
      <c r="A23" s="119" t="str">
        <f>VLOOKUP(E23,'LISTADO ATM'!$A$2:$C$900,3,0)</f>
        <v>NORTE</v>
      </c>
      <c r="B23" s="133" t="s">
        <v>2646</v>
      </c>
      <c r="C23" s="118">
        <v>44312.774201388886</v>
      </c>
      <c r="D23" s="118" t="s">
        <v>2182</v>
      </c>
      <c r="E23" s="120">
        <v>986</v>
      </c>
      <c r="F23" s="147" t="str">
        <f>VLOOKUP(E23,VIP!$A$2:$O12882,2,0)</f>
        <v>DRBR986</v>
      </c>
      <c r="G23" s="119" t="str">
        <f>VLOOKUP(E23,'LISTADO ATM'!$A$2:$B$899,2,0)</f>
        <v xml:space="preserve">ATM S/M Jumbo (La Vega) </v>
      </c>
      <c r="H23" s="119" t="str">
        <f>VLOOKUP(E23,VIP!$A$2:$O17803,7,FALSE)</f>
        <v>Si</v>
      </c>
      <c r="I23" s="119" t="str">
        <f>VLOOKUP(E23,VIP!$A$2:$O9768,8,FALSE)</f>
        <v>Si</v>
      </c>
      <c r="J23" s="119" t="str">
        <f>VLOOKUP(E23,VIP!$A$2:$O9718,8,FALSE)</f>
        <v>Si</v>
      </c>
      <c r="K23" s="119" t="str">
        <f>VLOOKUP(E23,VIP!$A$2:$O13292,6,0)</f>
        <v>NO</v>
      </c>
      <c r="L23" s="146" t="s">
        <v>2221</v>
      </c>
      <c r="M23" s="158" t="s">
        <v>2712</v>
      </c>
      <c r="N23" s="117" t="s">
        <v>2465</v>
      </c>
      <c r="O23" s="147" t="s">
        <v>2467</v>
      </c>
      <c r="P23" s="138"/>
      <c r="Q23" s="159">
        <v>44313.45208333333</v>
      </c>
    </row>
    <row r="24" spans="1:17" s="99" customFormat="1" ht="18" x14ac:dyDescent="0.25">
      <c r="A24" s="119" t="str">
        <f>VLOOKUP(E24,'LISTADO ATM'!$A$2:$C$900,3,0)</f>
        <v>NORTE</v>
      </c>
      <c r="B24" s="133" t="s">
        <v>2645</v>
      </c>
      <c r="C24" s="118">
        <v>44312.77511574074</v>
      </c>
      <c r="D24" s="118" t="s">
        <v>2182</v>
      </c>
      <c r="E24" s="120">
        <v>877</v>
      </c>
      <c r="F24" s="147" t="str">
        <f>VLOOKUP(E24,VIP!$A$2:$O12881,2,0)</f>
        <v>DRBR877</v>
      </c>
      <c r="G24" s="119" t="str">
        <f>VLOOKUP(E24,'LISTADO ATM'!$A$2:$B$899,2,0)</f>
        <v xml:space="preserve">ATM Estación Los Samanes (Ranchito, La Vega) </v>
      </c>
      <c r="H24" s="119" t="str">
        <f>VLOOKUP(E24,VIP!$A$2:$O17802,7,FALSE)</f>
        <v>Si</v>
      </c>
      <c r="I24" s="119" t="str">
        <f>VLOOKUP(E24,VIP!$A$2:$O9767,8,FALSE)</f>
        <v>Si</v>
      </c>
      <c r="J24" s="119" t="str">
        <f>VLOOKUP(E24,VIP!$A$2:$O9717,8,FALSE)</f>
        <v>Si</v>
      </c>
      <c r="K24" s="119" t="str">
        <f>VLOOKUP(E24,VIP!$A$2:$O13291,6,0)</f>
        <v>NO</v>
      </c>
      <c r="L24" s="146" t="s">
        <v>2221</v>
      </c>
      <c r="M24" s="158" t="s">
        <v>2712</v>
      </c>
      <c r="N24" s="117" t="s">
        <v>2465</v>
      </c>
      <c r="O24" s="147" t="s">
        <v>2467</v>
      </c>
      <c r="P24" s="138"/>
      <c r="Q24" s="159">
        <v>44313.768055555556</v>
      </c>
    </row>
    <row r="25" spans="1:17" s="99" customFormat="1" ht="18" x14ac:dyDescent="0.25">
      <c r="A25" s="119" t="str">
        <f>VLOOKUP(E25,'LISTADO ATM'!$A$2:$C$900,3,0)</f>
        <v>NORTE</v>
      </c>
      <c r="B25" s="133" t="s">
        <v>2644</v>
      </c>
      <c r="C25" s="118">
        <v>44312.77615740741</v>
      </c>
      <c r="D25" s="118" t="s">
        <v>2182</v>
      </c>
      <c r="E25" s="120">
        <v>299</v>
      </c>
      <c r="F25" s="147" t="str">
        <f>VLOOKUP(E25,VIP!$A$2:$O12880,2,0)</f>
        <v>DRBR299</v>
      </c>
      <c r="G25" s="119" t="str">
        <f>VLOOKUP(E25,'LISTADO ATM'!$A$2:$B$899,2,0)</f>
        <v xml:space="preserve">ATM S/M Aprezio Cotui </v>
      </c>
      <c r="H25" s="119" t="str">
        <f>VLOOKUP(E25,VIP!$A$2:$O17801,7,FALSE)</f>
        <v>Si</v>
      </c>
      <c r="I25" s="119" t="str">
        <f>VLOOKUP(E25,VIP!$A$2:$O9766,8,FALSE)</f>
        <v>Si</v>
      </c>
      <c r="J25" s="119" t="str">
        <f>VLOOKUP(E25,VIP!$A$2:$O9716,8,FALSE)</f>
        <v>Si</v>
      </c>
      <c r="K25" s="119" t="str">
        <f>VLOOKUP(E25,VIP!$A$2:$O13290,6,0)</f>
        <v>NO</v>
      </c>
      <c r="L25" s="146" t="s">
        <v>2221</v>
      </c>
      <c r="M25" s="158" t="s">
        <v>2712</v>
      </c>
      <c r="N25" s="117" t="s">
        <v>2465</v>
      </c>
      <c r="O25" s="147" t="s">
        <v>2467</v>
      </c>
      <c r="P25" s="138"/>
      <c r="Q25" s="159">
        <v>44313.621527777781</v>
      </c>
    </row>
    <row r="26" spans="1:17" s="99" customFormat="1" ht="18" x14ac:dyDescent="0.25">
      <c r="A26" s="119" t="str">
        <f>VLOOKUP(E26,'LISTADO ATM'!$A$2:$C$900,3,0)</f>
        <v>NORTE</v>
      </c>
      <c r="B26" s="133" t="s">
        <v>2643</v>
      </c>
      <c r="C26" s="118">
        <v>44312.776828703703</v>
      </c>
      <c r="D26" s="118" t="s">
        <v>2182</v>
      </c>
      <c r="E26" s="120">
        <v>282</v>
      </c>
      <c r="F26" s="147" t="str">
        <f>VLOOKUP(E26,VIP!$A$2:$O12879,2,0)</f>
        <v>DRBR282</v>
      </c>
      <c r="G26" s="119" t="str">
        <f>VLOOKUP(E26,'LISTADO ATM'!$A$2:$B$899,2,0)</f>
        <v xml:space="preserve">ATM Autobanco Nibaje </v>
      </c>
      <c r="H26" s="119" t="str">
        <f>VLOOKUP(E26,VIP!$A$2:$O17800,7,FALSE)</f>
        <v>Si</v>
      </c>
      <c r="I26" s="119" t="str">
        <f>VLOOKUP(E26,VIP!$A$2:$O9765,8,FALSE)</f>
        <v>Si</v>
      </c>
      <c r="J26" s="119" t="str">
        <f>VLOOKUP(E26,VIP!$A$2:$O9715,8,FALSE)</f>
        <v>Si</v>
      </c>
      <c r="K26" s="119" t="str">
        <f>VLOOKUP(E26,VIP!$A$2:$O13289,6,0)</f>
        <v>NO</v>
      </c>
      <c r="L26" s="146" t="s">
        <v>2221</v>
      </c>
      <c r="M26" s="158" t="s">
        <v>2712</v>
      </c>
      <c r="N26" s="117" t="s">
        <v>2465</v>
      </c>
      <c r="O26" s="147" t="s">
        <v>2467</v>
      </c>
      <c r="P26" s="138"/>
      <c r="Q26" s="159">
        <v>44313.774305555555</v>
      </c>
    </row>
    <row r="27" spans="1:17" s="99" customFormat="1" ht="18" x14ac:dyDescent="0.25">
      <c r="A27" s="119" t="str">
        <f>VLOOKUP(E27,'LISTADO ATM'!$A$2:$C$900,3,0)</f>
        <v>DISTRITO NACIONAL</v>
      </c>
      <c r="B27" s="133" t="s">
        <v>2683</v>
      </c>
      <c r="C27" s="118">
        <v>44313.018599537034</v>
      </c>
      <c r="D27" s="118" t="s">
        <v>2182</v>
      </c>
      <c r="E27" s="120">
        <v>622</v>
      </c>
      <c r="F27" s="147" t="str">
        <f>VLOOKUP(E27,VIP!$A$2:$O12880,2,0)</f>
        <v>DRBR622</v>
      </c>
      <c r="G27" s="119" t="str">
        <f>VLOOKUP(E27,'LISTADO ATM'!$A$2:$B$899,2,0)</f>
        <v xml:space="preserve">ATM Ayuntamiento D.N. </v>
      </c>
      <c r="H27" s="119" t="str">
        <f>VLOOKUP(E27,VIP!$A$2:$O17801,7,FALSE)</f>
        <v>Si</v>
      </c>
      <c r="I27" s="119" t="str">
        <f>VLOOKUP(E27,VIP!$A$2:$O9766,8,FALSE)</f>
        <v>Si</v>
      </c>
      <c r="J27" s="119" t="str">
        <f>VLOOKUP(E27,VIP!$A$2:$O9716,8,FALSE)</f>
        <v>Si</v>
      </c>
      <c r="K27" s="119" t="str">
        <f>VLOOKUP(E27,VIP!$A$2:$O13290,6,0)</f>
        <v>NO</v>
      </c>
      <c r="L27" s="146" t="s">
        <v>2221</v>
      </c>
      <c r="M27" s="158" t="s">
        <v>2712</v>
      </c>
      <c r="N27" s="117" t="s">
        <v>2465</v>
      </c>
      <c r="O27" s="147" t="s">
        <v>2467</v>
      </c>
      <c r="P27" s="138"/>
      <c r="Q27" s="159">
        <v>44313.46597222222</v>
      </c>
    </row>
    <row r="28" spans="1:17" s="99" customFormat="1" ht="18" x14ac:dyDescent="0.25">
      <c r="A28" s="119" t="str">
        <f>VLOOKUP(E28,'LISTADO ATM'!$A$2:$C$900,3,0)</f>
        <v>DISTRITO NACIONAL</v>
      </c>
      <c r="B28" s="133" t="s">
        <v>2684</v>
      </c>
      <c r="C28" s="118">
        <v>44313.033078703702</v>
      </c>
      <c r="D28" s="118" t="s">
        <v>2182</v>
      </c>
      <c r="E28" s="120">
        <v>586</v>
      </c>
      <c r="F28" s="147" t="str">
        <f>VLOOKUP(E28,VIP!$A$2:$O12882,2,0)</f>
        <v>DRBR01Q</v>
      </c>
      <c r="G28" s="119" t="str">
        <f>VLOOKUP(E28,'LISTADO ATM'!$A$2:$B$899,2,0)</f>
        <v xml:space="preserve">ATM Palacio de Justicia D.N. </v>
      </c>
      <c r="H28" s="119" t="str">
        <f>VLOOKUP(E28,VIP!$A$2:$O17803,7,FALSE)</f>
        <v>Si</v>
      </c>
      <c r="I28" s="119" t="str">
        <f>VLOOKUP(E28,VIP!$A$2:$O9768,8,FALSE)</f>
        <v>Si</v>
      </c>
      <c r="J28" s="119" t="str">
        <f>VLOOKUP(E28,VIP!$A$2:$O9718,8,FALSE)</f>
        <v>Si</v>
      </c>
      <c r="K28" s="119" t="str">
        <f>VLOOKUP(E28,VIP!$A$2:$O13292,6,0)</f>
        <v>NO</v>
      </c>
      <c r="L28" s="146" t="s">
        <v>2221</v>
      </c>
      <c r="M28" s="158" t="s">
        <v>2712</v>
      </c>
      <c r="N28" s="117" t="s">
        <v>2465</v>
      </c>
      <c r="O28" s="147" t="s">
        <v>2467</v>
      </c>
      <c r="P28" s="138"/>
      <c r="Q28" s="159">
        <v>44313.449305555558</v>
      </c>
    </row>
    <row r="29" spans="1:17" s="99" customFormat="1" ht="18" x14ac:dyDescent="0.25">
      <c r="A29" s="119" t="str">
        <f>VLOOKUP(E29,'LISTADO ATM'!$A$2:$C$900,3,0)</f>
        <v>DISTRITO NACIONAL</v>
      </c>
      <c r="B29" s="133" t="s">
        <v>2700</v>
      </c>
      <c r="C29" s="118">
        <v>44313.33766203704</v>
      </c>
      <c r="D29" s="118" t="s">
        <v>2182</v>
      </c>
      <c r="E29" s="120">
        <v>517</v>
      </c>
      <c r="F29" s="147" t="str">
        <f>VLOOKUP(E29,VIP!$A$2:$O12899,2,0)</f>
        <v>DRBR517</v>
      </c>
      <c r="G29" s="119" t="str">
        <f>VLOOKUP(E29,'LISTADO ATM'!$A$2:$B$899,2,0)</f>
        <v xml:space="preserve">ATM Autobanco Oficina Sans Soucí </v>
      </c>
      <c r="H29" s="119" t="str">
        <f>VLOOKUP(E29,VIP!$A$2:$O17820,7,FALSE)</f>
        <v>Si</v>
      </c>
      <c r="I29" s="119" t="str">
        <f>VLOOKUP(E29,VIP!$A$2:$O9785,8,FALSE)</f>
        <v>Si</v>
      </c>
      <c r="J29" s="119" t="str">
        <f>VLOOKUP(E29,VIP!$A$2:$O9735,8,FALSE)</f>
        <v>Si</v>
      </c>
      <c r="K29" s="119" t="str">
        <f>VLOOKUP(E29,VIP!$A$2:$O13309,6,0)</f>
        <v>SI</v>
      </c>
      <c r="L29" s="146" t="s">
        <v>2221</v>
      </c>
      <c r="M29" s="158" t="s">
        <v>2712</v>
      </c>
      <c r="N29" s="117" t="s">
        <v>2465</v>
      </c>
      <c r="O29" s="147" t="s">
        <v>2467</v>
      </c>
      <c r="P29" s="138"/>
      <c r="Q29" s="159">
        <v>44313</v>
      </c>
    </row>
    <row r="30" spans="1:17" s="99" customFormat="1" ht="18" x14ac:dyDescent="0.25">
      <c r="A30" s="119" t="str">
        <f>VLOOKUP(E30,'LISTADO ATM'!$A$2:$C$900,3,0)</f>
        <v>NORTE</v>
      </c>
      <c r="B30" s="133" t="s">
        <v>2699</v>
      </c>
      <c r="C30" s="118">
        <v>44313.337800925925</v>
      </c>
      <c r="D30" s="118" t="s">
        <v>2183</v>
      </c>
      <c r="E30" s="120">
        <v>290</v>
      </c>
      <c r="F30" s="147" t="str">
        <f>VLOOKUP(E30,VIP!$A$2:$O12898,2,0)</f>
        <v>DRBR290</v>
      </c>
      <c r="G30" s="119" t="str">
        <f>VLOOKUP(E30,'LISTADO ATM'!$A$2:$B$899,2,0)</f>
        <v xml:space="preserve">ATM Oficina San Francisco de Macorís </v>
      </c>
      <c r="H30" s="119" t="str">
        <f>VLOOKUP(E30,VIP!$A$2:$O17819,7,FALSE)</f>
        <v>Si</v>
      </c>
      <c r="I30" s="119" t="str">
        <f>VLOOKUP(E30,VIP!$A$2:$O9784,8,FALSE)</f>
        <v>Si</v>
      </c>
      <c r="J30" s="119" t="str">
        <f>VLOOKUP(E30,VIP!$A$2:$O9734,8,FALSE)</f>
        <v>Si</v>
      </c>
      <c r="K30" s="119" t="str">
        <f>VLOOKUP(E30,VIP!$A$2:$O13308,6,0)</f>
        <v>NO</v>
      </c>
      <c r="L30" s="146" t="s">
        <v>2221</v>
      </c>
      <c r="M30" s="158" t="s">
        <v>2712</v>
      </c>
      <c r="N30" s="117" t="s">
        <v>2465</v>
      </c>
      <c r="O30" s="147" t="s">
        <v>2494</v>
      </c>
      <c r="P30" s="138"/>
      <c r="Q30" s="159">
        <v>44313.467361111114</v>
      </c>
    </row>
    <row r="31" spans="1:17" s="99" customFormat="1" ht="18" x14ac:dyDescent="0.25">
      <c r="A31" s="119" t="str">
        <f>VLOOKUP(E31,'LISTADO ATM'!$A$2:$C$900,3,0)</f>
        <v>DISTRITO NACIONAL</v>
      </c>
      <c r="B31" s="133" t="s">
        <v>2695</v>
      </c>
      <c r="C31" s="118">
        <v>44313.341736111113</v>
      </c>
      <c r="D31" s="118" t="s">
        <v>2182</v>
      </c>
      <c r="E31" s="120">
        <v>761</v>
      </c>
      <c r="F31" s="147" t="str">
        <f>VLOOKUP(E31,VIP!$A$2:$O12894,2,0)</f>
        <v>DRBR761</v>
      </c>
      <c r="G31" s="119" t="str">
        <f>VLOOKUP(E31,'LISTADO ATM'!$A$2:$B$899,2,0)</f>
        <v xml:space="preserve">ATM ISSPOL </v>
      </c>
      <c r="H31" s="119" t="str">
        <f>VLOOKUP(E31,VIP!$A$2:$O17815,7,FALSE)</f>
        <v>Si</v>
      </c>
      <c r="I31" s="119" t="str">
        <f>VLOOKUP(E31,VIP!$A$2:$O9780,8,FALSE)</f>
        <v>Si</v>
      </c>
      <c r="J31" s="119" t="str">
        <f>VLOOKUP(E31,VIP!$A$2:$O9730,8,FALSE)</f>
        <v>Si</v>
      </c>
      <c r="K31" s="119" t="str">
        <f>VLOOKUP(E31,VIP!$A$2:$O13304,6,0)</f>
        <v>NO</v>
      </c>
      <c r="L31" s="146" t="s">
        <v>2221</v>
      </c>
      <c r="M31" s="158" t="s">
        <v>2712</v>
      </c>
      <c r="N31" s="117" t="s">
        <v>2465</v>
      </c>
      <c r="O31" s="147" t="s">
        <v>2467</v>
      </c>
      <c r="P31" s="138"/>
      <c r="Q31" s="159">
        <v>44313</v>
      </c>
    </row>
    <row r="32" spans="1:17" s="99" customFormat="1" ht="18" x14ac:dyDescent="0.25">
      <c r="A32" s="119" t="str">
        <f>VLOOKUP(E32,'LISTADO ATM'!$A$2:$C$900,3,0)</f>
        <v>SUR</v>
      </c>
      <c r="B32" s="133" t="s">
        <v>2693</v>
      </c>
      <c r="C32" s="118">
        <v>44313.346921296295</v>
      </c>
      <c r="D32" s="118" t="s">
        <v>2182</v>
      </c>
      <c r="E32" s="120">
        <v>470</v>
      </c>
      <c r="F32" s="147" t="str">
        <f>VLOOKUP(E32,VIP!$A$2:$O12892,2,0)</f>
        <v>DRBR470</v>
      </c>
      <c r="G32" s="119" t="str">
        <f>VLOOKUP(E32,'LISTADO ATM'!$A$2:$B$899,2,0)</f>
        <v xml:space="preserve">ATM Hospital Taiwán (Azua) </v>
      </c>
      <c r="H32" s="119" t="str">
        <f>VLOOKUP(E32,VIP!$A$2:$O17813,7,FALSE)</f>
        <v>Si</v>
      </c>
      <c r="I32" s="119" t="str">
        <f>VLOOKUP(E32,VIP!$A$2:$O9778,8,FALSE)</f>
        <v>Si</v>
      </c>
      <c r="J32" s="119" t="str">
        <f>VLOOKUP(E32,VIP!$A$2:$O9728,8,FALSE)</f>
        <v>Si</v>
      </c>
      <c r="K32" s="119" t="str">
        <f>VLOOKUP(E32,VIP!$A$2:$O13302,6,0)</f>
        <v>NO</v>
      </c>
      <c r="L32" s="146" t="s">
        <v>2221</v>
      </c>
      <c r="M32" s="158" t="s">
        <v>2712</v>
      </c>
      <c r="N32" s="117" t="s">
        <v>2465</v>
      </c>
      <c r="O32" s="147" t="s">
        <v>2467</v>
      </c>
      <c r="P32" s="138"/>
      <c r="Q32" s="159">
        <v>44313.581250000003</v>
      </c>
    </row>
    <row r="33" spans="1:17" s="99" customFormat="1" ht="18" x14ac:dyDescent="0.25">
      <c r="A33" s="119" t="str">
        <f>VLOOKUP(E33,'LISTADO ATM'!$A$2:$C$900,3,0)</f>
        <v>DISTRITO NACIONAL</v>
      </c>
      <c r="B33" s="133" t="s">
        <v>2692</v>
      </c>
      <c r="C33" s="118">
        <v>44313.347303240742</v>
      </c>
      <c r="D33" s="118" t="s">
        <v>2182</v>
      </c>
      <c r="E33" s="120">
        <v>694</v>
      </c>
      <c r="F33" s="147" t="str">
        <f>VLOOKUP(E33,VIP!$A$2:$O12891,2,0)</f>
        <v>DRBR694</v>
      </c>
      <c r="G33" s="119" t="str">
        <f>VLOOKUP(E33,'LISTADO ATM'!$A$2:$B$899,2,0)</f>
        <v>ATM Optica 27 de Febrero</v>
      </c>
      <c r="H33" s="119" t="str">
        <f>VLOOKUP(E33,VIP!$A$2:$O17812,7,FALSE)</f>
        <v>Si</v>
      </c>
      <c r="I33" s="119" t="str">
        <f>VLOOKUP(E33,VIP!$A$2:$O9777,8,FALSE)</f>
        <v>Si</v>
      </c>
      <c r="J33" s="119" t="str">
        <f>VLOOKUP(E33,VIP!$A$2:$O9727,8,FALSE)</f>
        <v>Si</v>
      </c>
      <c r="K33" s="119" t="str">
        <f>VLOOKUP(E33,VIP!$A$2:$O13301,6,0)</f>
        <v>NO</v>
      </c>
      <c r="L33" s="146" t="s">
        <v>2221</v>
      </c>
      <c r="M33" s="158" t="s">
        <v>2712</v>
      </c>
      <c r="N33" s="117" t="s">
        <v>2465</v>
      </c>
      <c r="O33" s="147" t="s">
        <v>2467</v>
      </c>
      <c r="P33" s="138"/>
      <c r="Q33" s="159">
        <v>44313.457638888889</v>
      </c>
    </row>
    <row r="34" spans="1:17" s="99" customFormat="1" ht="18" x14ac:dyDescent="0.25">
      <c r="A34" s="119" t="str">
        <f>VLOOKUP(E34,'LISTADO ATM'!$A$2:$C$900,3,0)</f>
        <v>DISTRITO NACIONAL</v>
      </c>
      <c r="B34" s="133" t="s">
        <v>2691</v>
      </c>
      <c r="C34" s="118">
        <v>44313.347754629627</v>
      </c>
      <c r="D34" s="118" t="s">
        <v>2182</v>
      </c>
      <c r="E34" s="120">
        <v>915</v>
      </c>
      <c r="F34" s="147" t="str">
        <f>VLOOKUP(E34,VIP!$A$2:$O12890,2,0)</f>
        <v>DRBR24F</v>
      </c>
      <c r="G34" s="119" t="str">
        <f>VLOOKUP(E34,'LISTADO ATM'!$A$2:$B$899,2,0)</f>
        <v xml:space="preserve">ATM Multicentro La Sirena Aut. Duarte </v>
      </c>
      <c r="H34" s="119" t="str">
        <f>VLOOKUP(E34,VIP!$A$2:$O17811,7,FALSE)</f>
        <v>Si</v>
      </c>
      <c r="I34" s="119" t="str">
        <f>VLOOKUP(E34,VIP!$A$2:$O9776,8,FALSE)</f>
        <v>Si</v>
      </c>
      <c r="J34" s="119" t="str">
        <f>VLOOKUP(E34,VIP!$A$2:$O9726,8,FALSE)</f>
        <v>Si</v>
      </c>
      <c r="K34" s="119" t="str">
        <f>VLOOKUP(E34,VIP!$A$2:$O13300,6,0)</f>
        <v>SI</v>
      </c>
      <c r="L34" s="146" t="s">
        <v>2221</v>
      </c>
      <c r="M34" s="158" t="s">
        <v>2712</v>
      </c>
      <c r="N34" s="117" t="s">
        <v>2465</v>
      </c>
      <c r="O34" s="147" t="s">
        <v>2467</v>
      </c>
      <c r="P34" s="138"/>
      <c r="Q34" s="159">
        <v>44313.518750000003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2689</v>
      </c>
      <c r="C35" s="118">
        <v>44313.348634259259</v>
      </c>
      <c r="D35" s="118" t="s">
        <v>2182</v>
      </c>
      <c r="E35" s="120">
        <v>57</v>
      </c>
      <c r="F35" s="147" t="str">
        <f>VLOOKUP(E35,VIP!$A$2:$O12888,2,0)</f>
        <v>DRBR057</v>
      </c>
      <c r="G35" s="119" t="str">
        <f>VLOOKUP(E35,'LISTADO ATM'!$A$2:$B$899,2,0)</f>
        <v xml:space="preserve">ATM Oficina Malecon Center </v>
      </c>
      <c r="H35" s="119" t="str">
        <f>VLOOKUP(E35,VIP!$A$2:$O17809,7,FALSE)</f>
        <v>Si</v>
      </c>
      <c r="I35" s="119" t="str">
        <f>VLOOKUP(E35,VIP!$A$2:$O9774,8,FALSE)</f>
        <v>Si</v>
      </c>
      <c r="J35" s="119" t="str">
        <f>VLOOKUP(E35,VIP!$A$2:$O9724,8,FALSE)</f>
        <v>Si</v>
      </c>
      <c r="K35" s="119" t="str">
        <f>VLOOKUP(E35,VIP!$A$2:$O13298,6,0)</f>
        <v>NO</v>
      </c>
      <c r="L35" s="146" t="s">
        <v>2221</v>
      </c>
      <c r="M35" s="158" t="s">
        <v>2712</v>
      </c>
      <c r="N35" s="117" t="s">
        <v>2465</v>
      </c>
      <c r="O35" s="147" t="s">
        <v>2467</v>
      </c>
      <c r="P35" s="138"/>
      <c r="Q35" s="159">
        <v>44313.776388888888</v>
      </c>
    </row>
    <row r="36" spans="1:17" s="99" customFormat="1" ht="18" x14ac:dyDescent="0.25">
      <c r="A36" s="119" t="str">
        <f>VLOOKUP(E36,'LISTADO ATM'!$A$2:$C$900,3,0)</f>
        <v>DISTRITO NACIONAL</v>
      </c>
      <c r="B36" s="133" t="s">
        <v>2688</v>
      </c>
      <c r="C36" s="118">
        <v>44313.349131944444</v>
      </c>
      <c r="D36" s="118" t="s">
        <v>2182</v>
      </c>
      <c r="E36" s="120">
        <v>389</v>
      </c>
      <c r="F36" s="147" t="str">
        <f>VLOOKUP(E36,VIP!$A$2:$O12887,2,0)</f>
        <v>DRBR389</v>
      </c>
      <c r="G36" s="119" t="str">
        <f>VLOOKUP(E36,'LISTADO ATM'!$A$2:$B$899,2,0)</f>
        <v xml:space="preserve">ATM Casino Hotel Princess </v>
      </c>
      <c r="H36" s="119" t="str">
        <f>VLOOKUP(E36,VIP!$A$2:$O17808,7,FALSE)</f>
        <v>Si</v>
      </c>
      <c r="I36" s="119" t="str">
        <f>VLOOKUP(E36,VIP!$A$2:$O9773,8,FALSE)</f>
        <v>Si</v>
      </c>
      <c r="J36" s="119" t="str">
        <f>VLOOKUP(E36,VIP!$A$2:$O9723,8,FALSE)</f>
        <v>Si</v>
      </c>
      <c r="K36" s="119" t="str">
        <f>VLOOKUP(E36,VIP!$A$2:$O13297,6,0)</f>
        <v>NO</v>
      </c>
      <c r="L36" s="146" t="s">
        <v>2221</v>
      </c>
      <c r="M36" s="158" t="s">
        <v>2712</v>
      </c>
      <c r="N36" s="117" t="s">
        <v>2465</v>
      </c>
      <c r="O36" s="147" t="s">
        <v>2467</v>
      </c>
      <c r="P36" s="138"/>
      <c r="Q36" s="159">
        <v>44313.429166666669</v>
      </c>
    </row>
    <row r="37" spans="1:17" s="99" customFormat="1" ht="18" x14ac:dyDescent="0.25">
      <c r="A37" s="119" t="str">
        <f>VLOOKUP(E37,'LISTADO ATM'!$A$2:$C$900,3,0)</f>
        <v>DISTRITO NACIONAL</v>
      </c>
      <c r="B37" s="133" t="s">
        <v>2687</v>
      </c>
      <c r="C37" s="118">
        <v>44313.350960648146</v>
      </c>
      <c r="D37" s="118" t="s">
        <v>2182</v>
      </c>
      <c r="E37" s="120">
        <v>823</v>
      </c>
      <c r="F37" s="147" t="str">
        <f>VLOOKUP(E37,VIP!$A$2:$O12886,2,0)</f>
        <v>DRBR823</v>
      </c>
      <c r="G37" s="119" t="str">
        <f>VLOOKUP(E37,'LISTADO ATM'!$A$2:$B$899,2,0)</f>
        <v xml:space="preserve">ATM UNP El Carril (Haina) </v>
      </c>
      <c r="H37" s="119" t="str">
        <f>VLOOKUP(E37,VIP!$A$2:$O17807,7,FALSE)</f>
        <v>Si</v>
      </c>
      <c r="I37" s="119" t="str">
        <f>VLOOKUP(E37,VIP!$A$2:$O9772,8,FALSE)</f>
        <v>Si</v>
      </c>
      <c r="J37" s="119" t="str">
        <f>VLOOKUP(E37,VIP!$A$2:$O9722,8,FALSE)</f>
        <v>Si</v>
      </c>
      <c r="K37" s="119" t="str">
        <f>VLOOKUP(E37,VIP!$A$2:$O13296,6,0)</f>
        <v>NO</v>
      </c>
      <c r="L37" s="146" t="s">
        <v>2221</v>
      </c>
      <c r="M37" s="158" t="s">
        <v>2712</v>
      </c>
      <c r="N37" s="117" t="s">
        <v>2465</v>
      </c>
      <c r="O37" s="147" t="s">
        <v>2467</v>
      </c>
      <c r="P37" s="138"/>
      <c r="Q37" s="159">
        <v>44313.624305555553</v>
      </c>
    </row>
    <row r="38" spans="1:17" s="99" customFormat="1" ht="18" x14ac:dyDescent="0.25">
      <c r="A38" s="119" t="str">
        <f>VLOOKUP(E38,'LISTADO ATM'!$A$2:$C$900,3,0)</f>
        <v>DISTRITO NACIONAL</v>
      </c>
      <c r="B38" s="133" t="s">
        <v>2709</v>
      </c>
      <c r="C38" s="118">
        <v>44313.411203703705</v>
      </c>
      <c r="D38" s="118" t="s">
        <v>2182</v>
      </c>
      <c r="E38" s="120">
        <v>85</v>
      </c>
      <c r="F38" s="147" t="str">
        <f>VLOOKUP(E38,VIP!$A$2:$O12893,2,0)</f>
        <v>DRBR085</v>
      </c>
      <c r="G38" s="119" t="str">
        <f>VLOOKUP(E38,'LISTADO ATM'!$A$2:$B$899,2,0)</f>
        <v xml:space="preserve">ATM Oficina San Isidro (Fuerza Aérea) </v>
      </c>
      <c r="H38" s="119" t="str">
        <f>VLOOKUP(E38,VIP!$A$2:$O17814,7,FALSE)</f>
        <v>Si</v>
      </c>
      <c r="I38" s="119" t="str">
        <f>VLOOKUP(E38,VIP!$A$2:$O9779,8,FALSE)</f>
        <v>Si</v>
      </c>
      <c r="J38" s="119" t="str">
        <f>VLOOKUP(E38,VIP!$A$2:$O9729,8,FALSE)</f>
        <v>Si</v>
      </c>
      <c r="K38" s="119" t="str">
        <f>VLOOKUP(E38,VIP!$A$2:$O13303,6,0)</f>
        <v>NO</v>
      </c>
      <c r="L38" s="146" t="s">
        <v>2221</v>
      </c>
      <c r="M38" s="158" t="s">
        <v>2712</v>
      </c>
      <c r="N38" s="117" t="s">
        <v>2465</v>
      </c>
      <c r="O38" s="147" t="s">
        <v>2467</v>
      </c>
      <c r="P38" s="138"/>
      <c r="Q38" s="159">
        <v>44313.443749999999</v>
      </c>
    </row>
    <row r="39" spans="1:17" s="99" customFormat="1" ht="18" x14ac:dyDescent="0.25">
      <c r="A39" s="119" t="str">
        <f>VLOOKUP(E39,'LISTADO ATM'!$A$2:$C$900,3,0)</f>
        <v>NORTE</v>
      </c>
      <c r="B39" s="133" t="s">
        <v>2706</v>
      </c>
      <c r="C39" s="118">
        <v>44313.41479166667</v>
      </c>
      <c r="D39" s="118" t="s">
        <v>2183</v>
      </c>
      <c r="E39" s="120">
        <v>397</v>
      </c>
      <c r="F39" s="147" t="str">
        <f>VLOOKUP(E39,VIP!$A$2:$O12890,2,0)</f>
        <v>DRBR397</v>
      </c>
      <c r="G39" s="119" t="str">
        <f>VLOOKUP(E39,'LISTADO ATM'!$A$2:$B$899,2,0)</f>
        <v xml:space="preserve">ATM Autobanco San Francisco de Macoris </v>
      </c>
      <c r="H39" s="119" t="str">
        <f>VLOOKUP(E39,VIP!$A$2:$O17811,7,FALSE)</f>
        <v>Si</v>
      </c>
      <c r="I39" s="119" t="str">
        <f>VLOOKUP(E39,VIP!$A$2:$O9776,8,FALSE)</f>
        <v>Si</v>
      </c>
      <c r="J39" s="119" t="str">
        <f>VLOOKUP(E39,VIP!$A$2:$O9726,8,FALSE)</f>
        <v>Si</v>
      </c>
      <c r="K39" s="119" t="str">
        <f>VLOOKUP(E39,VIP!$A$2:$O13300,6,0)</f>
        <v>NO</v>
      </c>
      <c r="L39" s="146" t="s">
        <v>2221</v>
      </c>
      <c r="M39" s="158" t="s">
        <v>2712</v>
      </c>
      <c r="N39" s="117" t="s">
        <v>2465</v>
      </c>
      <c r="O39" s="147" t="s">
        <v>2494</v>
      </c>
      <c r="P39" s="138"/>
      <c r="Q39" s="159">
        <v>44313.625</v>
      </c>
    </row>
    <row r="40" spans="1:17" s="99" customFormat="1" ht="18" x14ac:dyDescent="0.25">
      <c r="A40" s="119" t="str">
        <f>VLOOKUP(E40,'LISTADO ATM'!$A$2:$C$900,3,0)</f>
        <v>DISTRITO NACIONAL</v>
      </c>
      <c r="B40" s="133" t="s">
        <v>2731</v>
      </c>
      <c r="C40" s="118">
        <v>44313.459074074075</v>
      </c>
      <c r="D40" s="118" t="s">
        <v>2182</v>
      </c>
      <c r="E40" s="120">
        <v>244</v>
      </c>
      <c r="F40" s="147" t="str">
        <f>VLOOKUP(E40,VIP!$A$2:$O12923,2,0)</f>
        <v>DRBR244</v>
      </c>
      <c r="G40" s="119" t="str">
        <f>VLOOKUP(E40,'LISTADO ATM'!$A$2:$B$899,2,0)</f>
        <v xml:space="preserve">ATM Ministerio de Hacienda (antiguo Finanzas) </v>
      </c>
      <c r="H40" s="119" t="str">
        <f>VLOOKUP(E40,VIP!$A$2:$O17844,7,FALSE)</f>
        <v>Si</v>
      </c>
      <c r="I40" s="119" t="str">
        <f>VLOOKUP(E40,VIP!$A$2:$O9809,8,FALSE)</f>
        <v>Si</v>
      </c>
      <c r="J40" s="119" t="str">
        <f>VLOOKUP(E40,VIP!$A$2:$O9759,8,FALSE)</f>
        <v>Si</v>
      </c>
      <c r="K40" s="119" t="str">
        <f>VLOOKUP(E40,VIP!$A$2:$O13333,6,0)</f>
        <v>NO</v>
      </c>
      <c r="L40" s="146" t="s">
        <v>2221</v>
      </c>
      <c r="M40" s="158" t="s">
        <v>2712</v>
      </c>
      <c r="N40" s="117" t="s">
        <v>2499</v>
      </c>
      <c r="O40" s="147" t="s">
        <v>2467</v>
      </c>
      <c r="P40" s="138"/>
      <c r="Q40" s="159">
        <v>44313.77847222222</v>
      </c>
    </row>
    <row r="41" spans="1:17" s="99" customFormat="1" ht="18" x14ac:dyDescent="0.25">
      <c r="A41" s="119" t="str">
        <f>VLOOKUP(E41,'LISTADO ATM'!$A$2:$C$900,3,0)</f>
        <v>DISTRITO NACIONAL</v>
      </c>
      <c r="B41" s="133" t="s">
        <v>2727</v>
      </c>
      <c r="C41" s="118">
        <v>44313.464490740742</v>
      </c>
      <c r="D41" s="118" t="s">
        <v>2182</v>
      </c>
      <c r="E41" s="120">
        <v>225</v>
      </c>
      <c r="F41" s="147" t="str">
        <f>VLOOKUP(E41,VIP!$A$2:$O12919,2,0)</f>
        <v>DRBR225</v>
      </c>
      <c r="G41" s="119" t="str">
        <f>VLOOKUP(E41,'LISTADO ATM'!$A$2:$B$899,2,0)</f>
        <v xml:space="preserve">ATM S/M Nacional Arroyo Hondo </v>
      </c>
      <c r="H41" s="119" t="str">
        <f>VLOOKUP(E41,VIP!$A$2:$O17840,7,FALSE)</f>
        <v>Si</v>
      </c>
      <c r="I41" s="119" t="str">
        <f>VLOOKUP(E41,VIP!$A$2:$O9805,8,FALSE)</f>
        <v>Si</v>
      </c>
      <c r="J41" s="119" t="str">
        <f>VLOOKUP(E41,VIP!$A$2:$O9755,8,FALSE)</f>
        <v>Si</v>
      </c>
      <c r="K41" s="119" t="str">
        <f>VLOOKUP(E41,VIP!$A$2:$O13329,6,0)</f>
        <v>NO</v>
      </c>
      <c r="L41" s="146" t="s">
        <v>2221</v>
      </c>
      <c r="M41" s="158" t="s">
        <v>2712</v>
      </c>
      <c r="N41" s="117" t="s">
        <v>2499</v>
      </c>
      <c r="O41" s="147" t="s">
        <v>2467</v>
      </c>
      <c r="P41" s="138"/>
      <c r="Q41" s="159">
        <v>44313.581250000003</v>
      </c>
    </row>
    <row r="42" spans="1:17" s="99" customFormat="1" ht="18" x14ac:dyDescent="0.25">
      <c r="A42" s="119" t="str">
        <f>VLOOKUP(E42,'LISTADO ATM'!$A$2:$C$900,3,0)</f>
        <v>ESTE</v>
      </c>
      <c r="B42" s="133" t="s">
        <v>2726</v>
      </c>
      <c r="C42" s="118">
        <v>44313.488437499997</v>
      </c>
      <c r="D42" s="118" t="s">
        <v>2182</v>
      </c>
      <c r="E42" s="120">
        <v>899</v>
      </c>
      <c r="F42" s="147" t="str">
        <f>VLOOKUP(E42,VIP!$A$2:$O12918,2,0)</f>
        <v>DRBR899</v>
      </c>
      <c r="G42" s="119" t="str">
        <f>VLOOKUP(E42,'LISTADO ATM'!$A$2:$B$899,2,0)</f>
        <v xml:space="preserve">ATM Oficina Punta Cana </v>
      </c>
      <c r="H42" s="119" t="str">
        <f>VLOOKUP(E42,VIP!$A$2:$O17839,7,FALSE)</f>
        <v>Si</v>
      </c>
      <c r="I42" s="119" t="str">
        <f>VLOOKUP(E42,VIP!$A$2:$O9804,8,FALSE)</f>
        <v>Si</v>
      </c>
      <c r="J42" s="119" t="str">
        <f>VLOOKUP(E42,VIP!$A$2:$O9754,8,FALSE)</f>
        <v>Si</v>
      </c>
      <c r="K42" s="119" t="str">
        <f>VLOOKUP(E42,VIP!$A$2:$O13328,6,0)</f>
        <v>NO</v>
      </c>
      <c r="L42" s="146" t="s">
        <v>2221</v>
      </c>
      <c r="M42" s="158" t="s">
        <v>2712</v>
      </c>
      <c r="N42" s="117" t="s">
        <v>2499</v>
      </c>
      <c r="O42" s="147" t="s">
        <v>2467</v>
      </c>
      <c r="P42" s="138"/>
      <c r="Q42" s="159">
        <v>44313.609027777777</v>
      </c>
    </row>
    <row r="43" spans="1:17" s="99" customFormat="1" ht="18" x14ac:dyDescent="0.25">
      <c r="A43" s="119" t="str">
        <f>VLOOKUP(E43,'LISTADO ATM'!$A$2:$C$900,3,0)</f>
        <v>NORTE</v>
      </c>
      <c r="B43" s="133" t="s">
        <v>2725</v>
      </c>
      <c r="C43" s="118">
        <v>44313.491863425923</v>
      </c>
      <c r="D43" s="118" t="s">
        <v>2183</v>
      </c>
      <c r="E43" s="120">
        <v>956</v>
      </c>
      <c r="F43" s="147" t="str">
        <f>VLOOKUP(E43,VIP!$A$2:$O12917,2,0)</f>
        <v>DRBR956</v>
      </c>
      <c r="G43" s="119" t="str">
        <f>VLOOKUP(E43,'LISTADO ATM'!$A$2:$B$899,2,0)</f>
        <v xml:space="preserve">ATM Autoservicio El Jaya (SFM) </v>
      </c>
      <c r="H43" s="119" t="str">
        <f>VLOOKUP(E43,VIP!$A$2:$O17838,7,FALSE)</f>
        <v>Si</v>
      </c>
      <c r="I43" s="119" t="str">
        <f>VLOOKUP(E43,VIP!$A$2:$O9803,8,FALSE)</f>
        <v>Si</v>
      </c>
      <c r="J43" s="119" t="str">
        <f>VLOOKUP(E43,VIP!$A$2:$O9753,8,FALSE)</f>
        <v>Si</v>
      </c>
      <c r="K43" s="119" t="str">
        <f>VLOOKUP(E43,VIP!$A$2:$O13327,6,0)</f>
        <v>NO</v>
      </c>
      <c r="L43" s="146" t="s">
        <v>2221</v>
      </c>
      <c r="M43" s="158" t="s">
        <v>2712</v>
      </c>
      <c r="N43" s="117" t="s">
        <v>2499</v>
      </c>
      <c r="O43" s="147" t="s">
        <v>2494</v>
      </c>
      <c r="P43" s="138"/>
      <c r="Q43" s="159">
        <v>44313.622916666667</v>
      </c>
    </row>
    <row r="44" spans="1:17" s="99" customFormat="1" ht="18" x14ac:dyDescent="0.25">
      <c r="A44" s="119" t="str">
        <f>VLOOKUP(E44,'LISTADO ATM'!$A$2:$C$900,3,0)</f>
        <v>NORTE</v>
      </c>
      <c r="B44" s="133" t="s">
        <v>2724</v>
      </c>
      <c r="C44" s="118">
        <v>44313.525092592594</v>
      </c>
      <c r="D44" s="118" t="s">
        <v>2183</v>
      </c>
      <c r="E44" s="120">
        <v>95</v>
      </c>
      <c r="F44" s="147" t="str">
        <f>VLOOKUP(E44,VIP!$A$2:$O12916,2,0)</f>
        <v>DRBR095</v>
      </c>
      <c r="G44" s="119" t="str">
        <f>VLOOKUP(E44,'LISTADO ATM'!$A$2:$B$899,2,0)</f>
        <v xml:space="preserve">ATM Oficina Tenares </v>
      </c>
      <c r="H44" s="119" t="str">
        <f>VLOOKUP(E44,VIP!$A$2:$O17837,7,FALSE)</f>
        <v>Si</v>
      </c>
      <c r="I44" s="119" t="str">
        <f>VLOOKUP(E44,VIP!$A$2:$O9802,8,FALSE)</f>
        <v>Si</v>
      </c>
      <c r="J44" s="119" t="str">
        <f>VLOOKUP(E44,VIP!$A$2:$O9752,8,FALSE)</f>
        <v>Si</v>
      </c>
      <c r="K44" s="119" t="str">
        <f>VLOOKUP(E44,VIP!$A$2:$O13326,6,0)</f>
        <v>SI</v>
      </c>
      <c r="L44" s="146" t="s">
        <v>2221</v>
      </c>
      <c r="M44" s="158" t="s">
        <v>2712</v>
      </c>
      <c r="N44" s="117" t="s">
        <v>2499</v>
      </c>
      <c r="O44" s="147" t="s">
        <v>2494</v>
      </c>
      <c r="P44" s="138"/>
      <c r="Q44" s="159">
        <v>44313.59652777778</v>
      </c>
    </row>
    <row r="45" spans="1:17" s="99" customFormat="1" ht="18" x14ac:dyDescent="0.25">
      <c r="A45" s="119" t="str">
        <f>VLOOKUP(E45,'LISTADO ATM'!$A$2:$C$900,3,0)</f>
        <v>DISTRITO NACIONAL</v>
      </c>
      <c r="B45" s="133" t="s">
        <v>2720</v>
      </c>
      <c r="C45" s="118">
        <v>44313.542638888888</v>
      </c>
      <c r="D45" s="118" t="s">
        <v>2182</v>
      </c>
      <c r="E45" s="120">
        <v>239</v>
      </c>
      <c r="F45" s="147" t="str">
        <f>VLOOKUP(E45,VIP!$A$2:$O12912,2,0)</f>
        <v>DRBR239</v>
      </c>
      <c r="G45" s="119" t="str">
        <f>VLOOKUP(E45,'LISTADO ATM'!$A$2:$B$899,2,0)</f>
        <v xml:space="preserve">ATM Autobanco Charles de Gaulle </v>
      </c>
      <c r="H45" s="119" t="str">
        <f>VLOOKUP(E45,VIP!$A$2:$O17833,7,FALSE)</f>
        <v>Si</v>
      </c>
      <c r="I45" s="119" t="str">
        <f>VLOOKUP(E45,VIP!$A$2:$O9798,8,FALSE)</f>
        <v>Si</v>
      </c>
      <c r="J45" s="119" t="str">
        <f>VLOOKUP(E45,VIP!$A$2:$O9748,8,FALSE)</f>
        <v>Si</v>
      </c>
      <c r="K45" s="119" t="str">
        <f>VLOOKUP(E45,VIP!$A$2:$O13322,6,0)</f>
        <v>SI</v>
      </c>
      <c r="L45" s="146" t="s">
        <v>2221</v>
      </c>
      <c r="M45" s="158" t="s">
        <v>2712</v>
      </c>
      <c r="N45" s="117" t="s">
        <v>2499</v>
      </c>
      <c r="O45" s="147" t="s">
        <v>2467</v>
      </c>
      <c r="P45" s="138"/>
      <c r="Q45" s="159">
        <v>44313.625</v>
      </c>
    </row>
    <row r="46" spans="1:17" s="99" customFormat="1" ht="18" x14ac:dyDescent="0.25">
      <c r="A46" s="119" t="str">
        <f>VLOOKUP(E46,'LISTADO ATM'!$A$2:$C$900,3,0)</f>
        <v>ESTE</v>
      </c>
      <c r="B46" s="133" t="s">
        <v>2718</v>
      </c>
      <c r="C46" s="118">
        <v>44313.543749999997</v>
      </c>
      <c r="D46" s="118" t="s">
        <v>2182</v>
      </c>
      <c r="E46" s="120">
        <v>519</v>
      </c>
      <c r="F46" s="147" t="str">
        <f>VLOOKUP(E46,VIP!$A$2:$O12910,2,0)</f>
        <v>DRBR519</v>
      </c>
      <c r="G46" s="119" t="str">
        <f>VLOOKUP(E46,'LISTADO ATM'!$A$2:$B$899,2,0)</f>
        <v xml:space="preserve">ATM Plaza Estrella (Bávaro) </v>
      </c>
      <c r="H46" s="119" t="str">
        <f>VLOOKUP(E46,VIP!$A$2:$O17831,7,FALSE)</f>
        <v>Si</v>
      </c>
      <c r="I46" s="119" t="str">
        <f>VLOOKUP(E46,VIP!$A$2:$O9796,8,FALSE)</f>
        <v>Si</v>
      </c>
      <c r="J46" s="119" t="str">
        <f>VLOOKUP(E46,VIP!$A$2:$O9746,8,FALSE)</f>
        <v>Si</v>
      </c>
      <c r="K46" s="119" t="str">
        <f>VLOOKUP(E46,VIP!$A$2:$O13320,6,0)</f>
        <v>NO</v>
      </c>
      <c r="L46" s="146" t="s">
        <v>2221</v>
      </c>
      <c r="M46" s="158" t="s">
        <v>2712</v>
      </c>
      <c r="N46" s="117" t="s">
        <v>2499</v>
      </c>
      <c r="O46" s="147" t="s">
        <v>2467</v>
      </c>
      <c r="P46" s="138"/>
      <c r="Q46" s="159">
        <v>44313.57916666667</v>
      </c>
    </row>
    <row r="47" spans="1:17" s="99" customFormat="1" ht="18" x14ac:dyDescent="0.25">
      <c r="A47" s="119" t="str">
        <f>VLOOKUP(E47,'LISTADO ATM'!$A$2:$C$900,3,0)</f>
        <v>ESTE</v>
      </c>
      <c r="B47" s="133" t="s">
        <v>2752</v>
      </c>
      <c r="C47" s="118">
        <v>44313.659930555557</v>
      </c>
      <c r="D47" s="118" t="s">
        <v>2182</v>
      </c>
      <c r="E47" s="120">
        <v>289</v>
      </c>
      <c r="F47" s="147" t="str">
        <f>VLOOKUP(E47,VIP!$A$2:$O12926,2,0)</f>
        <v>DRBR910</v>
      </c>
      <c r="G47" s="119" t="str">
        <f>VLOOKUP(E47,'LISTADO ATM'!$A$2:$B$899,2,0)</f>
        <v>ATM Oficina Bávaro II</v>
      </c>
      <c r="H47" s="119" t="str">
        <f>VLOOKUP(E47,VIP!$A$2:$O17847,7,FALSE)</f>
        <v>Si</v>
      </c>
      <c r="I47" s="119" t="str">
        <f>VLOOKUP(E47,VIP!$A$2:$O9812,8,FALSE)</f>
        <v>Si</v>
      </c>
      <c r="J47" s="119" t="str">
        <f>VLOOKUP(E47,VIP!$A$2:$O9762,8,FALSE)</f>
        <v>Si</v>
      </c>
      <c r="K47" s="119" t="str">
        <f>VLOOKUP(E47,VIP!$A$2:$O13336,6,0)</f>
        <v>NO</v>
      </c>
      <c r="L47" s="146" t="s">
        <v>2221</v>
      </c>
      <c r="M47" s="158" t="s">
        <v>2712</v>
      </c>
      <c r="N47" s="117" t="s">
        <v>2465</v>
      </c>
      <c r="O47" s="147" t="s">
        <v>2467</v>
      </c>
      <c r="P47" s="138"/>
      <c r="Q47" s="159">
        <v>44313.788194444445</v>
      </c>
    </row>
    <row r="48" spans="1:17" s="99" customFormat="1" ht="18" x14ac:dyDescent="0.25">
      <c r="A48" s="119" t="str">
        <f>VLOOKUP(E48,'LISTADO ATM'!$A$2:$C$900,3,0)</f>
        <v>DISTRITO NACIONAL</v>
      </c>
      <c r="B48" s="133">
        <v>3335862866</v>
      </c>
      <c r="C48" s="118">
        <v>44308.709722222222</v>
      </c>
      <c r="D48" s="118" t="s">
        <v>2182</v>
      </c>
      <c r="E48" s="120">
        <v>812</v>
      </c>
      <c r="F48" s="147" t="str">
        <f>VLOOKUP(E48,VIP!$A$2:$O12845,2,0)</f>
        <v>DRBR812</v>
      </c>
      <c r="G48" s="119" t="str">
        <f>VLOOKUP(E48,'LISTADO ATM'!$A$2:$B$899,2,0)</f>
        <v xml:space="preserve">ATM Canasta del Pueblo </v>
      </c>
      <c r="H48" s="119" t="str">
        <f>VLOOKUP(E48,VIP!$A$2:$O17766,7,FALSE)</f>
        <v>Si</v>
      </c>
      <c r="I48" s="119" t="str">
        <f>VLOOKUP(E48,VIP!$A$2:$O9731,8,FALSE)</f>
        <v>Si</v>
      </c>
      <c r="J48" s="119" t="str">
        <f>VLOOKUP(E48,VIP!$A$2:$O9681,8,FALSE)</f>
        <v>Si</v>
      </c>
      <c r="K48" s="119" t="str">
        <f>VLOOKUP(E48,VIP!$A$2:$O13255,6,0)</f>
        <v>NO</v>
      </c>
      <c r="L48" s="146" t="s">
        <v>2221</v>
      </c>
      <c r="M48" s="117" t="s">
        <v>2458</v>
      </c>
      <c r="N48" s="117" t="s">
        <v>2465</v>
      </c>
      <c r="O48" s="147" t="s">
        <v>2467</v>
      </c>
      <c r="P48" s="138"/>
      <c r="Q48" s="117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3" t="s">
        <v>2591</v>
      </c>
      <c r="C49" s="118">
        <v>44311.385057870371</v>
      </c>
      <c r="D49" s="118" t="s">
        <v>2182</v>
      </c>
      <c r="E49" s="120">
        <v>149</v>
      </c>
      <c r="F49" s="147" t="str">
        <f>VLOOKUP(E49,VIP!$A$2:$O12860,2,0)</f>
        <v>DRBR149</v>
      </c>
      <c r="G49" s="119" t="str">
        <f>VLOOKUP(E49,'LISTADO ATM'!$A$2:$B$899,2,0)</f>
        <v>ATM Estación Metro Concepción</v>
      </c>
      <c r="H49" s="119" t="str">
        <f>VLOOKUP(E49,VIP!$A$2:$O17781,7,FALSE)</f>
        <v>N/A</v>
      </c>
      <c r="I49" s="119" t="str">
        <f>VLOOKUP(E49,VIP!$A$2:$O9746,8,FALSE)</f>
        <v>N/A</v>
      </c>
      <c r="J49" s="119" t="str">
        <f>VLOOKUP(E49,VIP!$A$2:$O9696,8,FALSE)</f>
        <v>N/A</v>
      </c>
      <c r="K49" s="119" t="str">
        <f>VLOOKUP(E49,VIP!$A$2:$O13270,6,0)</f>
        <v>N/A</v>
      </c>
      <c r="L49" s="146" t="s">
        <v>2221</v>
      </c>
      <c r="M49" s="117" t="s">
        <v>2458</v>
      </c>
      <c r="N49" s="117" t="s">
        <v>2465</v>
      </c>
      <c r="O49" s="147" t="s">
        <v>2467</v>
      </c>
      <c r="P49" s="138"/>
      <c r="Q49" s="117" t="s">
        <v>2221</v>
      </c>
    </row>
    <row r="50" spans="1:17" s="99" customFormat="1" ht="18" x14ac:dyDescent="0.25">
      <c r="A50" s="119" t="str">
        <f>VLOOKUP(E50,'LISTADO ATM'!$A$2:$C$900,3,0)</f>
        <v>SUR</v>
      </c>
      <c r="B50" s="133" t="s">
        <v>2589</v>
      </c>
      <c r="C50" s="118">
        <v>44311.390844907408</v>
      </c>
      <c r="D50" s="118" t="s">
        <v>2182</v>
      </c>
      <c r="E50" s="120">
        <v>84</v>
      </c>
      <c r="F50" s="147" t="str">
        <f>VLOOKUP(E50,VIP!$A$2:$O12855,2,0)</f>
        <v>DRBR084</v>
      </c>
      <c r="G50" s="119" t="str">
        <f>VLOOKUP(E50,'LISTADO ATM'!$A$2:$B$899,2,0)</f>
        <v xml:space="preserve">ATM Oficina Multicentro Sirena San Cristóbal </v>
      </c>
      <c r="H50" s="119" t="str">
        <f>VLOOKUP(E50,VIP!$A$2:$O17776,7,FALSE)</f>
        <v>Si</v>
      </c>
      <c r="I50" s="119" t="str">
        <f>VLOOKUP(E50,VIP!$A$2:$O9741,8,FALSE)</f>
        <v>Si</v>
      </c>
      <c r="J50" s="119" t="str">
        <f>VLOOKUP(E50,VIP!$A$2:$O9691,8,FALSE)</f>
        <v>Si</v>
      </c>
      <c r="K50" s="119" t="str">
        <f>VLOOKUP(E50,VIP!$A$2:$O13265,6,0)</f>
        <v>SI</v>
      </c>
      <c r="L50" s="146" t="s">
        <v>2221</v>
      </c>
      <c r="M50" s="117" t="s">
        <v>2458</v>
      </c>
      <c r="N50" s="117" t="s">
        <v>2465</v>
      </c>
      <c r="O50" s="147" t="s">
        <v>2467</v>
      </c>
      <c r="P50" s="138"/>
      <c r="Q50" s="117" t="s">
        <v>2221</v>
      </c>
    </row>
    <row r="51" spans="1:17" s="99" customFormat="1" ht="18" x14ac:dyDescent="0.25">
      <c r="A51" s="119" t="str">
        <f>VLOOKUP(E51,'LISTADO ATM'!$A$2:$C$900,3,0)</f>
        <v>DISTRITO NACIONAL</v>
      </c>
      <c r="B51" s="133" t="s">
        <v>2612</v>
      </c>
      <c r="C51" s="118">
        <v>44312.544004629628</v>
      </c>
      <c r="D51" s="118" t="s">
        <v>2182</v>
      </c>
      <c r="E51" s="120">
        <v>434</v>
      </c>
      <c r="F51" s="147" t="str">
        <f>VLOOKUP(E51,VIP!$A$2:$O12890,2,0)</f>
        <v>DRBR434</v>
      </c>
      <c r="G51" s="119" t="str">
        <f>VLOOKUP(E51,'LISTADO ATM'!$A$2:$B$899,2,0)</f>
        <v xml:space="preserve">ATM Generadora Hidroeléctrica Dom. (EGEHID) </v>
      </c>
      <c r="H51" s="119" t="str">
        <f>VLOOKUP(E51,VIP!$A$2:$O17811,7,FALSE)</f>
        <v>Si</v>
      </c>
      <c r="I51" s="119" t="str">
        <f>VLOOKUP(E51,VIP!$A$2:$O9776,8,FALSE)</f>
        <v>Si</v>
      </c>
      <c r="J51" s="119" t="str">
        <f>VLOOKUP(E51,VIP!$A$2:$O9726,8,FALSE)</f>
        <v>Si</v>
      </c>
      <c r="K51" s="119" t="str">
        <f>VLOOKUP(E51,VIP!$A$2:$O13300,6,0)</f>
        <v>NO</v>
      </c>
      <c r="L51" s="146" t="s">
        <v>2221</v>
      </c>
      <c r="M51" s="117" t="s">
        <v>2458</v>
      </c>
      <c r="N51" s="117" t="s">
        <v>2499</v>
      </c>
      <c r="O51" s="147" t="s">
        <v>2467</v>
      </c>
      <c r="P51" s="138"/>
      <c r="Q51" s="117" t="s">
        <v>2221</v>
      </c>
    </row>
    <row r="52" spans="1:17" s="99" customFormat="1" ht="18" x14ac:dyDescent="0.25">
      <c r="A52" s="119" t="str">
        <f>VLOOKUP(E52,'LISTADO ATM'!$A$2:$C$900,3,0)</f>
        <v>DISTRITO NACIONAL</v>
      </c>
      <c r="B52" s="133" t="s">
        <v>2606</v>
      </c>
      <c r="C52" s="118">
        <v>44312.588819444441</v>
      </c>
      <c r="D52" s="118" t="s">
        <v>2182</v>
      </c>
      <c r="E52" s="120">
        <v>545</v>
      </c>
      <c r="F52" s="147" t="str">
        <f>VLOOKUP(E52,VIP!$A$2:$O12880,2,0)</f>
        <v>DRBR995</v>
      </c>
      <c r="G52" s="119" t="str">
        <f>VLOOKUP(E52,'LISTADO ATM'!$A$2:$B$899,2,0)</f>
        <v xml:space="preserve">ATM Oficina Isabel La Católica II  </v>
      </c>
      <c r="H52" s="119" t="str">
        <f>VLOOKUP(E52,VIP!$A$2:$O17801,7,FALSE)</f>
        <v>Si</v>
      </c>
      <c r="I52" s="119" t="str">
        <f>VLOOKUP(E52,VIP!$A$2:$O9766,8,FALSE)</f>
        <v>Si</v>
      </c>
      <c r="J52" s="119" t="str">
        <f>VLOOKUP(E52,VIP!$A$2:$O9716,8,FALSE)</f>
        <v>Si</v>
      </c>
      <c r="K52" s="119" t="str">
        <f>VLOOKUP(E52,VIP!$A$2:$O13290,6,0)</f>
        <v>NO</v>
      </c>
      <c r="L52" s="146" t="s">
        <v>2221</v>
      </c>
      <c r="M52" s="117" t="s">
        <v>2458</v>
      </c>
      <c r="N52" s="117" t="s">
        <v>2465</v>
      </c>
      <c r="O52" s="147" t="s">
        <v>2467</v>
      </c>
      <c r="P52" s="138"/>
      <c r="Q52" s="117" t="s">
        <v>2221</v>
      </c>
    </row>
    <row r="53" spans="1:17" s="99" customFormat="1" ht="18" x14ac:dyDescent="0.25">
      <c r="A53" s="119" t="str">
        <f>VLOOKUP(E53,'LISTADO ATM'!$A$2:$C$900,3,0)</f>
        <v>DISTRITO NACIONAL</v>
      </c>
      <c r="B53" s="133" t="s">
        <v>2653</v>
      </c>
      <c r="C53" s="118">
        <v>44312.678252314814</v>
      </c>
      <c r="D53" s="118" t="s">
        <v>2182</v>
      </c>
      <c r="E53" s="120">
        <v>685</v>
      </c>
      <c r="F53" s="147" t="str">
        <f>VLOOKUP(E53,VIP!$A$2:$O12890,2,0)</f>
        <v>DRBR685</v>
      </c>
      <c r="G53" s="119" t="str">
        <f>VLOOKUP(E53,'LISTADO ATM'!$A$2:$B$899,2,0)</f>
        <v>ATM Autoservicio UASD</v>
      </c>
      <c r="H53" s="119" t="str">
        <f>VLOOKUP(E53,VIP!$A$2:$O17811,7,FALSE)</f>
        <v>NO</v>
      </c>
      <c r="I53" s="119" t="str">
        <f>VLOOKUP(E53,VIP!$A$2:$O9776,8,FALSE)</f>
        <v>SI</v>
      </c>
      <c r="J53" s="119" t="str">
        <f>VLOOKUP(E53,VIP!$A$2:$O9726,8,FALSE)</f>
        <v>SI</v>
      </c>
      <c r="K53" s="119" t="str">
        <f>VLOOKUP(E53,VIP!$A$2:$O13300,6,0)</f>
        <v>NO</v>
      </c>
      <c r="L53" s="146" t="s">
        <v>2221</v>
      </c>
      <c r="M53" s="117" t="s">
        <v>2458</v>
      </c>
      <c r="N53" s="117" t="s">
        <v>2499</v>
      </c>
      <c r="O53" s="147" t="s">
        <v>2467</v>
      </c>
      <c r="P53" s="138"/>
      <c r="Q53" s="117" t="s">
        <v>2221</v>
      </c>
    </row>
    <row r="54" spans="1:17" s="99" customFormat="1" ht="18" x14ac:dyDescent="0.25">
      <c r="A54" s="119" t="str">
        <f>VLOOKUP(E54,'LISTADO ATM'!$A$2:$C$900,3,0)</f>
        <v>DISTRITO NACIONAL</v>
      </c>
      <c r="B54" s="133" t="s">
        <v>2651</v>
      </c>
      <c r="C54" s="118">
        <v>44312.760844907411</v>
      </c>
      <c r="D54" s="118" t="s">
        <v>2182</v>
      </c>
      <c r="E54" s="120">
        <v>118</v>
      </c>
      <c r="F54" s="147" t="str">
        <f>VLOOKUP(E54,VIP!$A$2:$O12887,2,0)</f>
        <v>DRBR118</v>
      </c>
      <c r="G54" s="119" t="str">
        <f>VLOOKUP(E54,'LISTADO ATM'!$A$2:$B$899,2,0)</f>
        <v>ATM Plaza Torino</v>
      </c>
      <c r="H54" s="119" t="str">
        <f>VLOOKUP(E54,VIP!$A$2:$O17808,7,FALSE)</f>
        <v>N/A</v>
      </c>
      <c r="I54" s="119" t="str">
        <f>VLOOKUP(E54,VIP!$A$2:$O9773,8,FALSE)</f>
        <v>N/A</v>
      </c>
      <c r="J54" s="119" t="str">
        <f>VLOOKUP(E54,VIP!$A$2:$O9723,8,FALSE)</f>
        <v>N/A</v>
      </c>
      <c r="K54" s="119" t="str">
        <f>VLOOKUP(E54,VIP!$A$2:$O13297,6,0)</f>
        <v>N/A</v>
      </c>
      <c r="L54" s="146" t="s">
        <v>2221</v>
      </c>
      <c r="M54" s="117" t="s">
        <v>2458</v>
      </c>
      <c r="N54" s="117" t="s">
        <v>2465</v>
      </c>
      <c r="O54" s="147" t="s">
        <v>2467</v>
      </c>
      <c r="P54" s="138"/>
      <c r="Q54" s="117" t="s">
        <v>2221</v>
      </c>
    </row>
    <row r="55" spans="1:17" s="99" customFormat="1" ht="18" x14ac:dyDescent="0.25">
      <c r="A55" s="119" t="str">
        <f>VLOOKUP(E55,'LISTADO ATM'!$A$2:$C$900,3,0)</f>
        <v>DISTRITO NACIONAL</v>
      </c>
      <c r="B55" s="133" t="s">
        <v>2650</v>
      </c>
      <c r="C55" s="118">
        <v>44312.761770833335</v>
      </c>
      <c r="D55" s="118" t="s">
        <v>2182</v>
      </c>
      <c r="E55" s="120">
        <v>900</v>
      </c>
      <c r="F55" s="151" t="str">
        <f>VLOOKUP(E55,VIP!$A$2:$O12886,2,0)</f>
        <v>DRBR900</v>
      </c>
      <c r="G55" s="119" t="str">
        <f>VLOOKUP(E55,'LISTADO ATM'!$A$2:$B$899,2,0)</f>
        <v xml:space="preserve">ATM UNP Merca Santo Domingo </v>
      </c>
      <c r="H55" s="119" t="str">
        <f>VLOOKUP(E55,VIP!$A$2:$O17807,7,FALSE)</f>
        <v>Si</v>
      </c>
      <c r="I55" s="119" t="str">
        <f>VLOOKUP(E55,VIP!$A$2:$O9772,8,FALSE)</f>
        <v>Si</v>
      </c>
      <c r="J55" s="119" t="str">
        <f>VLOOKUP(E55,VIP!$A$2:$O9722,8,FALSE)</f>
        <v>Si</v>
      </c>
      <c r="K55" s="119" t="str">
        <f>VLOOKUP(E55,VIP!$A$2:$O13296,6,0)</f>
        <v>NO</v>
      </c>
      <c r="L55" s="146" t="s">
        <v>2221</v>
      </c>
      <c r="M55" s="117" t="s">
        <v>2458</v>
      </c>
      <c r="N55" s="117" t="s">
        <v>2465</v>
      </c>
      <c r="O55" s="151" t="s">
        <v>2467</v>
      </c>
      <c r="P55" s="138"/>
      <c r="Q55" s="117" t="s">
        <v>2221</v>
      </c>
    </row>
    <row r="56" spans="1:17" s="99" customFormat="1" ht="18" x14ac:dyDescent="0.25">
      <c r="A56" s="119" t="str">
        <f>VLOOKUP(E56,'LISTADO ATM'!$A$2:$C$900,3,0)</f>
        <v>DISTRITO NACIONAL</v>
      </c>
      <c r="B56" s="133" t="s">
        <v>2670</v>
      </c>
      <c r="C56" s="118">
        <v>44312.909131944441</v>
      </c>
      <c r="D56" s="118" t="s">
        <v>2182</v>
      </c>
      <c r="E56" s="120">
        <v>642</v>
      </c>
      <c r="F56" s="147" t="str">
        <f>VLOOKUP(E56,VIP!$A$2:$O12894,2,0)</f>
        <v>DRBR24O</v>
      </c>
      <c r="G56" s="119" t="str">
        <f>VLOOKUP(E56,'LISTADO ATM'!$A$2:$B$899,2,0)</f>
        <v xml:space="preserve">ATM OMSA Sto. Dgo. </v>
      </c>
      <c r="H56" s="119" t="str">
        <f>VLOOKUP(E56,VIP!$A$2:$O17815,7,FALSE)</f>
        <v>Si</v>
      </c>
      <c r="I56" s="119" t="str">
        <f>VLOOKUP(E56,VIP!$A$2:$O9780,8,FALSE)</f>
        <v>Si</v>
      </c>
      <c r="J56" s="119" t="str">
        <f>VLOOKUP(E56,VIP!$A$2:$O9730,8,FALSE)</f>
        <v>Si</v>
      </c>
      <c r="K56" s="119" t="str">
        <f>VLOOKUP(E56,VIP!$A$2:$O13304,6,0)</f>
        <v>NO</v>
      </c>
      <c r="L56" s="146" t="s">
        <v>2221</v>
      </c>
      <c r="M56" s="117" t="s">
        <v>2458</v>
      </c>
      <c r="N56" s="117" t="s">
        <v>2465</v>
      </c>
      <c r="O56" s="147" t="s">
        <v>2467</v>
      </c>
      <c r="P56" s="138"/>
      <c r="Q56" s="117" t="s">
        <v>2221</v>
      </c>
    </row>
    <row r="57" spans="1:17" s="99" customFormat="1" ht="18" x14ac:dyDescent="0.25">
      <c r="A57" s="119" t="str">
        <f>VLOOKUP(E57,'LISTADO ATM'!$A$2:$C$900,3,0)</f>
        <v>DISTRITO NACIONAL</v>
      </c>
      <c r="B57" s="133" t="s">
        <v>2666</v>
      </c>
      <c r="C57" s="118">
        <v>44312.91302083333</v>
      </c>
      <c r="D57" s="118" t="s">
        <v>2182</v>
      </c>
      <c r="E57" s="120">
        <v>670</v>
      </c>
      <c r="F57" s="147" t="str">
        <f>VLOOKUP(E57,VIP!$A$2:$O12890,2,0)</f>
        <v>DRBR670</v>
      </c>
      <c r="G57" s="119" t="str">
        <f>VLOOKUP(E57,'LISTADO ATM'!$A$2:$B$899,2,0)</f>
        <v>ATM Estación Texaco Algodón</v>
      </c>
      <c r="H57" s="119" t="str">
        <f>VLOOKUP(E57,VIP!$A$2:$O17811,7,FALSE)</f>
        <v>Si</v>
      </c>
      <c r="I57" s="119" t="str">
        <f>VLOOKUP(E57,VIP!$A$2:$O9776,8,FALSE)</f>
        <v>Si</v>
      </c>
      <c r="J57" s="119" t="str">
        <f>VLOOKUP(E57,VIP!$A$2:$O9726,8,FALSE)</f>
        <v>Si</v>
      </c>
      <c r="K57" s="119" t="str">
        <f>VLOOKUP(E57,VIP!$A$2:$O13300,6,0)</f>
        <v>NO</v>
      </c>
      <c r="L57" s="146" t="s">
        <v>2221</v>
      </c>
      <c r="M57" s="117" t="s">
        <v>2458</v>
      </c>
      <c r="N57" s="117" t="s">
        <v>2465</v>
      </c>
      <c r="O57" s="147" t="s">
        <v>2467</v>
      </c>
      <c r="P57" s="138"/>
      <c r="Q57" s="117" t="s">
        <v>2221</v>
      </c>
    </row>
    <row r="58" spans="1:17" s="99" customFormat="1" ht="18" x14ac:dyDescent="0.25">
      <c r="A58" s="119" t="str">
        <f>VLOOKUP(E58,'LISTADO ATM'!$A$2:$C$900,3,0)</f>
        <v>DISTRITO NACIONAL</v>
      </c>
      <c r="B58" s="133" t="s">
        <v>2690</v>
      </c>
      <c r="C58" s="118">
        <v>44313.348263888889</v>
      </c>
      <c r="D58" s="118" t="s">
        <v>2182</v>
      </c>
      <c r="E58" s="120">
        <v>943</v>
      </c>
      <c r="F58" s="147" t="str">
        <f>VLOOKUP(E58,VIP!$A$2:$O12889,2,0)</f>
        <v>DRBR16K</v>
      </c>
      <c r="G58" s="119" t="str">
        <f>VLOOKUP(E58,'LISTADO ATM'!$A$2:$B$899,2,0)</f>
        <v xml:space="preserve">ATM Oficina Tránsito Terreste </v>
      </c>
      <c r="H58" s="119" t="str">
        <f>VLOOKUP(E58,VIP!$A$2:$O17810,7,FALSE)</f>
        <v>Si</v>
      </c>
      <c r="I58" s="119" t="str">
        <f>VLOOKUP(E58,VIP!$A$2:$O9775,8,FALSE)</f>
        <v>Si</v>
      </c>
      <c r="J58" s="119" t="str">
        <f>VLOOKUP(E58,VIP!$A$2:$O9725,8,FALSE)</f>
        <v>Si</v>
      </c>
      <c r="K58" s="119" t="str">
        <f>VLOOKUP(E58,VIP!$A$2:$O13299,6,0)</f>
        <v>NO</v>
      </c>
      <c r="L58" s="146" t="s">
        <v>2221</v>
      </c>
      <c r="M58" s="117" t="s">
        <v>2458</v>
      </c>
      <c r="N58" s="117" t="s">
        <v>2465</v>
      </c>
      <c r="O58" s="147" t="s">
        <v>2467</v>
      </c>
      <c r="P58" s="138"/>
      <c r="Q58" s="117" t="s">
        <v>2221</v>
      </c>
    </row>
    <row r="59" spans="1:17" s="99" customFormat="1" ht="18" x14ac:dyDescent="0.25">
      <c r="A59" s="119" t="str">
        <f>VLOOKUP(E59,'LISTADO ATM'!$A$2:$C$900,3,0)</f>
        <v>DISTRITO NACIONAL</v>
      </c>
      <c r="B59" s="133" t="s">
        <v>2703</v>
      </c>
      <c r="C59" s="118">
        <v>44313.439305555556</v>
      </c>
      <c r="D59" s="118" t="s">
        <v>2182</v>
      </c>
      <c r="E59" s="120">
        <v>10</v>
      </c>
      <c r="F59" s="147" t="str">
        <f>VLOOKUP(E59,VIP!$A$2:$O12887,2,0)</f>
        <v>DRBR010</v>
      </c>
      <c r="G59" s="119" t="str">
        <f>VLOOKUP(E59,'LISTADO ATM'!$A$2:$B$899,2,0)</f>
        <v xml:space="preserve">ATM Ministerio Salud Pública </v>
      </c>
      <c r="H59" s="119" t="str">
        <f>VLOOKUP(E59,VIP!$A$2:$O17808,7,FALSE)</f>
        <v>Si</v>
      </c>
      <c r="I59" s="119" t="str">
        <f>VLOOKUP(E59,VIP!$A$2:$O9773,8,FALSE)</f>
        <v>Si</v>
      </c>
      <c r="J59" s="119" t="str">
        <f>VLOOKUP(E59,VIP!$A$2:$O9723,8,FALSE)</f>
        <v>Si</v>
      </c>
      <c r="K59" s="119" t="str">
        <f>VLOOKUP(E59,VIP!$A$2:$O13297,6,0)</f>
        <v>NO</v>
      </c>
      <c r="L59" s="146" t="s">
        <v>2221</v>
      </c>
      <c r="M59" s="117" t="s">
        <v>2458</v>
      </c>
      <c r="N59" s="117" t="s">
        <v>2465</v>
      </c>
      <c r="O59" s="147" t="s">
        <v>2467</v>
      </c>
      <c r="P59" s="138"/>
      <c r="Q59" s="117" t="s">
        <v>2221</v>
      </c>
    </row>
    <row r="60" spans="1:17" s="99" customFormat="1" ht="18" x14ac:dyDescent="0.25">
      <c r="A60" s="119" t="str">
        <f>VLOOKUP(E60,'LISTADO ATM'!$A$2:$C$900,3,0)</f>
        <v>DISTRITO NACIONAL</v>
      </c>
      <c r="B60" s="133" t="s">
        <v>2714</v>
      </c>
      <c r="C60" s="118">
        <v>44313.453113425923</v>
      </c>
      <c r="D60" s="118" t="s">
        <v>2182</v>
      </c>
      <c r="E60" s="120">
        <v>113</v>
      </c>
      <c r="F60" s="150" t="str">
        <f>VLOOKUP(E60,VIP!$A$2:$O12906,2,0)</f>
        <v>DRBR113</v>
      </c>
      <c r="G60" s="119" t="str">
        <f>VLOOKUP(E60,'LISTADO ATM'!$A$2:$B$899,2,0)</f>
        <v xml:space="preserve">ATM Autoservicio Atalaya del Mar </v>
      </c>
      <c r="H60" s="119" t="str">
        <f>VLOOKUP(E60,VIP!$A$2:$O17827,7,FALSE)</f>
        <v>Si</v>
      </c>
      <c r="I60" s="119" t="str">
        <f>VLOOKUP(E60,VIP!$A$2:$O9792,8,FALSE)</f>
        <v>No</v>
      </c>
      <c r="J60" s="119" t="str">
        <f>VLOOKUP(E60,VIP!$A$2:$O9742,8,FALSE)</f>
        <v>No</v>
      </c>
      <c r="K60" s="119" t="str">
        <f>VLOOKUP(E60,VIP!$A$2:$O13316,6,0)</f>
        <v>NO</v>
      </c>
      <c r="L60" s="146" t="s">
        <v>2221</v>
      </c>
      <c r="M60" s="117" t="s">
        <v>2458</v>
      </c>
      <c r="N60" s="117" t="s">
        <v>2499</v>
      </c>
      <c r="O60" s="150" t="s">
        <v>2467</v>
      </c>
      <c r="P60" s="138"/>
      <c r="Q60" s="117" t="s">
        <v>2221</v>
      </c>
    </row>
    <row r="61" spans="1:17" s="99" customFormat="1" ht="18" x14ac:dyDescent="0.25">
      <c r="A61" s="119" t="str">
        <f>VLOOKUP(E61,'LISTADO ATM'!$A$2:$C$900,3,0)</f>
        <v>SUR</v>
      </c>
      <c r="B61" s="133" t="s">
        <v>2730</v>
      </c>
      <c r="C61" s="118">
        <v>44313.459664351853</v>
      </c>
      <c r="D61" s="118" t="s">
        <v>2182</v>
      </c>
      <c r="E61" s="120">
        <v>677</v>
      </c>
      <c r="F61" s="150" t="str">
        <f>VLOOKUP(E61,VIP!$A$2:$O12922,2,0)</f>
        <v>DRBR677</v>
      </c>
      <c r="G61" s="119" t="str">
        <f>VLOOKUP(E61,'LISTADO ATM'!$A$2:$B$899,2,0)</f>
        <v>ATM PBG Villa Jaragua</v>
      </c>
      <c r="H61" s="119" t="str">
        <f>VLOOKUP(E61,VIP!$A$2:$O17843,7,FALSE)</f>
        <v>Si</v>
      </c>
      <c r="I61" s="119" t="str">
        <f>VLOOKUP(E61,VIP!$A$2:$O9808,8,FALSE)</f>
        <v>Si</v>
      </c>
      <c r="J61" s="119" t="str">
        <f>VLOOKUP(E61,VIP!$A$2:$O9758,8,FALSE)</f>
        <v>Si</v>
      </c>
      <c r="K61" s="119" t="str">
        <f>VLOOKUP(E61,VIP!$A$2:$O13332,6,0)</f>
        <v>SI</v>
      </c>
      <c r="L61" s="146" t="s">
        <v>2221</v>
      </c>
      <c r="M61" s="117" t="s">
        <v>2458</v>
      </c>
      <c r="N61" s="117" t="s">
        <v>2499</v>
      </c>
      <c r="O61" s="150" t="s">
        <v>2467</v>
      </c>
      <c r="P61" s="138"/>
      <c r="Q61" s="117" t="s">
        <v>2221</v>
      </c>
    </row>
    <row r="62" spans="1:17" s="99" customFormat="1" ht="18" x14ac:dyDescent="0.25">
      <c r="A62" s="119" t="str">
        <f>VLOOKUP(E62,'LISTADO ATM'!$A$2:$C$900,3,0)</f>
        <v>DISTRITO NACIONAL</v>
      </c>
      <c r="B62" s="133" t="s">
        <v>2723</v>
      </c>
      <c r="C62" s="118">
        <v>44313.525555555556</v>
      </c>
      <c r="D62" s="118" t="s">
        <v>2182</v>
      </c>
      <c r="E62" s="120">
        <v>761</v>
      </c>
      <c r="F62" s="150" t="str">
        <f>VLOOKUP(E62,VIP!$A$2:$O12915,2,0)</f>
        <v>DRBR761</v>
      </c>
      <c r="G62" s="119" t="str">
        <f>VLOOKUP(E62,'LISTADO ATM'!$A$2:$B$899,2,0)</f>
        <v xml:space="preserve">ATM ISSPOL </v>
      </c>
      <c r="H62" s="119" t="str">
        <f>VLOOKUP(E62,VIP!$A$2:$O17836,7,FALSE)</f>
        <v>Si</v>
      </c>
      <c r="I62" s="119" t="str">
        <f>VLOOKUP(E62,VIP!$A$2:$O9801,8,FALSE)</f>
        <v>Si</v>
      </c>
      <c r="J62" s="119" t="str">
        <f>VLOOKUP(E62,VIP!$A$2:$O9751,8,FALSE)</f>
        <v>Si</v>
      </c>
      <c r="K62" s="119" t="str">
        <f>VLOOKUP(E62,VIP!$A$2:$O13325,6,0)</f>
        <v>NO</v>
      </c>
      <c r="L62" s="146" t="s">
        <v>2221</v>
      </c>
      <c r="M62" s="117" t="s">
        <v>2458</v>
      </c>
      <c r="N62" s="117" t="s">
        <v>2499</v>
      </c>
      <c r="O62" s="150" t="s">
        <v>2467</v>
      </c>
      <c r="P62" s="138"/>
      <c r="Q62" s="117" t="s">
        <v>2221</v>
      </c>
    </row>
    <row r="63" spans="1:17" s="99" customFormat="1" ht="18" x14ac:dyDescent="0.25">
      <c r="A63" s="119" t="str">
        <f>VLOOKUP(E63,'LISTADO ATM'!$A$2:$C$900,3,0)</f>
        <v>DISTRITO NACIONAL</v>
      </c>
      <c r="B63" s="133" t="s">
        <v>2721</v>
      </c>
      <c r="C63" s="118">
        <v>44313.541805555556</v>
      </c>
      <c r="D63" s="118" t="s">
        <v>2182</v>
      </c>
      <c r="E63" s="120">
        <v>232</v>
      </c>
      <c r="F63" s="150" t="str">
        <f>VLOOKUP(E63,VIP!$A$2:$O12913,2,0)</f>
        <v>DRBR232</v>
      </c>
      <c r="G63" s="119" t="str">
        <f>VLOOKUP(E63,'LISTADO ATM'!$A$2:$B$899,2,0)</f>
        <v xml:space="preserve">ATM S/M Nacional Charles de Gaulle </v>
      </c>
      <c r="H63" s="119" t="str">
        <f>VLOOKUP(E63,VIP!$A$2:$O17834,7,FALSE)</f>
        <v>Si</v>
      </c>
      <c r="I63" s="119" t="str">
        <f>VLOOKUP(E63,VIP!$A$2:$O9799,8,FALSE)</f>
        <v>Si</v>
      </c>
      <c r="J63" s="119" t="str">
        <f>VLOOKUP(E63,VIP!$A$2:$O9749,8,FALSE)</f>
        <v>Si</v>
      </c>
      <c r="K63" s="119" t="str">
        <f>VLOOKUP(E63,VIP!$A$2:$O13323,6,0)</f>
        <v>SI</v>
      </c>
      <c r="L63" s="146" t="s">
        <v>2221</v>
      </c>
      <c r="M63" s="117" t="s">
        <v>2458</v>
      </c>
      <c r="N63" s="117" t="s">
        <v>2499</v>
      </c>
      <c r="O63" s="150" t="s">
        <v>2467</v>
      </c>
      <c r="P63" s="138"/>
      <c r="Q63" s="117" t="s">
        <v>2221</v>
      </c>
    </row>
    <row r="64" spans="1:17" s="99" customFormat="1" ht="18" x14ac:dyDescent="0.25">
      <c r="A64" s="119" t="str">
        <f>VLOOKUP(E64,'LISTADO ATM'!$A$2:$C$900,3,0)</f>
        <v>DISTRITO NACIONAL</v>
      </c>
      <c r="B64" s="133" t="s">
        <v>2719</v>
      </c>
      <c r="C64" s="118">
        <v>44313.543298611112</v>
      </c>
      <c r="D64" s="118" t="s">
        <v>2182</v>
      </c>
      <c r="E64" s="120">
        <v>517</v>
      </c>
      <c r="F64" s="150" t="str">
        <f>VLOOKUP(E64,VIP!$A$2:$O12911,2,0)</f>
        <v>DRBR517</v>
      </c>
      <c r="G64" s="119" t="str">
        <f>VLOOKUP(E64,'LISTADO ATM'!$A$2:$B$899,2,0)</f>
        <v xml:space="preserve">ATM Autobanco Oficina Sans Soucí </v>
      </c>
      <c r="H64" s="119" t="str">
        <f>VLOOKUP(E64,VIP!$A$2:$O17832,7,FALSE)</f>
        <v>Si</v>
      </c>
      <c r="I64" s="119" t="str">
        <f>VLOOKUP(E64,VIP!$A$2:$O9797,8,FALSE)</f>
        <v>Si</v>
      </c>
      <c r="J64" s="119" t="str">
        <f>VLOOKUP(E64,VIP!$A$2:$O9747,8,FALSE)</f>
        <v>Si</v>
      </c>
      <c r="K64" s="119" t="str">
        <f>VLOOKUP(E64,VIP!$A$2:$O13321,6,0)</f>
        <v>SI</v>
      </c>
      <c r="L64" s="146" t="s">
        <v>2221</v>
      </c>
      <c r="M64" s="117" t="s">
        <v>2458</v>
      </c>
      <c r="N64" s="117" t="s">
        <v>2499</v>
      </c>
      <c r="O64" s="150" t="s">
        <v>2467</v>
      </c>
      <c r="P64" s="138"/>
      <c r="Q64" s="117" t="s">
        <v>2221</v>
      </c>
    </row>
    <row r="65" spans="1:17" s="99" customFormat="1" ht="18" x14ac:dyDescent="0.25">
      <c r="A65" s="119" t="str">
        <f>VLOOKUP(E65,'LISTADO ATM'!$A$2:$C$900,3,0)</f>
        <v>DISTRITO NACIONAL</v>
      </c>
      <c r="B65" s="133" t="s">
        <v>2717</v>
      </c>
      <c r="C65" s="118">
        <v>44313.544525462959</v>
      </c>
      <c r="D65" s="118" t="s">
        <v>2182</v>
      </c>
      <c r="E65" s="120">
        <v>623</v>
      </c>
      <c r="F65" s="150" t="str">
        <f>VLOOKUP(E65,VIP!$A$2:$O12909,2,0)</f>
        <v>DRBR623</v>
      </c>
      <c r="G65" s="119" t="str">
        <f>VLOOKUP(E65,'LISTADO ATM'!$A$2:$B$899,2,0)</f>
        <v xml:space="preserve">ATM Operaciones Especiales (Manoguayabo) </v>
      </c>
      <c r="H65" s="119" t="str">
        <f>VLOOKUP(E65,VIP!$A$2:$O17830,7,FALSE)</f>
        <v>Si</v>
      </c>
      <c r="I65" s="119" t="str">
        <f>VLOOKUP(E65,VIP!$A$2:$O9795,8,FALSE)</f>
        <v>Si</v>
      </c>
      <c r="J65" s="119" t="str">
        <f>VLOOKUP(E65,VIP!$A$2:$O9745,8,FALSE)</f>
        <v>Si</v>
      </c>
      <c r="K65" s="119" t="str">
        <f>VLOOKUP(E65,VIP!$A$2:$O13319,6,0)</f>
        <v>No</v>
      </c>
      <c r="L65" s="146" t="s">
        <v>2221</v>
      </c>
      <c r="M65" s="117" t="s">
        <v>2458</v>
      </c>
      <c r="N65" s="117" t="s">
        <v>2499</v>
      </c>
      <c r="O65" s="150" t="s">
        <v>2467</v>
      </c>
      <c r="P65" s="138"/>
      <c r="Q65" s="117" t="s">
        <v>2221</v>
      </c>
    </row>
    <row r="66" spans="1:17" s="99" customFormat="1" ht="18" x14ac:dyDescent="0.25">
      <c r="A66" s="119" t="str">
        <f>VLOOKUP(E66,'LISTADO ATM'!$A$2:$C$900,3,0)</f>
        <v>SUR</v>
      </c>
      <c r="B66" s="133" t="s">
        <v>2762</v>
      </c>
      <c r="C66" s="118">
        <v>44313.587245370371</v>
      </c>
      <c r="D66" s="118" t="s">
        <v>2182</v>
      </c>
      <c r="E66" s="120">
        <v>616</v>
      </c>
      <c r="F66" s="150" t="str">
        <f>VLOOKUP(E66,VIP!$A$2:$O12936,2,0)</f>
        <v>DRBR187</v>
      </c>
      <c r="G66" s="119" t="str">
        <f>VLOOKUP(E66,'LISTADO ATM'!$A$2:$B$899,2,0)</f>
        <v xml:space="preserve">ATM 5ta. Brigada Barahona </v>
      </c>
      <c r="H66" s="119" t="str">
        <f>VLOOKUP(E66,VIP!$A$2:$O17857,7,FALSE)</f>
        <v>Si</v>
      </c>
      <c r="I66" s="119" t="str">
        <f>VLOOKUP(E66,VIP!$A$2:$O9822,8,FALSE)</f>
        <v>Si</v>
      </c>
      <c r="J66" s="119" t="str">
        <f>VLOOKUP(E66,VIP!$A$2:$O9772,8,FALSE)</f>
        <v>Si</v>
      </c>
      <c r="K66" s="119" t="str">
        <f>VLOOKUP(E66,VIP!$A$2:$O13346,6,0)</f>
        <v>NO</v>
      </c>
      <c r="L66" s="146" t="s">
        <v>2221</v>
      </c>
      <c r="M66" s="117" t="s">
        <v>2458</v>
      </c>
      <c r="N66" s="117" t="s">
        <v>2465</v>
      </c>
      <c r="O66" s="150" t="s">
        <v>2467</v>
      </c>
      <c r="P66" s="138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3" t="s">
        <v>2759</v>
      </c>
      <c r="C67" s="118">
        <v>44313.609571759262</v>
      </c>
      <c r="D67" s="118" t="s">
        <v>2182</v>
      </c>
      <c r="E67" s="120">
        <v>915</v>
      </c>
      <c r="F67" s="150" t="str">
        <f>VLOOKUP(E67,VIP!$A$2:$O12933,2,0)</f>
        <v>DRBR24F</v>
      </c>
      <c r="G67" s="119" t="str">
        <f>VLOOKUP(E67,'LISTADO ATM'!$A$2:$B$899,2,0)</f>
        <v xml:space="preserve">ATM Multicentro La Sirena Aut. Duarte </v>
      </c>
      <c r="H67" s="119" t="str">
        <f>VLOOKUP(E67,VIP!$A$2:$O17854,7,FALSE)</f>
        <v>Si</v>
      </c>
      <c r="I67" s="119" t="str">
        <f>VLOOKUP(E67,VIP!$A$2:$O9819,8,FALSE)</f>
        <v>Si</v>
      </c>
      <c r="J67" s="119" t="str">
        <f>VLOOKUP(E67,VIP!$A$2:$O9769,8,FALSE)</f>
        <v>Si</v>
      </c>
      <c r="K67" s="119" t="str">
        <f>VLOOKUP(E67,VIP!$A$2:$O13343,6,0)</f>
        <v>SI</v>
      </c>
      <c r="L67" s="146" t="s">
        <v>2221</v>
      </c>
      <c r="M67" s="117" t="s">
        <v>2458</v>
      </c>
      <c r="N67" s="117" t="s">
        <v>2465</v>
      </c>
      <c r="O67" s="150" t="s">
        <v>2467</v>
      </c>
      <c r="P67" s="138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3" t="s">
        <v>2758</v>
      </c>
      <c r="C68" s="118">
        <v>44313.609930555554</v>
      </c>
      <c r="D68" s="118" t="s">
        <v>2182</v>
      </c>
      <c r="E68" s="120">
        <v>943</v>
      </c>
      <c r="F68" s="150" t="str">
        <f>VLOOKUP(E68,VIP!$A$2:$O12932,2,0)</f>
        <v>DRBR16K</v>
      </c>
      <c r="G68" s="119" t="str">
        <f>VLOOKUP(E68,'LISTADO ATM'!$A$2:$B$899,2,0)</f>
        <v xml:space="preserve">ATM Oficina Tránsito Terreste </v>
      </c>
      <c r="H68" s="119" t="str">
        <f>VLOOKUP(E68,VIP!$A$2:$O17853,7,FALSE)</f>
        <v>Si</v>
      </c>
      <c r="I68" s="119" t="str">
        <f>VLOOKUP(E68,VIP!$A$2:$O9818,8,FALSE)</f>
        <v>Si</v>
      </c>
      <c r="J68" s="119" t="str">
        <f>VLOOKUP(E68,VIP!$A$2:$O9768,8,FALSE)</f>
        <v>Si</v>
      </c>
      <c r="K68" s="119" t="str">
        <f>VLOOKUP(E68,VIP!$A$2:$O13342,6,0)</f>
        <v>NO</v>
      </c>
      <c r="L68" s="146" t="s">
        <v>2221</v>
      </c>
      <c r="M68" s="117" t="s">
        <v>2458</v>
      </c>
      <c r="N68" s="117" t="s">
        <v>2465</v>
      </c>
      <c r="O68" s="150" t="s">
        <v>2467</v>
      </c>
      <c r="P68" s="138"/>
      <c r="Q68" s="117" t="s">
        <v>2221</v>
      </c>
    </row>
    <row r="69" spans="1:17" s="99" customFormat="1" ht="18" x14ac:dyDescent="0.25">
      <c r="A69" s="119" t="str">
        <f>VLOOKUP(E69,'LISTADO ATM'!$A$2:$C$900,3,0)</f>
        <v>ESTE</v>
      </c>
      <c r="B69" s="133" t="s">
        <v>2757</v>
      </c>
      <c r="C69" s="118">
        <v>44313.630914351852</v>
      </c>
      <c r="D69" s="118" t="s">
        <v>2182</v>
      </c>
      <c r="E69" s="120">
        <v>427</v>
      </c>
      <c r="F69" s="150" t="str">
        <f>VLOOKUP(E69,VIP!$A$2:$O12931,2,0)</f>
        <v>DRBR427</v>
      </c>
      <c r="G69" s="119" t="str">
        <f>VLOOKUP(E69,'LISTADO ATM'!$A$2:$B$899,2,0)</f>
        <v xml:space="preserve">ATM Almacenes Iberia (Hato Mayor) </v>
      </c>
      <c r="H69" s="119" t="str">
        <f>VLOOKUP(E69,VIP!$A$2:$O17852,7,FALSE)</f>
        <v>Si</v>
      </c>
      <c r="I69" s="119" t="str">
        <f>VLOOKUP(E69,VIP!$A$2:$O9817,8,FALSE)</f>
        <v>Si</v>
      </c>
      <c r="J69" s="119" t="str">
        <f>VLOOKUP(E69,VIP!$A$2:$O9767,8,FALSE)</f>
        <v>Si</v>
      </c>
      <c r="K69" s="119" t="str">
        <f>VLOOKUP(E69,VIP!$A$2:$O13341,6,0)</f>
        <v>NO</v>
      </c>
      <c r="L69" s="146" t="s">
        <v>2221</v>
      </c>
      <c r="M69" s="117" t="s">
        <v>2458</v>
      </c>
      <c r="N69" s="117" t="s">
        <v>2465</v>
      </c>
      <c r="O69" s="150" t="s">
        <v>2467</v>
      </c>
      <c r="P69" s="138"/>
      <c r="Q69" s="117" t="s">
        <v>2221</v>
      </c>
    </row>
    <row r="70" spans="1:17" s="99" customFormat="1" ht="18" x14ac:dyDescent="0.25">
      <c r="A70" s="119" t="str">
        <f>VLOOKUP(E70,'LISTADO ATM'!$A$2:$C$900,3,0)</f>
        <v>DISTRITO NACIONAL</v>
      </c>
      <c r="B70" s="133" t="s">
        <v>2756</v>
      </c>
      <c r="C70" s="118">
        <v>44313.655069444445</v>
      </c>
      <c r="D70" s="118" t="s">
        <v>2182</v>
      </c>
      <c r="E70" s="120">
        <v>938</v>
      </c>
      <c r="F70" s="150" t="str">
        <f>VLOOKUP(E70,VIP!$A$2:$O12930,2,0)</f>
        <v>DRBR938</v>
      </c>
      <c r="G70" s="119" t="str">
        <f>VLOOKUP(E70,'LISTADO ATM'!$A$2:$B$899,2,0)</f>
        <v xml:space="preserve">ATM Autobanco Oficina Filadelfia Plaza </v>
      </c>
      <c r="H70" s="119" t="str">
        <f>VLOOKUP(E70,VIP!$A$2:$O17851,7,FALSE)</f>
        <v>Si</v>
      </c>
      <c r="I70" s="119" t="str">
        <f>VLOOKUP(E70,VIP!$A$2:$O9816,8,FALSE)</f>
        <v>Si</v>
      </c>
      <c r="J70" s="119" t="str">
        <f>VLOOKUP(E70,VIP!$A$2:$O9766,8,FALSE)</f>
        <v>Si</v>
      </c>
      <c r="K70" s="119" t="str">
        <f>VLOOKUP(E70,VIP!$A$2:$O13340,6,0)</f>
        <v>NO</v>
      </c>
      <c r="L70" s="146" t="s">
        <v>2221</v>
      </c>
      <c r="M70" s="117" t="s">
        <v>2458</v>
      </c>
      <c r="N70" s="117" t="s">
        <v>2465</v>
      </c>
      <c r="O70" s="150" t="s">
        <v>2467</v>
      </c>
      <c r="P70" s="138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3" t="s">
        <v>2754</v>
      </c>
      <c r="C71" s="118">
        <v>44313.655960648146</v>
      </c>
      <c r="D71" s="118" t="s">
        <v>2182</v>
      </c>
      <c r="E71" s="120">
        <v>160</v>
      </c>
      <c r="F71" s="150" t="str">
        <f>VLOOKUP(E71,VIP!$A$2:$O12928,2,0)</f>
        <v>DRBR160</v>
      </c>
      <c r="G71" s="119" t="str">
        <f>VLOOKUP(E71,'LISTADO ATM'!$A$2:$B$899,2,0)</f>
        <v xml:space="preserve">ATM Oficina Herrera </v>
      </c>
      <c r="H71" s="119" t="str">
        <f>VLOOKUP(E71,VIP!$A$2:$O17849,7,FALSE)</f>
        <v>Si</v>
      </c>
      <c r="I71" s="119" t="str">
        <f>VLOOKUP(E71,VIP!$A$2:$O9814,8,FALSE)</f>
        <v>Si</v>
      </c>
      <c r="J71" s="119" t="str">
        <f>VLOOKUP(E71,VIP!$A$2:$O9764,8,FALSE)</f>
        <v>Si</v>
      </c>
      <c r="K71" s="119" t="str">
        <f>VLOOKUP(E71,VIP!$A$2:$O13338,6,0)</f>
        <v>NO</v>
      </c>
      <c r="L71" s="146" t="s">
        <v>2221</v>
      </c>
      <c r="M71" s="117" t="s">
        <v>2458</v>
      </c>
      <c r="N71" s="117" t="s">
        <v>2465</v>
      </c>
      <c r="O71" s="150" t="s">
        <v>2467</v>
      </c>
      <c r="P71" s="138"/>
      <c r="Q71" s="117" t="s">
        <v>2221</v>
      </c>
    </row>
    <row r="72" spans="1:17" s="99" customFormat="1" ht="18" x14ac:dyDescent="0.25">
      <c r="A72" s="119" t="str">
        <f>VLOOKUP(E72,'LISTADO ATM'!$A$2:$C$900,3,0)</f>
        <v>DISTRITO NACIONAL</v>
      </c>
      <c r="B72" s="133" t="s">
        <v>2741</v>
      </c>
      <c r="C72" s="118">
        <v>44313.719884259262</v>
      </c>
      <c r="D72" s="118" t="s">
        <v>2182</v>
      </c>
      <c r="E72" s="120">
        <v>139</v>
      </c>
      <c r="F72" s="150" t="str">
        <f>VLOOKUP(E72,VIP!$A$2:$O12915,2,0)</f>
        <v>DRBR139</v>
      </c>
      <c r="G72" s="119" t="str">
        <f>VLOOKUP(E72,'LISTADO ATM'!$A$2:$B$899,2,0)</f>
        <v xml:space="preserve">ATM Oficina Plaza Lama Zona Oriental I </v>
      </c>
      <c r="H72" s="119" t="str">
        <f>VLOOKUP(E72,VIP!$A$2:$O17836,7,FALSE)</f>
        <v>Si</v>
      </c>
      <c r="I72" s="119" t="str">
        <f>VLOOKUP(E72,VIP!$A$2:$O9801,8,FALSE)</f>
        <v>Si</v>
      </c>
      <c r="J72" s="119" t="str">
        <f>VLOOKUP(E72,VIP!$A$2:$O9751,8,FALSE)</f>
        <v>Si</v>
      </c>
      <c r="K72" s="119" t="str">
        <f>VLOOKUP(E72,VIP!$A$2:$O13325,6,0)</f>
        <v>NO</v>
      </c>
      <c r="L72" s="146" t="s">
        <v>2221</v>
      </c>
      <c r="M72" s="117" t="s">
        <v>2458</v>
      </c>
      <c r="N72" s="117" t="s">
        <v>2465</v>
      </c>
      <c r="O72" s="150" t="s">
        <v>2467</v>
      </c>
      <c r="P72" s="138"/>
      <c r="Q72" s="117" t="s">
        <v>2221</v>
      </c>
    </row>
    <row r="73" spans="1:17" s="99" customFormat="1" ht="18" x14ac:dyDescent="0.25">
      <c r="A73" s="119" t="str">
        <f>VLOOKUP(E73,'LISTADO ATM'!$A$2:$C$900,3,0)</f>
        <v>ESTE</v>
      </c>
      <c r="B73" s="133" t="s">
        <v>2737</v>
      </c>
      <c r="C73" s="118">
        <v>44313.736504629633</v>
      </c>
      <c r="D73" s="118" t="s">
        <v>2182</v>
      </c>
      <c r="E73" s="120">
        <v>211</v>
      </c>
      <c r="F73" s="150" t="str">
        <f>VLOOKUP(E73,VIP!$A$2:$O12911,2,0)</f>
        <v>DRBR211</v>
      </c>
      <c r="G73" s="119" t="str">
        <f>VLOOKUP(E73,'LISTADO ATM'!$A$2:$B$899,2,0)</f>
        <v xml:space="preserve">ATM Oficina La Romana I </v>
      </c>
      <c r="H73" s="119" t="str">
        <f>VLOOKUP(E73,VIP!$A$2:$O17832,7,FALSE)</f>
        <v>Si</v>
      </c>
      <c r="I73" s="119" t="str">
        <f>VLOOKUP(E73,VIP!$A$2:$O9797,8,FALSE)</f>
        <v>Si</v>
      </c>
      <c r="J73" s="119" t="str">
        <f>VLOOKUP(E73,VIP!$A$2:$O9747,8,FALSE)</f>
        <v>Si</v>
      </c>
      <c r="K73" s="119" t="str">
        <f>VLOOKUP(E73,VIP!$A$2:$O13321,6,0)</f>
        <v>NO</v>
      </c>
      <c r="L73" s="146" t="s">
        <v>2221</v>
      </c>
      <c r="M73" s="117" t="s">
        <v>2458</v>
      </c>
      <c r="N73" s="117" t="s">
        <v>2465</v>
      </c>
      <c r="O73" s="150" t="s">
        <v>2467</v>
      </c>
      <c r="P73" s="138"/>
      <c r="Q73" s="117" t="s">
        <v>2221</v>
      </c>
    </row>
    <row r="74" spans="1:17" s="99" customFormat="1" ht="18" x14ac:dyDescent="0.25">
      <c r="A74" s="119" t="str">
        <f>VLOOKUP(E74,'LISTADO ATM'!$A$2:$C$900,3,0)</f>
        <v>DISTRITO NACIONAL</v>
      </c>
      <c r="B74" s="133" t="s">
        <v>2736</v>
      </c>
      <c r="C74" s="118">
        <v>44313.737766203703</v>
      </c>
      <c r="D74" s="118" t="s">
        <v>2182</v>
      </c>
      <c r="E74" s="120">
        <v>281</v>
      </c>
      <c r="F74" s="150" t="str">
        <f>VLOOKUP(E74,VIP!$A$2:$O12910,2,0)</f>
        <v>DRBR737</v>
      </c>
      <c r="G74" s="119" t="str">
        <f>VLOOKUP(E74,'LISTADO ATM'!$A$2:$B$899,2,0)</f>
        <v xml:space="preserve">ATM S/M Pola Independencia </v>
      </c>
      <c r="H74" s="119" t="str">
        <f>VLOOKUP(E74,VIP!$A$2:$O17831,7,FALSE)</f>
        <v>Si</v>
      </c>
      <c r="I74" s="119" t="str">
        <f>VLOOKUP(E74,VIP!$A$2:$O9796,8,FALSE)</f>
        <v>Si</v>
      </c>
      <c r="J74" s="119" t="str">
        <f>VLOOKUP(E74,VIP!$A$2:$O9746,8,FALSE)</f>
        <v>Si</v>
      </c>
      <c r="K74" s="119" t="str">
        <f>VLOOKUP(E74,VIP!$A$2:$O13320,6,0)</f>
        <v>NO</v>
      </c>
      <c r="L74" s="146" t="s">
        <v>2221</v>
      </c>
      <c r="M74" s="117" t="s">
        <v>2458</v>
      </c>
      <c r="N74" s="117" t="s">
        <v>2465</v>
      </c>
      <c r="O74" s="150" t="s">
        <v>2467</v>
      </c>
      <c r="P74" s="138"/>
      <c r="Q74" s="117" t="s">
        <v>2221</v>
      </c>
    </row>
    <row r="75" spans="1:17" s="99" customFormat="1" ht="18" x14ac:dyDescent="0.25">
      <c r="A75" s="119" t="str">
        <f>VLOOKUP(E75,'LISTADO ATM'!$A$2:$C$900,3,0)</f>
        <v>DISTRITO NACIONAL</v>
      </c>
      <c r="B75" s="133" t="s">
        <v>2740</v>
      </c>
      <c r="C75" s="118">
        <v>44313.730416666665</v>
      </c>
      <c r="D75" s="118" t="s">
        <v>2182</v>
      </c>
      <c r="E75" s="120">
        <v>12</v>
      </c>
      <c r="F75" s="150" t="str">
        <f>VLOOKUP(E75,VIP!$A$2:$O12914,2,0)</f>
        <v>DRBR012</v>
      </c>
      <c r="G75" s="119" t="str">
        <f>VLOOKUP(E75,'LISTADO ATM'!$A$2:$B$899,2,0)</f>
        <v xml:space="preserve">ATM Comercial Ganadera (San Isidro) </v>
      </c>
      <c r="H75" s="119" t="str">
        <f>VLOOKUP(E75,VIP!$A$2:$O17835,7,FALSE)</f>
        <v>Si</v>
      </c>
      <c r="I75" s="119" t="str">
        <f>VLOOKUP(E75,VIP!$A$2:$O9800,8,FALSE)</f>
        <v>No</v>
      </c>
      <c r="J75" s="119" t="str">
        <f>VLOOKUP(E75,VIP!$A$2:$O9750,8,FALSE)</f>
        <v>No</v>
      </c>
      <c r="K75" s="119" t="str">
        <f>VLOOKUP(E75,VIP!$A$2:$O13324,6,0)</f>
        <v>NO</v>
      </c>
      <c r="L75" s="146" t="s">
        <v>2247</v>
      </c>
      <c r="M75" s="117" t="s">
        <v>2458</v>
      </c>
      <c r="N75" s="117" t="s">
        <v>2465</v>
      </c>
      <c r="O75" s="150" t="s">
        <v>2467</v>
      </c>
      <c r="P75" s="138"/>
      <c r="Q75" s="117" t="s">
        <v>2764</v>
      </c>
    </row>
    <row r="76" spans="1:17" s="99" customFormat="1" ht="18" x14ac:dyDescent="0.25">
      <c r="A76" s="119" t="str">
        <f>VLOOKUP(E76,'LISTADO ATM'!$A$2:$C$900,3,0)</f>
        <v>NORTE</v>
      </c>
      <c r="B76" s="133" t="s">
        <v>2620</v>
      </c>
      <c r="C76" s="118">
        <v>44312.673414351855</v>
      </c>
      <c r="D76" s="118" t="s">
        <v>2183</v>
      </c>
      <c r="E76" s="120">
        <v>64</v>
      </c>
      <c r="F76" s="150" t="str">
        <f>VLOOKUP(E76,VIP!$A$2:$O12879,2,0)</f>
        <v>DRBR064</v>
      </c>
      <c r="G76" s="119" t="str">
        <f>VLOOKUP(E76,'LISTADO ATM'!$A$2:$B$899,2,0)</f>
        <v xml:space="preserve">ATM COOPALINA (Cotuí) </v>
      </c>
      <c r="H76" s="119" t="str">
        <f>VLOOKUP(E76,VIP!$A$2:$O17800,7,FALSE)</f>
        <v>Si</v>
      </c>
      <c r="I76" s="119" t="str">
        <f>VLOOKUP(E76,VIP!$A$2:$O9765,8,FALSE)</f>
        <v>Si</v>
      </c>
      <c r="J76" s="119" t="str">
        <f>VLOOKUP(E76,VIP!$A$2:$O9715,8,FALSE)</f>
        <v>Si</v>
      </c>
      <c r="K76" s="119" t="str">
        <f>VLOOKUP(E76,VIP!$A$2:$O13289,6,0)</f>
        <v>NO</v>
      </c>
      <c r="L76" s="146" t="s">
        <v>2247</v>
      </c>
      <c r="M76" s="158" t="s">
        <v>2712</v>
      </c>
      <c r="N76" s="117" t="s">
        <v>2465</v>
      </c>
      <c r="O76" s="150" t="s">
        <v>2494</v>
      </c>
      <c r="P76" s="138"/>
      <c r="Q76" s="159">
        <v>44313.594444444447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2617</v>
      </c>
      <c r="C77" s="118">
        <v>44312.676238425927</v>
      </c>
      <c r="D77" s="118" t="s">
        <v>2182</v>
      </c>
      <c r="E77" s="120">
        <v>816</v>
      </c>
      <c r="F77" s="150" t="str">
        <f>VLOOKUP(E77,VIP!$A$2:$O12876,2,0)</f>
        <v>DRBR816</v>
      </c>
      <c r="G77" s="119" t="str">
        <f>VLOOKUP(E77,'LISTADO ATM'!$A$2:$B$899,2,0)</f>
        <v xml:space="preserve">ATM Oficina Pedro Brand </v>
      </c>
      <c r="H77" s="119" t="str">
        <f>VLOOKUP(E77,VIP!$A$2:$O17797,7,FALSE)</f>
        <v>Si</v>
      </c>
      <c r="I77" s="119" t="str">
        <f>VLOOKUP(E77,VIP!$A$2:$O9762,8,FALSE)</f>
        <v>Si</v>
      </c>
      <c r="J77" s="119" t="str">
        <f>VLOOKUP(E77,VIP!$A$2:$O9712,8,FALSE)</f>
        <v>Si</v>
      </c>
      <c r="K77" s="119" t="str">
        <f>VLOOKUP(E77,VIP!$A$2:$O13286,6,0)</f>
        <v>NO</v>
      </c>
      <c r="L77" s="146" t="s">
        <v>2247</v>
      </c>
      <c r="M77" s="158" t="s">
        <v>2712</v>
      </c>
      <c r="N77" s="117" t="s">
        <v>2465</v>
      </c>
      <c r="O77" s="150" t="s">
        <v>2467</v>
      </c>
      <c r="P77" s="138"/>
      <c r="Q77" s="159">
        <v>44313.626388888886</v>
      </c>
    </row>
    <row r="78" spans="1:17" s="99" customFormat="1" ht="18" x14ac:dyDescent="0.25">
      <c r="A78" s="119" t="str">
        <f>VLOOKUP(E78,'LISTADO ATM'!$A$2:$C$900,3,0)</f>
        <v>DISTRITO NACIONAL</v>
      </c>
      <c r="B78" s="133" t="s">
        <v>2654</v>
      </c>
      <c r="C78" s="118">
        <v>44312.676874999997</v>
      </c>
      <c r="D78" s="118" t="s">
        <v>2182</v>
      </c>
      <c r="E78" s="120">
        <v>192</v>
      </c>
      <c r="F78" s="150" t="str">
        <f>VLOOKUP(E78,VIP!$A$2:$O12891,2,0)</f>
        <v>DRBR192</v>
      </c>
      <c r="G78" s="119" t="str">
        <f>VLOOKUP(E78,'LISTADO ATM'!$A$2:$B$899,2,0)</f>
        <v xml:space="preserve">ATM Autobanco Luperón II </v>
      </c>
      <c r="H78" s="119" t="str">
        <f>VLOOKUP(E78,VIP!$A$2:$O17812,7,FALSE)</f>
        <v>Si</v>
      </c>
      <c r="I78" s="119" t="str">
        <f>VLOOKUP(E78,VIP!$A$2:$O9777,8,FALSE)</f>
        <v>Si</v>
      </c>
      <c r="J78" s="119" t="str">
        <f>VLOOKUP(E78,VIP!$A$2:$O9727,8,FALSE)</f>
        <v>Si</v>
      </c>
      <c r="K78" s="119" t="str">
        <f>VLOOKUP(E78,VIP!$A$2:$O13301,6,0)</f>
        <v>NO</v>
      </c>
      <c r="L78" s="146" t="s">
        <v>2247</v>
      </c>
      <c r="M78" s="158" t="s">
        <v>2712</v>
      </c>
      <c r="N78" s="117" t="s">
        <v>2465</v>
      </c>
      <c r="O78" s="150" t="s">
        <v>2467</v>
      </c>
      <c r="P78" s="138"/>
      <c r="Q78" s="159">
        <v>44313.765277777777</v>
      </c>
    </row>
    <row r="79" spans="1:17" s="99" customFormat="1" ht="18" x14ac:dyDescent="0.25">
      <c r="A79" s="119" t="str">
        <f>VLOOKUP(E79,'LISTADO ATM'!$A$2:$C$900,3,0)</f>
        <v>DISTRITO NACIONAL</v>
      </c>
      <c r="B79" s="133" t="s">
        <v>2661</v>
      </c>
      <c r="C79" s="118">
        <v>44312.922326388885</v>
      </c>
      <c r="D79" s="118" t="s">
        <v>2485</v>
      </c>
      <c r="E79" s="120">
        <v>672</v>
      </c>
      <c r="F79" s="150" t="str">
        <f>VLOOKUP(E79,VIP!$A$2:$O12885,2,0)</f>
        <v>DRBR672</v>
      </c>
      <c r="G79" s="119" t="str">
        <f>VLOOKUP(E79,'LISTADO ATM'!$A$2:$B$899,2,0)</f>
        <v>ATM Destacamento Policía Nacional La Victoria</v>
      </c>
      <c r="H79" s="119" t="str">
        <f>VLOOKUP(E79,VIP!$A$2:$O17806,7,FALSE)</f>
        <v>Si</v>
      </c>
      <c r="I79" s="119" t="str">
        <f>VLOOKUP(E79,VIP!$A$2:$O9771,8,FALSE)</f>
        <v>Si</v>
      </c>
      <c r="J79" s="119" t="str">
        <f>VLOOKUP(E79,VIP!$A$2:$O9721,8,FALSE)</f>
        <v>Si</v>
      </c>
      <c r="K79" s="119" t="str">
        <f>VLOOKUP(E79,VIP!$A$2:$O13295,6,0)</f>
        <v>SI</v>
      </c>
      <c r="L79" s="146" t="s">
        <v>2247</v>
      </c>
      <c r="M79" s="158" t="s">
        <v>2712</v>
      </c>
      <c r="N79" s="117" t="s">
        <v>2465</v>
      </c>
      <c r="O79" s="150" t="s">
        <v>2581</v>
      </c>
      <c r="P79" s="138"/>
      <c r="Q79" s="159">
        <v>44313.466666666667</v>
      </c>
    </row>
    <row r="80" spans="1:17" s="99" customFormat="1" ht="18" x14ac:dyDescent="0.25">
      <c r="A80" s="119" t="str">
        <f>VLOOKUP(E80,'LISTADO ATM'!$A$2:$C$900,3,0)</f>
        <v>DISTRITO NACIONAL</v>
      </c>
      <c r="B80" s="133" t="s">
        <v>2734</v>
      </c>
      <c r="C80" s="118">
        <v>44313.761365740742</v>
      </c>
      <c r="D80" s="118" t="s">
        <v>2182</v>
      </c>
      <c r="E80" s="120">
        <v>382</v>
      </c>
      <c r="F80" s="150" t="str">
        <f>VLOOKUP(E80,VIP!$A$2:$O12908,2,0)</f>
        <v xml:space="preserve">DRBR382 </v>
      </c>
      <c r="G80" s="119" t="str">
        <f>VLOOKUP(E80,'LISTADO ATM'!$A$2:$B$899,2,0)</f>
        <v>ATM Estacion Del Metro Maria Montes</v>
      </c>
      <c r="H80" s="119" t="str">
        <f>VLOOKUP(E80,VIP!$A$2:$O17829,7,FALSE)</f>
        <v>N/A</v>
      </c>
      <c r="I80" s="119" t="str">
        <f>VLOOKUP(E80,VIP!$A$2:$O9794,8,FALSE)</f>
        <v>N/A</v>
      </c>
      <c r="J80" s="119" t="str">
        <f>VLOOKUP(E80,VIP!$A$2:$O9744,8,FALSE)</f>
        <v>N/A</v>
      </c>
      <c r="K80" s="119" t="str">
        <f>VLOOKUP(E80,VIP!$A$2:$O13318,6,0)</f>
        <v>N/A</v>
      </c>
      <c r="L80" s="146" t="s">
        <v>2247</v>
      </c>
      <c r="M80" s="158" t="s">
        <v>2712</v>
      </c>
      <c r="N80" s="117" t="s">
        <v>2465</v>
      </c>
      <c r="O80" s="150" t="s">
        <v>2467</v>
      </c>
      <c r="P80" s="138"/>
      <c r="Q80" s="159">
        <v>44313.788888888892</v>
      </c>
    </row>
    <row r="81" spans="1:17" s="99" customFormat="1" ht="18" x14ac:dyDescent="0.25">
      <c r="A81" s="119" t="str">
        <f>VLOOKUP(E81,'LISTADO ATM'!$A$2:$C$900,3,0)</f>
        <v>DISTRITO NACIONAL</v>
      </c>
      <c r="B81" s="133" t="s">
        <v>2619</v>
      </c>
      <c r="C81" s="118">
        <v>44312.675127314818</v>
      </c>
      <c r="D81" s="118" t="s">
        <v>2182</v>
      </c>
      <c r="E81" s="120">
        <v>929</v>
      </c>
      <c r="F81" s="150" t="str">
        <f>VLOOKUP(E81,VIP!$A$2:$O12878,2,0)</f>
        <v>DRBR929</v>
      </c>
      <c r="G81" s="119" t="str">
        <f>VLOOKUP(E81,'LISTADO ATM'!$A$2:$B$899,2,0)</f>
        <v>ATM Autoservicio Nacional El Conde</v>
      </c>
      <c r="H81" s="119" t="str">
        <f>VLOOKUP(E81,VIP!$A$2:$O17799,7,FALSE)</f>
        <v>Si</v>
      </c>
      <c r="I81" s="119" t="str">
        <f>VLOOKUP(E81,VIP!$A$2:$O9764,8,FALSE)</f>
        <v>Si</v>
      </c>
      <c r="J81" s="119" t="str">
        <f>VLOOKUP(E81,VIP!$A$2:$O9714,8,FALSE)</f>
        <v>Si</v>
      </c>
      <c r="K81" s="119" t="str">
        <f>VLOOKUP(E81,VIP!$A$2:$O13288,6,0)</f>
        <v>NO</v>
      </c>
      <c r="L81" s="146" t="s">
        <v>2247</v>
      </c>
      <c r="M81" s="117" t="s">
        <v>2458</v>
      </c>
      <c r="N81" s="117" t="s">
        <v>2465</v>
      </c>
      <c r="O81" s="150" t="s">
        <v>2467</v>
      </c>
      <c r="P81" s="138"/>
      <c r="Q81" s="117" t="s">
        <v>2247</v>
      </c>
    </row>
    <row r="82" spans="1:17" s="99" customFormat="1" ht="18" x14ac:dyDescent="0.25">
      <c r="A82" s="119" t="str">
        <f>VLOOKUP(E82,'LISTADO ATM'!$A$2:$C$900,3,0)</f>
        <v>DISTRITO NACIONAL</v>
      </c>
      <c r="B82" s="133" t="s">
        <v>2744</v>
      </c>
      <c r="C82" s="118">
        <v>44313.717546296299</v>
      </c>
      <c r="D82" s="118" t="s">
        <v>2182</v>
      </c>
      <c r="E82" s="120">
        <v>338</v>
      </c>
      <c r="F82" s="150" t="str">
        <f>VLOOKUP(E82,VIP!$A$2:$O12918,2,0)</f>
        <v>DRBR338</v>
      </c>
      <c r="G82" s="119" t="str">
        <f>VLOOKUP(E82,'LISTADO ATM'!$A$2:$B$899,2,0)</f>
        <v>ATM S/M Aprezio Pantoja</v>
      </c>
      <c r="H82" s="119" t="str">
        <f>VLOOKUP(E82,VIP!$A$2:$O17839,7,FALSE)</f>
        <v>Si</v>
      </c>
      <c r="I82" s="119" t="str">
        <f>VLOOKUP(E82,VIP!$A$2:$O9804,8,FALSE)</f>
        <v>Si</v>
      </c>
      <c r="J82" s="119" t="str">
        <f>VLOOKUP(E82,VIP!$A$2:$O9754,8,FALSE)</f>
        <v>Si</v>
      </c>
      <c r="K82" s="119" t="str">
        <f>VLOOKUP(E82,VIP!$A$2:$O13328,6,0)</f>
        <v>NO</v>
      </c>
      <c r="L82" s="146" t="s">
        <v>2247</v>
      </c>
      <c r="M82" s="117" t="s">
        <v>2458</v>
      </c>
      <c r="N82" s="117" t="s">
        <v>2465</v>
      </c>
      <c r="O82" s="150" t="s">
        <v>2467</v>
      </c>
      <c r="P82" s="138"/>
      <c r="Q82" s="117" t="s">
        <v>2247</v>
      </c>
    </row>
    <row r="83" spans="1:17" s="99" customFormat="1" ht="18" x14ac:dyDescent="0.25">
      <c r="A83" s="119" t="str">
        <f>VLOOKUP(E83,'LISTADO ATM'!$A$2:$C$900,3,0)</f>
        <v>ESTE</v>
      </c>
      <c r="B83" s="133" t="s">
        <v>2598</v>
      </c>
      <c r="C83" s="118">
        <v>44312.414675925924</v>
      </c>
      <c r="D83" s="118" t="s">
        <v>2461</v>
      </c>
      <c r="E83" s="120">
        <v>912</v>
      </c>
      <c r="F83" s="150" t="str">
        <f>VLOOKUP(E83,VIP!$A$2:$O12878,2,0)</f>
        <v>DRBR973</v>
      </c>
      <c r="G83" s="119" t="str">
        <f>VLOOKUP(E83,'LISTADO ATM'!$A$2:$B$899,2,0)</f>
        <v xml:space="preserve">ATM Oficina San Pedro II </v>
      </c>
      <c r="H83" s="119" t="str">
        <f>VLOOKUP(E83,VIP!$A$2:$O17799,7,FALSE)</f>
        <v>Si</v>
      </c>
      <c r="I83" s="119" t="str">
        <f>VLOOKUP(E83,VIP!$A$2:$O9764,8,FALSE)</f>
        <v>Si</v>
      </c>
      <c r="J83" s="119" t="str">
        <f>VLOOKUP(E83,VIP!$A$2:$O9714,8,FALSE)</f>
        <v>Si</v>
      </c>
      <c r="K83" s="119" t="str">
        <f>VLOOKUP(E83,VIP!$A$2:$O13288,6,0)</f>
        <v>SI</v>
      </c>
      <c r="L83" s="146" t="s">
        <v>2518</v>
      </c>
      <c r="M83" s="158" t="s">
        <v>2712</v>
      </c>
      <c r="N83" s="117" t="s">
        <v>2465</v>
      </c>
      <c r="O83" s="150" t="s">
        <v>2466</v>
      </c>
      <c r="P83" s="138"/>
      <c r="Q83" s="159">
        <v>44313.623611111114</v>
      </c>
    </row>
    <row r="84" spans="1:17" s="99" customFormat="1" ht="18" x14ac:dyDescent="0.25">
      <c r="A84" s="119" t="str">
        <f>VLOOKUP(E84,'LISTADO ATM'!$A$2:$C$900,3,0)</f>
        <v>ESTE</v>
      </c>
      <c r="B84" s="133" t="s">
        <v>2611</v>
      </c>
      <c r="C84" s="118">
        <v>44312.54587962963</v>
      </c>
      <c r="D84" s="118" t="s">
        <v>2461</v>
      </c>
      <c r="E84" s="120">
        <v>843</v>
      </c>
      <c r="F84" s="150" t="str">
        <f>VLOOKUP(E84,VIP!$A$2:$O12888,2,0)</f>
        <v>DRBR843</v>
      </c>
      <c r="G84" s="119" t="str">
        <f>VLOOKUP(E84,'LISTADO ATM'!$A$2:$B$899,2,0)</f>
        <v xml:space="preserve">ATM Oficina Romana Centro </v>
      </c>
      <c r="H84" s="119" t="str">
        <f>VLOOKUP(E84,VIP!$A$2:$O17809,7,FALSE)</f>
        <v>Si</v>
      </c>
      <c r="I84" s="119" t="str">
        <f>VLOOKUP(E84,VIP!$A$2:$O9774,8,FALSE)</f>
        <v>Si</v>
      </c>
      <c r="J84" s="119" t="str">
        <f>VLOOKUP(E84,VIP!$A$2:$O9724,8,FALSE)</f>
        <v>Si</v>
      </c>
      <c r="K84" s="119" t="str">
        <f>VLOOKUP(E84,VIP!$A$2:$O13298,6,0)</f>
        <v>NO</v>
      </c>
      <c r="L84" s="146" t="s">
        <v>2518</v>
      </c>
      <c r="M84" s="158" t="s">
        <v>2712</v>
      </c>
      <c r="N84" s="117" t="s">
        <v>2465</v>
      </c>
      <c r="O84" s="150" t="s">
        <v>2466</v>
      </c>
      <c r="P84" s="138"/>
      <c r="Q84" s="159">
        <v>44313.450694444444</v>
      </c>
    </row>
    <row r="85" spans="1:17" s="99" customFormat="1" ht="18" x14ac:dyDescent="0.25">
      <c r="A85" s="119" t="str">
        <f>VLOOKUP(E85,'LISTADO ATM'!$A$2:$C$900,3,0)</f>
        <v>ESTE</v>
      </c>
      <c r="B85" s="133" t="s">
        <v>2601</v>
      </c>
      <c r="C85" s="118">
        <v>44312.598483796297</v>
      </c>
      <c r="D85" s="118" t="s">
        <v>2461</v>
      </c>
      <c r="E85" s="120">
        <v>211</v>
      </c>
      <c r="F85" s="150" t="str">
        <f>VLOOKUP(E85,VIP!$A$2:$O12875,2,0)</f>
        <v>DRBR211</v>
      </c>
      <c r="G85" s="119" t="str">
        <f>VLOOKUP(E85,'LISTADO ATM'!$A$2:$B$899,2,0)</f>
        <v xml:space="preserve">ATM Oficina La Romana I </v>
      </c>
      <c r="H85" s="119" t="str">
        <f>VLOOKUP(E85,VIP!$A$2:$O17796,7,FALSE)</f>
        <v>Si</v>
      </c>
      <c r="I85" s="119" t="str">
        <f>VLOOKUP(E85,VIP!$A$2:$O9761,8,FALSE)</f>
        <v>Si</v>
      </c>
      <c r="J85" s="119" t="str">
        <f>VLOOKUP(E85,VIP!$A$2:$O9711,8,FALSE)</f>
        <v>Si</v>
      </c>
      <c r="K85" s="119" t="str">
        <f>VLOOKUP(E85,VIP!$A$2:$O13285,6,0)</f>
        <v>NO</v>
      </c>
      <c r="L85" s="146" t="s">
        <v>2518</v>
      </c>
      <c r="M85" s="158" t="s">
        <v>2712</v>
      </c>
      <c r="N85" s="117" t="s">
        <v>2465</v>
      </c>
      <c r="O85" s="150" t="s">
        <v>2466</v>
      </c>
      <c r="P85" s="138"/>
      <c r="Q85" s="159">
        <v>44313.450694444444</v>
      </c>
    </row>
    <row r="86" spans="1:17" s="99" customFormat="1" ht="18" x14ac:dyDescent="0.25">
      <c r="A86" s="119" t="str">
        <f>VLOOKUP(E86,'LISTADO ATM'!$A$2:$C$900,3,0)</f>
        <v>ESTE</v>
      </c>
      <c r="B86" s="133" t="s">
        <v>2600</v>
      </c>
      <c r="C86" s="118">
        <v>44312.601307870369</v>
      </c>
      <c r="D86" s="118" t="s">
        <v>2461</v>
      </c>
      <c r="E86" s="120">
        <v>608</v>
      </c>
      <c r="F86" s="150" t="str">
        <f>VLOOKUP(E86,VIP!$A$2:$O12874,2,0)</f>
        <v>DRBR305</v>
      </c>
      <c r="G86" s="119" t="str">
        <f>VLOOKUP(E86,'LISTADO ATM'!$A$2:$B$899,2,0)</f>
        <v xml:space="preserve">ATM Oficina Jumbo (San Pedro) </v>
      </c>
      <c r="H86" s="119" t="str">
        <f>VLOOKUP(E86,VIP!$A$2:$O17795,7,FALSE)</f>
        <v>Si</v>
      </c>
      <c r="I86" s="119" t="str">
        <f>VLOOKUP(E86,VIP!$A$2:$O9760,8,FALSE)</f>
        <v>Si</v>
      </c>
      <c r="J86" s="119" t="str">
        <f>VLOOKUP(E86,VIP!$A$2:$O9710,8,FALSE)</f>
        <v>Si</v>
      </c>
      <c r="K86" s="119" t="str">
        <f>VLOOKUP(E86,VIP!$A$2:$O13284,6,0)</f>
        <v>SI</v>
      </c>
      <c r="L86" s="146" t="s">
        <v>2518</v>
      </c>
      <c r="M86" s="158" t="s">
        <v>2712</v>
      </c>
      <c r="N86" s="117" t="s">
        <v>2465</v>
      </c>
      <c r="O86" s="150" t="s">
        <v>2466</v>
      </c>
      <c r="P86" s="138"/>
      <c r="Q86" s="159">
        <v>44313.749305555553</v>
      </c>
    </row>
    <row r="87" spans="1:17" s="99" customFormat="1" ht="18" x14ac:dyDescent="0.25">
      <c r="A87" s="119" t="str">
        <f>VLOOKUP(E87,'LISTADO ATM'!$A$2:$C$900,3,0)</f>
        <v>NORTE</v>
      </c>
      <c r="B87" s="133" t="s">
        <v>2686</v>
      </c>
      <c r="C87" s="118">
        <v>44313.217777777776</v>
      </c>
      <c r="D87" s="118" t="s">
        <v>2485</v>
      </c>
      <c r="E87" s="120">
        <v>304</v>
      </c>
      <c r="F87" s="150" t="str">
        <f>VLOOKUP(E87,VIP!$A$2:$O12885,2,0)</f>
        <v>DRBR304</v>
      </c>
      <c r="G87" s="119" t="str">
        <f>VLOOKUP(E87,'LISTADO ATM'!$A$2:$B$899,2,0)</f>
        <v xml:space="preserve">ATM Multicentro La Sirena Estrella Sadhala </v>
      </c>
      <c r="H87" s="119" t="str">
        <f>VLOOKUP(E87,VIP!$A$2:$O17806,7,FALSE)</f>
        <v>Si</v>
      </c>
      <c r="I87" s="119" t="str">
        <f>VLOOKUP(E87,VIP!$A$2:$O9771,8,FALSE)</f>
        <v>Si</v>
      </c>
      <c r="J87" s="119" t="str">
        <f>VLOOKUP(E87,VIP!$A$2:$O9721,8,FALSE)</f>
        <v>Si</v>
      </c>
      <c r="K87" s="119" t="str">
        <f>VLOOKUP(E87,VIP!$A$2:$O13295,6,0)</f>
        <v>NO</v>
      </c>
      <c r="L87" s="146" t="s">
        <v>2518</v>
      </c>
      <c r="M87" s="158" t="s">
        <v>2712</v>
      </c>
      <c r="N87" s="117" t="s">
        <v>2465</v>
      </c>
      <c r="O87" s="150" t="s">
        <v>2486</v>
      </c>
      <c r="P87" s="138"/>
      <c r="Q87" s="159">
        <v>44313.467361111114</v>
      </c>
    </row>
    <row r="88" spans="1:17" s="99" customFormat="1" ht="18" x14ac:dyDescent="0.25">
      <c r="A88" s="119" t="str">
        <f>VLOOKUP(E88,'LISTADO ATM'!$A$2:$C$900,3,0)</f>
        <v>DISTRITO NACIONAL</v>
      </c>
      <c r="B88" s="133" t="s">
        <v>2608</v>
      </c>
      <c r="C88" s="118">
        <v>44312.583009259259</v>
      </c>
      <c r="D88" s="118" t="s">
        <v>2461</v>
      </c>
      <c r="E88" s="120">
        <v>241</v>
      </c>
      <c r="F88" s="150" t="str">
        <f>VLOOKUP(E88,VIP!$A$2:$O12883,2,0)</f>
        <v>DRBR241</v>
      </c>
      <c r="G88" s="119" t="str">
        <f>VLOOKUP(E88,'LISTADO ATM'!$A$2:$B$899,2,0)</f>
        <v xml:space="preserve">ATM Palacio Nacional (Presidencia) </v>
      </c>
      <c r="H88" s="119" t="str">
        <f>VLOOKUP(E88,VIP!$A$2:$O17804,7,FALSE)</f>
        <v>Si</v>
      </c>
      <c r="I88" s="119" t="str">
        <f>VLOOKUP(E88,VIP!$A$2:$O9769,8,FALSE)</f>
        <v>Si</v>
      </c>
      <c r="J88" s="119" t="str">
        <f>VLOOKUP(E88,VIP!$A$2:$O9719,8,FALSE)</f>
        <v>Si</v>
      </c>
      <c r="K88" s="119" t="str">
        <f>VLOOKUP(E88,VIP!$A$2:$O13293,6,0)</f>
        <v>NO</v>
      </c>
      <c r="L88" s="146" t="s">
        <v>2518</v>
      </c>
      <c r="M88" s="117" t="s">
        <v>2458</v>
      </c>
      <c r="N88" s="117" t="s">
        <v>2465</v>
      </c>
      <c r="O88" s="150" t="s">
        <v>2466</v>
      </c>
      <c r="P88" s="138"/>
      <c r="Q88" s="117" t="s">
        <v>2518</v>
      </c>
    </row>
    <row r="89" spans="1:17" s="99" customFormat="1" ht="18" x14ac:dyDescent="0.25">
      <c r="A89" s="119" t="str">
        <f>VLOOKUP(E89,'LISTADO ATM'!$A$2:$C$900,3,0)</f>
        <v>DISTRITO NACIONAL</v>
      </c>
      <c r="B89" s="133" t="s">
        <v>2755</v>
      </c>
      <c r="C89" s="118">
        <v>44313.655486111114</v>
      </c>
      <c r="D89" s="118" t="s">
        <v>2485</v>
      </c>
      <c r="E89" s="120">
        <v>545</v>
      </c>
      <c r="F89" s="150" t="str">
        <f>VLOOKUP(E89,VIP!$A$2:$O12929,2,0)</f>
        <v>DRBR995</v>
      </c>
      <c r="G89" s="119" t="str">
        <f>VLOOKUP(E89,'LISTADO ATM'!$A$2:$B$899,2,0)</f>
        <v xml:space="preserve">ATM Oficina Isabel La Católica II  </v>
      </c>
      <c r="H89" s="119" t="str">
        <f>VLOOKUP(E89,VIP!$A$2:$O17850,7,FALSE)</f>
        <v>Si</v>
      </c>
      <c r="I89" s="119" t="str">
        <f>VLOOKUP(E89,VIP!$A$2:$O9815,8,FALSE)</f>
        <v>Si</v>
      </c>
      <c r="J89" s="119" t="str">
        <f>VLOOKUP(E89,VIP!$A$2:$O9765,8,FALSE)</f>
        <v>Si</v>
      </c>
      <c r="K89" s="119" t="str">
        <f>VLOOKUP(E89,VIP!$A$2:$O13339,6,0)</f>
        <v>NO</v>
      </c>
      <c r="L89" s="146" t="s">
        <v>2518</v>
      </c>
      <c r="M89" s="117" t="s">
        <v>2458</v>
      </c>
      <c r="N89" s="117" t="s">
        <v>2465</v>
      </c>
      <c r="O89" s="150" t="s">
        <v>2486</v>
      </c>
      <c r="P89" s="138"/>
      <c r="Q89" s="117" t="s">
        <v>2518</v>
      </c>
    </row>
    <row r="90" spans="1:17" s="99" customFormat="1" ht="18" x14ac:dyDescent="0.25">
      <c r="A90" s="119" t="str">
        <f>VLOOKUP(E90,'LISTADO ATM'!$A$2:$C$900,3,0)</f>
        <v>DISTRITO NACIONAL</v>
      </c>
      <c r="B90" s="133" t="s">
        <v>2640</v>
      </c>
      <c r="C90" s="118">
        <v>44312.608506944445</v>
      </c>
      <c r="D90" s="118" t="s">
        <v>2461</v>
      </c>
      <c r="E90" s="120">
        <v>724</v>
      </c>
      <c r="F90" s="150" t="str">
        <f>VLOOKUP(E90,VIP!$A$2:$O12904,2,0)</f>
        <v>DRBR997</v>
      </c>
      <c r="G90" s="119" t="str">
        <f>VLOOKUP(E90,'LISTADO ATM'!$A$2:$B$899,2,0)</f>
        <v xml:space="preserve">ATM El Huacal I </v>
      </c>
      <c r="H90" s="119" t="str">
        <f>VLOOKUP(E90,VIP!$A$2:$O17825,7,FALSE)</f>
        <v>Si</v>
      </c>
      <c r="I90" s="119" t="str">
        <f>VLOOKUP(E90,VIP!$A$2:$O9790,8,FALSE)</f>
        <v>Si</v>
      </c>
      <c r="J90" s="119" t="str">
        <f>VLOOKUP(E90,VIP!$A$2:$O9740,8,FALSE)</f>
        <v>Si</v>
      </c>
      <c r="K90" s="119" t="str">
        <f>VLOOKUP(E90,VIP!$A$2:$O13314,6,0)</f>
        <v>NO</v>
      </c>
      <c r="L90" s="146" t="s">
        <v>2593</v>
      </c>
      <c r="M90" s="158" t="s">
        <v>2712</v>
      </c>
      <c r="N90" s="117" t="s">
        <v>2465</v>
      </c>
      <c r="O90" s="150" t="s">
        <v>2466</v>
      </c>
      <c r="P90" s="138"/>
      <c r="Q90" s="159">
        <v>44313.762499999997</v>
      </c>
    </row>
    <row r="91" spans="1:17" s="99" customFormat="1" ht="18" x14ac:dyDescent="0.25">
      <c r="A91" s="119" t="str">
        <f>VLOOKUP(E91,'LISTADO ATM'!$A$2:$C$900,3,0)</f>
        <v>DISTRITO NACIONAL</v>
      </c>
      <c r="B91" s="133" t="s">
        <v>2638</v>
      </c>
      <c r="C91" s="118">
        <v>44312.621539351851</v>
      </c>
      <c r="D91" s="118" t="s">
        <v>2461</v>
      </c>
      <c r="E91" s="120">
        <v>336</v>
      </c>
      <c r="F91" s="150" t="str">
        <f>VLOOKUP(E91,VIP!$A$2:$O12902,2,0)</f>
        <v>DRBR336</v>
      </c>
      <c r="G91" s="119" t="str">
        <f>VLOOKUP(E91,'LISTADO ATM'!$A$2:$B$899,2,0)</f>
        <v>ATM Instituto Nacional de Cancer (incart)</v>
      </c>
      <c r="H91" s="119" t="str">
        <f>VLOOKUP(E91,VIP!$A$2:$O17823,7,FALSE)</f>
        <v>Si</v>
      </c>
      <c r="I91" s="119" t="str">
        <f>VLOOKUP(E91,VIP!$A$2:$O9788,8,FALSE)</f>
        <v>Si</v>
      </c>
      <c r="J91" s="119" t="str">
        <f>VLOOKUP(E91,VIP!$A$2:$O9738,8,FALSE)</f>
        <v>Si</v>
      </c>
      <c r="K91" s="119" t="str">
        <f>VLOOKUP(E91,VIP!$A$2:$O13312,6,0)</f>
        <v>NO</v>
      </c>
      <c r="L91" s="146" t="s">
        <v>2593</v>
      </c>
      <c r="M91" s="158" t="s">
        <v>2712</v>
      </c>
      <c r="N91" s="117" t="s">
        <v>2465</v>
      </c>
      <c r="O91" s="150" t="s">
        <v>2466</v>
      </c>
      <c r="P91" s="138"/>
      <c r="Q91" s="159">
        <v>44313.548611111109</v>
      </c>
    </row>
    <row r="92" spans="1:17" s="99" customFormat="1" ht="18" x14ac:dyDescent="0.25">
      <c r="A92" s="119" t="str">
        <f>VLOOKUP(E92,'LISTADO ATM'!$A$2:$C$900,3,0)</f>
        <v>DISTRITO NACIONAL</v>
      </c>
      <c r="B92" s="133" t="s">
        <v>2637</v>
      </c>
      <c r="C92" s="118">
        <v>44312.623194444444</v>
      </c>
      <c r="D92" s="118" t="s">
        <v>2461</v>
      </c>
      <c r="E92" s="120">
        <v>13</v>
      </c>
      <c r="F92" s="150" t="str">
        <f>VLOOKUP(E92,VIP!$A$2:$O12901,2,0)</f>
        <v>DRBR013</v>
      </c>
      <c r="G92" s="119" t="str">
        <f>VLOOKUP(E92,'LISTADO ATM'!$A$2:$B$899,2,0)</f>
        <v xml:space="preserve">ATM CDEEE </v>
      </c>
      <c r="H92" s="119" t="str">
        <f>VLOOKUP(E92,VIP!$A$2:$O17822,7,FALSE)</f>
        <v>Si</v>
      </c>
      <c r="I92" s="119" t="str">
        <f>VLOOKUP(E92,VIP!$A$2:$O9787,8,FALSE)</f>
        <v>Si</v>
      </c>
      <c r="J92" s="119" t="str">
        <f>VLOOKUP(E92,VIP!$A$2:$O9737,8,FALSE)</f>
        <v>Si</v>
      </c>
      <c r="K92" s="119" t="str">
        <f>VLOOKUP(E92,VIP!$A$2:$O13311,6,0)</f>
        <v>NO</v>
      </c>
      <c r="L92" s="146" t="s">
        <v>2593</v>
      </c>
      <c r="M92" s="158" t="s">
        <v>2712</v>
      </c>
      <c r="N92" s="117" t="s">
        <v>2465</v>
      </c>
      <c r="O92" s="150" t="s">
        <v>2466</v>
      </c>
      <c r="P92" s="138"/>
      <c r="Q92" s="159">
        <v>44313.440972222219</v>
      </c>
    </row>
    <row r="93" spans="1:17" s="99" customFormat="1" ht="18" x14ac:dyDescent="0.25">
      <c r="A93" s="119" t="str">
        <f>VLOOKUP(E93,'LISTADO ATM'!$A$2:$C$900,3,0)</f>
        <v>SUR</v>
      </c>
      <c r="B93" s="133" t="s">
        <v>2632</v>
      </c>
      <c r="C93" s="118">
        <v>44312.661874999998</v>
      </c>
      <c r="D93" s="118" t="s">
        <v>2461</v>
      </c>
      <c r="E93" s="120">
        <v>870</v>
      </c>
      <c r="F93" s="150" t="str">
        <f>VLOOKUP(E93,VIP!$A$2:$O12893,2,0)</f>
        <v>DRBR870</v>
      </c>
      <c r="G93" s="119" t="str">
        <f>VLOOKUP(E93,'LISTADO ATM'!$A$2:$B$899,2,0)</f>
        <v xml:space="preserve">ATM Willbes Dominicana (Barahona) </v>
      </c>
      <c r="H93" s="119" t="str">
        <f>VLOOKUP(E93,VIP!$A$2:$O17814,7,FALSE)</f>
        <v>Si</v>
      </c>
      <c r="I93" s="119" t="str">
        <f>VLOOKUP(E93,VIP!$A$2:$O9779,8,FALSE)</f>
        <v>Si</v>
      </c>
      <c r="J93" s="119" t="str">
        <f>VLOOKUP(E93,VIP!$A$2:$O9729,8,FALSE)</f>
        <v>Si</v>
      </c>
      <c r="K93" s="119" t="str">
        <f>VLOOKUP(E93,VIP!$A$2:$O13303,6,0)</f>
        <v>NO</v>
      </c>
      <c r="L93" s="146" t="s">
        <v>2593</v>
      </c>
      <c r="M93" s="158" t="s">
        <v>2712</v>
      </c>
      <c r="N93" s="117" t="s">
        <v>2465</v>
      </c>
      <c r="O93" s="150" t="s">
        <v>2466</v>
      </c>
      <c r="P93" s="138"/>
      <c r="Q93" s="159">
        <v>44313.451388888891</v>
      </c>
    </row>
    <row r="94" spans="1:17" s="99" customFormat="1" ht="18" x14ac:dyDescent="0.25">
      <c r="A94" s="119" t="str">
        <f>VLOOKUP(E94,'LISTADO ATM'!$A$2:$C$900,3,0)</f>
        <v>DISTRITO NACIONAL</v>
      </c>
      <c r="B94" s="133" t="s">
        <v>2631</v>
      </c>
      <c r="C94" s="118">
        <v>44312.662847222222</v>
      </c>
      <c r="D94" s="118" t="s">
        <v>2461</v>
      </c>
      <c r="E94" s="120">
        <v>568</v>
      </c>
      <c r="F94" s="150" t="str">
        <f>VLOOKUP(E94,VIP!$A$2:$O12892,2,0)</f>
        <v>DRBR01F</v>
      </c>
      <c r="G94" s="119" t="str">
        <f>VLOOKUP(E94,'LISTADO ATM'!$A$2:$B$899,2,0)</f>
        <v xml:space="preserve">ATM Ministerio de Educación </v>
      </c>
      <c r="H94" s="119" t="str">
        <f>VLOOKUP(E94,VIP!$A$2:$O17813,7,FALSE)</f>
        <v>Si</v>
      </c>
      <c r="I94" s="119" t="str">
        <f>VLOOKUP(E94,VIP!$A$2:$O9778,8,FALSE)</f>
        <v>Si</v>
      </c>
      <c r="J94" s="119" t="str">
        <f>VLOOKUP(E94,VIP!$A$2:$O9728,8,FALSE)</f>
        <v>Si</v>
      </c>
      <c r="K94" s="119" t="str">
        <f>VLOOKUP(E94,VIP!$A$2:$O13302,6,0)</f>
        <v>NO</v>
      </c>
      <c r="L94" s="146" t="s">
        <v>2593</v>
      </c>
      <c r="M94" s="158" t="s">
        <v>2712</v>
      </c>
      <c r="N94" s="117" t="s">
        <v>2465</v>
      </c>
      <c r="O94" s="150" t="s">
        <v>2466</v>
      </c>
      <c r="P94" s="138"/>
      <c r="Q94" s="159">
        <v>44313.450694444444</v>
      </c>
    </row>
    <row r="95" spans="1:17" s="99" customFormat="1" ht="18" x14ac:dyDescent="0.25">
      <c r="A95" s="119" t="str">
        <f>VLOOKUP(E95,'LISTADO ATM'!$A$2:$C$900,3,0)</f>
        <v>DISTRITO NACIONAL</v>
      </c>
      <c r="B95" s="133">
        <v>3335864528</v>
      </c>
      <c r="C95" s="118">
        <v>44310.678113425929</v>
      </c>
      <c r="D95" s="118" t="s">
        <v>2461</v>
      </c>
      <c r="E95" s="120">
        <v>147</v>
      </c>
      <c r="F95" s="150" t="str">
        <f>VLOOKUP(E95,VIP!$A$2:$O12836,2,0)</f>
        <v>DRBR147</v>
      </c>
      <c r="G95" s="119" t="str">
        <f>VLOOKUP(E95,'LISTADO ATM'!$A$2:$B$899,2,0)</f>
        <v xml:space="preserve">ATM Kiosco Megacentro I </v>
      </c>
      <c r="H95" s="119" t="str">
        <f>VLOOKUP(E95,VIP!$A$2:$O17757,7,FALSE)</f>
        <v>Si</v>
      </c>
      <c r="I95" s="119" t="str">
        <f>VLOOKUP(E95,VIP!$A$2:$O9722,8,FALSE)</f>
        <v>Si</v>
      </c>
      <c r="J95" s="119" t="str">
        <f>VLOOKUP(E95,VIP!$A$2:$O9672,8,FALSE)</f>
        <v>Si</v>
      </c>
      <c r="K95" s="119" t="str">
        <f>VLOOKUP(E95,VIP!$A$2:$O13246,6,0)</f>
        <v>NO</v>
      </c>
      <c r="L95" s="146" t="s">
        <v>2452</v>
      </c>
      <c r="M95" s="158" t="s">
        <v>2712</v>
      </c>
      <c r="N95" s="117" t="s">
        <v>2465</v>
      </c>
      <c r="O95" s="150" t="s">
        <v>2466</v>
      </c>
      <c r="P95" s="138"/>
      <c r="Q95" s="159">
        <v>44313.597916666666</v>
      </c>
    </row>
    <row r="96" spans="1:17" s="99" customFormat="1" ht="18" x14ac:dyDescent="0.25">
      <c r="A96" s="119" t="str">
        <f>VLOOKUP(E96,'LISTADO ATM'!$A$2:$C$900,3,0)</f>
        <v>DISTRITO NACIONAL</v>
      </c>
      <c r="B96" s="133" t="s">
        <v>2588</v>
      </c>
      <c r="C96" s="118">
        <v>44311.404432870368</v>
      </c>
      <c r="D96" s="118" t="s">
        <v>2461</v>
      </c>
      <c r="E96" s="120">
        <v>719</v>
      </c>
      <c r="F96" s="150" t="str">
        <f>VLOOKUP(E96,VIP!$A$2:$O12849,2,0)</f>
        <v>DRBR419</v>
      </c>
      <c r="G96" s="119" t="str">
        <f>VLOOKUP(E96,'LISTADO ATM'!$A$2:$B$899,2,0)</f>
        <v xml:space="preserve">ATM Ayuntamiento Municipal San Luís </v>
      </c>
      <c r="H96" s="119" t="str">
        <f>VLOOKUP(E96,VIP!$A$2:$O17770,7,FALSE)</f>
        <v>Si</v>
      </c>
      <c r="I96" s="119" t="str">
        <f>VLOOKUP(E96,VIP!$A$2:$O9735,8,FALSE)</f>
        <v>Si</v>
      </c>
      <c r="J96" s="119" t="str">
        <f>VLOOKUP(E96,VIP!$A$2:$O9685,8,FALSE)</f>
        <v>Si</v>
      </c>
      <c r="K96" s="119" t="str">
        <f>VLOOKUP(E96,VIP!$A$2:$O13259,6,0)</f>
        <v>NO</v>
      </c>
      <c r="L96" s="146" t="s">
        <v>2452</v>
      </c>
      <c r="M96" s="158" t="s">
        <v>2712</v>
      </c>
      <c r="N96" s="117" t="s">
        <v>2465</v>
      </c>
      <c r="O96" s="150" t="s">
        <v>2466</v>
      </c>
      <c r="P96" s="138"/>
      <c r="Q96" s="159">
        <v>44313.606249999997</v>
      </c>
    </row>
    <row r="97" spans="1:17" s="99" customFormat="1" ht="18" x14ac:dyDescent="0.25">
      <c r="A97" s="119" t="str">
        <f>VLOOKUP(E97,'LISTADO ATM'!$A$2:$C$900,3,0)</f>
        <v>NORTE</v>
      </c>
      <c r="B97" s="133" t="s">
        <v>2595</v>
      </c>
      <c r="C97" s="118">
        <v>44311.837106481478</v>
      </c>
      <c r="D97" s="118" t="s">
        <v>2485</v>
      </c>
      <c r="E97" s="120">
        <v>91</v>
      </c>
      <c r="F97" s="150" t="str">
        <f>VLOOKUP(E97,VIP!$A$2:$O12876,2,0)</f>
        <v>DRBR091</v>
      </c>
      <c r="G97" s="119" t="str">
        <f>VLOOKUP(E97,'LISTADO ATM'!$A$2:$B$899,2,0)</f>
        <v xml:space="preserve">ATM UNP Villa Isabela </v>
      </c>
      <c r="H97" s="119" t="str">
        <f>VLOOKUP(E97,VIP!$A$2:$O17797,7,FALSE)</f>
        <v>Si</v>
      </c>
      <c r="I97" s="119" t="str">
        <f>VLOOKUP(E97,VIP!$A$2:$O9762,8,FALSE)</f>
        <v>Si</v>
      </c>
      <c r="J97" s="119" t="str">
        <f>VLOOKUP(E97,VIP!$A$2:$O9712,8,FALSE)</f>
        <v>Si</v>
      </c>
      <c r="K97" s="119" t="str">
        <f>VLOOKUP(E97,VIP!$A$2:$O13286,6,0)</f>
        <v>NO</v>
      </c>
      <c r="L97" s="146" t="s">
        <v>2452</v>
      </c>
      <c r="M97" s="158" t="s">
        <v>2712</v>
      </c>
      <c r="N97" s="117" t="s">
        <v>2465</v>
      </c>
      <c r="O97" s="150" t="s">
        <v>2486</v>
      </c>
      <c r="P97" s="138"/>
      <c r="Q97" s="159">
        <v>44313.597916666666</v>
      </c>
    </row>
    <row r="98" spans="1:17" s="99" customFormat="1" ht="18" x14ac:dyDescent="0.25">
      <c r="A98" s="119" t="str">
        <f>VLOOKUP(E98,'LISTADO ATM'!$A$2:$C$900,3,0)</f>
        <v>SUR</v>
      </c>
      <c r="B98" s="133" t="s">
        <v>2614</v>
      </c>
      <c r="C98" s="118">
        <v>44312.508402777778</v>
      </c>
      <c r="D98" s="118" t="s">
        <v>2485</v>
      </c>
      <c r="E98" s="120">
        <v>6</v>
      </c>
      <c r="F98" s="150" t="str">
        <f>VLOOKUP(E98,VIP!$A$2:$O12897,2,0)</f>
        <v>DRBR006</v>
      </c>
      <c r="G98" s="119" t="str">
        <f>VLOOKUP(E98,'LISTADO ATM'!$A$2:$B$899,2,0)</f>
        <v xml:space="preserve">ATM Plaza WAO San Juan </v>
      </c>
      <c r="H98" s="119" t="str">
        <f>VLOOKUP(E98,VIP!$A$2:$O17818,7,FALSE)</f>
        <v>N/A</v>
      </c>
      <c r="I98" s="119" t="str">
        <f>VLOOKUP(E98,VIP!$A$2:$O9783,8,FALSE)</f>
        <v>N/A</v>
      </c>
      <c r="J98" s="119" t="str">
        <f>VLOOKUP(E98,VIP!$A$2:$O9733,8,FALSE)</f>
        <v>N/A</v>
      </c>
      <c r="K98" s="119" t="str">
        <f>VLOOKUP(E98,VIP!$A$2:$O13307,6,0)</f>
        <v/>
      </c>
      <c r="L98" s="146" t="s">
        <v>2452</v>
      </c>
      <c r="M98" s="158" t="s">
        <v>2712</v>
      </c>
      <c r="N98" s="117" t="s">
        <v>2465</v>
      </c>
      <c r="O98" s="150" t="s">
        <v>2486</v>
      </c>
      <c r="P98" s="138"/>
      <c r="Q98" s="159">
        <v>44313.597916666666</v>
      </c>
    </row>
    <row r="99" spans="1:17" s="99" customFormat="1" ht="18" x14ac:dyDescent="0.25">
      <c r="A99" s="119" t="str">
        <f>VLOOKUP(E99,'LISTADO ATM'!$A$2:$C$900,3,0)</f>
        <v>SUR</v>
      </c>
      <c r="B99" s="133" t="s">
        <v>2613</v>
      </c>
      <c r="C99" s="118">
        <v>44312.521412037036</v>
      </c>
      <c r="D99" s="118" t="s">
        <v>2485</v>
      </c>
      <c r="E99" s="120">
        <v>825</v>
      </c>
      <c r="F99" s="150" t="str">
        <f>VLOOKUP(E99,VIP!$A$2:$O12896,2,0)</f>
        <v>DRBR825</v>
      </c>
      <c r="G99" s="119" t="str">
        <f>VLOOKUP(E99,'LISTADO ATM'!$A$2:$B$899,2,0)</f>
        <v xml:space="preserve">ATM Estacion Eco Cibeles (Las Matas de Farfán) </v>
      </c>
      <c r="H99" s="119" t="str">
        <f>VLOOKUP(E99,VIP!$A$2:$O17817,7,FALSE)</f>
        <v>Si</v>
      </c>
      <c r="I99" s="119" t="str">
        <f>VLOOKUP(E99,VIP!$A$2:$O9782,8,FALSE)</f>
        <v>Si</v>
      </c>
      <c r="J99" s="119" t="str">
        <f>VLOOKUP(E99,VIP!$A$2:$O9732,8,FALSE)</f>
        <v>Si</v>
      </c>
      <c r="K99" s="119" t="str">
        <f>VLOOKUP(E99,VIP!$A$2:$O13306,6,0)</f>
        <v>NO</v>
      </c>
      <c r="L99" s="146" t="s">
        <v>2452</v>
      </c>
      <c r="M99" s="158" t="s">
        <v>2712</v>
      </c>
      <c r="N99" s="117" t="s">
        <v>2465</v>
      </c>
      <c r="O99" s="150" t="s">
        <v>2486</v>
      </c>
      <c r="P99" s="138"/>
      <c r="Q99" s="159">
        <v>44313.62777777778</v>
      </c>
    </row>
    <row r="100" spans="1:17" ht="18" x14ac:dyDescent="0.25">
      <c r="A100" s="119" t="str">
        <f>VLOOKUP(E100,'LISTADO ATM'!$A$2:$C$900,3,0)</f>
        <v>NORTE</v>
      </c>
      <c r="B100" s="133" t="s">
        <v>2626</v>
      </c>
      <c r="C100" s="118">
        <v>44312.667372685188</v>
      </c>
      <c r="D100" s="118" t="s">
        <v>2485</v>
      </c>
      <c r="E100" s="120">
        <v>703</v>
      </c>
      <c r="F100" s="154" t="str">
        <f>VLOOKUP(E100,VIP!$A$2:$O12886,2,0)</f>
        <v>DRBR703</v>
      </c>
      <c r="G100" s="119" t="str">
        <f>VLOOKUP(E100,'LISTADO ATM'!$A$2:$B$899,2,0)</f>
        <v xml:space="preserve">ATM Oficina El Mamey Los Hidalgos </v>
      </c>
      <c r="H100" s="119" t="str">
        <f>VLOOKUP(E100,VIP!$A$2:$O17807,7,FALSE)</f>
        <v>Si</v>
      </c>
      <c r="I100" s="119" t="str">
        <f>VLOOKUP(E100,VIP!$A$2:$O9772,8,FALSE)</f>
        <v>Si</v>
      </c>
      <c r="J100" s="119" t="str">
        <f>VLOOKUP(E100,VIP!$A$2:$O9722,8,FALSE)</f>
        <v>Si</v>
      </c>
      <c r="K100" s="119" t="str">
        <f>VLOOKUP(E100,VIP!$A$2:$O13296,6,0)</f>
        <v>NO</v>
      </c>
      <c r="L100" s="146" t="s">
        <v>2452</v>
      </c>
      <c r="M100" s="158" t="s">
        <v>2712</v>
      </c>
      <c r="N100" s="117" t="s">
        <v>2465</v>
      </c>
      <c r="O100" s="154" t="s">
        <v>2486</v>
      </c>
      <c r="P100" s="138"/>
      <c r="Q100" s="159">
        <v>44313.621527777781</v>
      </c>
    </row>
    <row r="101" spans="1:17" ht="18" x14ac:dyDescent="0.25">
      <c r="A101" s="119" t="str">
        <f>VLOOKUP(E101,'LISTADO ATM'!$A$2:$C$900,3,0)</f>
        <v>SUR</v>
      </c>
      <c r="B101" s="133" t="s">
        <v>2672</v>
      </c>
      <c r="C101" s="118">
        <v>44312.906724537039</v>
      </c>
      <c r="D101" s="118" t="s">
        <v>2182</v>
      </c>
      <c r="E101" s="120">
        <v>619</v>
      </c>
      <c r="F101" s="154" t="str">
        <f>VLOOKUP(E101,VIP!$A$2:$O12896,2,0)</f>
        <v>DRBR619</v>
      </c>
      <c r="G101" s="119" t="str">
        <f>VLOOKUP(E101,'LISTADO ATM'!$A$2:$B$899,2,0)</f>
        <v xml:space="preserve">ATM Academia P.N. Hatillo (San Cristóbal) </v>
      </c>
      <c r="H101" s="119" t="str">
        <f>VLOOKUP(E101,VIP!$A$2:$O17817,7,FALSE)</f>
        <v>Si</v>
      </c>
      <c r="I101" s="119" t="str">
        <f>VLOOKUP(E101,VIP!$A$2:$O9782,8,FALSE)</f>
        <v>Si</v>
      </c>
      <c r="J101" s="119" t="str">
        <f>VLOOKUP(E101,VIP!$A$2:$O9732,8,FALSE)</f>
        <v>Si</v>
      </c>
      <c r="K101" s="119" t="str">
        <f>VLOOKUP(E101,VIP!$A$2:$O13306,6,0)</f>
        <v>NO</v>
      </c>
      <c r="L101" s="146" t="s">
        <v>2452</v>
      </c>
      <c r="M101" s="158" t="s">
        <v>2712</v>
      </c>
      <c r="N101" s="117" t="s">
        <v>2465</v>
      </c>
      <c r="O101" s="154" t="s">
        <v>2467</v>
      </c>
      <c r="P101" s="138"/>
      <c r="Q101" s="159">
        <v>44313.563888888886</v>
      </c>
    </row>
    <row r="102" spans="1:17" ht="18" x14ac:dyDescent="0.25">
      <c r="A102" s="119" t="str">
        <f>VLOOKUP(E102,'LISTADO ATM'!$A$2:$C$900,3,0)</f>
        <v>DISTRITO NACIONAL</v>
      </c>
      <c r="B102" s="133" t="s">
        <v>2664</v>
      </c>
      <c r="C102" s="118">
        <v>44312.917627314811</v>
      </c>
      <c r="D102" s="118" t="s">
        <v>2461</v>
      </c>
      <c r="E102" s="120">
        <v>507</v>
      </c>
      <c r="F102" s="154" t="str">
        <f>VLOOKUP(E102,VIP!$A$2:$O12888,2,0)</f>
        <v>DRBR507</v>
      </c>
      <c r="G102" s="119" t="str">
        <f>VLOOKUP(E102,'LISTADO ATM'!$A$2:$B$899,2,0)</f>
        <v>ATM Estación Sigma Boca Chica</v>
      </c>
      <c r="H102" s="119" t="str">
        <f>VLOOKUP(E102,VIP!$A$2:$O17809,7,FALSE)</f>
        <v>Si</v>
      </c>
      <c r="I102" s="119" t="str">
        <f>VLOOKUP(E102,VIP!$A$2:$O9774,8,FALSE)</f>
        <v>Si</v>
      </c>
      <c r="J102" s="119" t="str">
        <f>VLOOKUP(E102,VIP!$A$2:$O9724,8,FALSE)</f>
        <v>Si</v>
      </c>
      <c r="K102" s="119" t="str">
        <f>VLOOKUP(E102,VIP!$A$2:$O13298,6,0)</f>
        <v>NO</v>
      </c>
      <c r="L102" s="146" t="s">
        <v>2452</v>
      </c>
      <c r="M102" s="158" t="s">
        <v>2712</v>
      </c>
      <c r="N102" s="117" t="s">
        <v>2465</v>
      </c>
      <c r="O102" s="154" t="s">
        <v>2466</v>
      </c>
      <c r="P102" s="138"/>
      <c r="Q102" s="159">
        <v>44313.62777777778</v>
      </c>
    </row>
    <row r="103" spans="1:17" ht="18" x14ac:dyDescent="0.25">
      <c r="A103" s="119" t="str">
        <f>VLOOKUP(E103,'LISTADO ATM'!$A$2:$C$900,3,0)</f>
        <v>DISTRITO NACIONAL</v>
      </c>
      <c r="B103" s="133" t="s">
        <v>2658</v>
      </c>
      <c r="C103" s="118">
        <v>44312.937268518515</v>
      </c>
      <c r="D103" s="118" t="s">
        <v>2485</v>
      </c>
      <c r="E103" s="120">
        <v>194</v>
      </c>
      <c r="F103" s="154" t="str">
        <f>VLOOKUP(E103,VIP!$A$2:$O12882,2,0)</f>
        <v>DRBR194</v>
      </c>
      <c r="G103" s="119" t="str">
        <f>VLOOKUP(E103,'LISTADO ATM'!$A$2:$B$899,2,0)</f>
        <v xml:space="preserve">ATM UNP Pantoja </v>
      </c>
      <c r="H103" s="119" t="str">
        <f>VLOOKUP(E103,VIP!$A$2:$O17803,7,FALSE)</f>
        <v>Si</v>
      </c>
      <c r="I103" s="119" t="str">
        <f>VLOOKUP(E103,VIP!$A$2:$O9768,8,FALSE)</f>
        <v>No</v>
      </c>
      <c r="J103" s="119" t="str">
        <f>VLOOKUP(E103,VIP!$A$2:$O9718,8,FALSE)</f>
        <v>No</v>
      </c>
      <c r="K103" s="119" t="str">
        <f>VLOOKUP(E103,VIP!$A$2:$O13292,6,0)</f>
        <v>NO</v>
      </c>
      <c r="L103" s="146" t="s">
        <v>2452</v>
      </c>
      <c r="M103" s="158" t="s">
        <v>2712</v>
      </c>
      <c r="N103" s="117" t="s">
        <v>2465</v>
      </c>
      <c r="O103" s="154" t="s">
        <v>2581</v>
      </c>
      <c r="P103" s="138"/>
      <c r="Q103" s="159">
        <v>44313.580555555556</v>
      </c>
    </row>
    <row r="104" spans="1:17" ht="18" x14ac:dyDescent="0.25">
      <c r="A104" s="119" t="str">
        <f>VLOOKUP(E104,'LISTADO ATM'!$A$2:$C$900,3,0)</f>
        <v>DISTRITO NACIONAL</v>
      </c>
      <c r="B104" s="133" t="s">
        <v>2657</v>
      </c>
      <c r="C104" s="118">
        <v>44312.939583333333</v>
      </c>
      <c r="D104" s="118" t="s">
        <v>2461</v>
      </c>
      <c r="E104" s="120">
        <v>932</v>
      </c>
      <c r="F104" s="155" t="str">
        <f>VLOOKUP(E104,VIP!$A$2:$O12881,2,0)</f>
        <v>DRBR01E</v>
      </c>
      <c r="G104" s="119" t="str">
        <f>VLOOKUP(E104,'LISTADO ATM'!$A$2:$B$899,2,0)</f>
        <v xml:space="preserve">ATM Banco Agrícola </v>
      </c>
      <c r="H104" s="119" t="str">
        <f>VLOOKUP(E104,VIP!$A$2:$O17802,7,FALSE)</f>
        <v>Si</v>
      </c>
      <c r="I104" s="119" t="str">
        <f>VLOOKUP(E104,VIP!$A$2:$O9767,8,FALSE)</f>
        <v>Si</v>
      </c>
      <c r="J104" s="119" t="str">
        <f>VLOOKUP(E104,VIP!$A$2:$O9717,8,FALSE)</f>
        <v>Si</v>
      </c>
      <c r="K104" s="119" t="str">
        <f>VLOOKUP(E104,VIP!$A$2:$O13291,6,0)</f>
        <v>NO</v>
      </c>
      <c r="L104" s="146" t="s">
        <v>2452</v>
      </c>
      <c r="M104" s="158" t="s">
        <v>2712</v>
      </c>
      <c r="N104" s="117" t="s">
        <v>2465</v>
      </c>
      <c r="O104" s="155" t="s">
        <v>2466</v>
      </c>
      <c r="P104" s="138"/>
      <c r="Q104" s="159">
        <v>44313.466666666667</v>
      </c>
    </row>
    <row r="105" spans="1:17" ht="18" x14ac:dyDescent="0.25">
      <c r="A105" s="119" t="str">
        <f>VLOOKUP(E105,'LISTADO ATM'!$A$2:$C$900,3,0)</f>
        <v>NORTE</v>
      </c>
      <c r="B105" s="133" t="s">
        <v>2707</v>
      </c>
      <c r="C105" s="118">
        <v>44313.413680555554</v>
      </c>
      <c r="D105" s="118" t="s">
        <v>2485</v>
      </c>
      <c r="E105" s="120">
        <v>511</v>
      </c>
      <c r="F105" s="155" t="str">
        <f>VLOOKUP(E105,VIP!$A$2:$O12891,2,0)</f>
        <v>DRBR511</v>
      </c>
      <c r="G105" s="119" t="str">
        <f>VLOOKUP(E105,'LISTADO ATM'!$A$2:$B$899,2,0)</f>
        <v xml:space="preserve">ATM UNP Río San Juan (Nagua) </v>
      </c>
      <c r="H105" s="119" t="str">
        <f>VLOOKUP(E105,VIP!$A$2:$O17812,7,FALSE)</f>
        <v>Si</v>
      </c>
      <c r="I105" s="119" t="str">
        <f>VLOOKUP(E105,VIP!$A$2:$O9777,8,FALSE)</f>
        <v>Si</v>
      </c>
      <c r="J105" s="119" t="str">
        <f>VLOOKUP(E105,VIP!$A$2:$O9727,8,FALSE)</f>
        <v>Si</v>
      </c>
      <c r="K105" s="119" t="str">
        <f>VLOOKUP(E105,VIP!$A$2:$O13301,6,0)</f>
        <v>NO</v>
      </c>
      <c r="L105" s="146" t="s">
        <v>2452</v>
      </c>
      <c r="M105" s="158" t="s">
        <v>2712</v>
      </c>
      <c r="N105" s="117" t="s">
        <v>2465</v>
      </c>
      <c r="O105" s="155" t="s">
        <v>2486</v>
      </c>
      <c r="P105" s="138"/>
      <c r="Q105" s="159">
        <v>44313.768750000003</v>
      </c>
    </row>
    <row r="106" spans="1:17" ht="18" x14ac:dyDescent="0.25">
      <c r="A106" s="119" t="str">
        <f>VLOOKUP(E106,'LISTADO ATM'!$A$2:$C$900,3,0)</f>
        <v>SUR</v>
      </c>
      <c r="B106" s="133" t="s">
        <v>2732</v>
      </c>
      <c r="C106" s="118">
        <v>44313.45585648148</v>
      </c>
      <c r="D106" s="118" t="s">
        <v>2485</v>
      </c>
      <c r="E106" s="120">
        <v>871</v>
      </c>
      <c r="F106" s="155" t="str">
        <f>VLOOKUP(E106,VIP!$A$2:$O12924,2,0)</f>
        <v>DRBR871</v>
      </c>
      <c r="G106" s="119" t="str">
        <f>VLOOKUP(E106,'LISTADO ATM'!$A$2:$B$899,2,0)</f>
        <v>ATM Plaza Cultural San Juan</v>
      </c>
      <c r="H106" s="119" t="str">
        <f>VLOOKUP(E106,VIP!$A$2:$O17845,7,FALSE)</f>
        <v>N/A</v>
      </c>
      <c r="I106" s="119" t="str">
        <f>VLOOKUP(E106,VIP!$A$2:$O9810,8,FALSE)</f>
        <v>N/A</v>
      </c>
      <c r="J106" s="119" t="str">
        <f>VLOOKUP(E106,VIP!$A$2:$O9760,8,FALSE)</f>
        <v>N/A</v>
      </c>
      <c r="K106" s="119" t="str">
        <f>VLOOKUP(E106,VIP!$A$2:$O13334,6,0)</f>
        <v>N/A</v>
      </c>
      <c r="L106" s="146" t="s">
        <v>2452</v>
      </c>
      <c r="M106" s="158" t="s">
        <v>2712</v>
      </c>
      <c r="N106" s="117" t="s">
        <v>2499</v>
      </c>
      <c r="O106" s="155" t="s">
        <v>2486</v>
      </c>
      <c r="P106" s="138"/>
      <c r="Q106" s="159">
        <v>44313.616666666669</v>
      </c>
    </row>
    <row r="107" spans="1:17" ht="18" x14ac:dyDescent="0.25">
      <c r="A107" s="119" t="str">
        <f>VLOOKUP(E107,'LISTADO ATM'!$A$2:$C$900,3,0)</f>
        <v>ESTE</v>
      </c>
      <c r="B107" s="133" t="s">
        <v>2729</v>
      </c>
      <c r="C107" s="118">
        <v>44313.461793981478</v>
      </c>
      <c r="D107" s="118" t="s">
        <v>2485</v>
      </c>
      <c r="E107" s="120">
        <v>217</v>
      </c>
      <c r="F107" s="155" t="str">
        <f>VLOOKUP(E107,VIP!$A$2:$O12921,2,0)</f>
        <v>DRBR217</v>
      </c>
      <c r="G107" s="119" t="str">
        <f>VLOOKUP(E107,'LISTADO ATM'!$A$2:$B$899,2,0)</f>
        <v xml:space="preserve">ATM Oficina Bávaro </v>
      </c>
      <c r="H107" s="119" t="str">
        <f>VLOOKUP(E107,VIP!$A$2:$O17842,7,FALSE)</f>
        <v>Si</v>
      </c>
      <c r="I107" s="119" t="str">
        <f>VLOOKUP(E107,VIP!$A$2:$O9807,8,FALSE)</f>
        <v>Si</v>
      </c>
      <c r="J107" s="119" t="str">
        <f>VLOOKUP(E107,VIP!$A$2:$O9757,8,FALSE)</f>
        <v>Si</v>
      </c>
      <c r="K107" s="119" t="str">
        <f>VLOOKUP(E107,VIP!$A$2:$O13331,6,0)</f>
        <v>NO</v>
      </c>
      <c r="L107" s="146" t="s">
        <v>2452</v>
      </c>
      <c r="M107" s="158" t="s">
        <v>2712</v>
      </c>
      <c r="N107" s="117" t="s">
        <v>2499</v>
      </c>
      <c r="O107" s="155" t="s">
        <v>2486</v>
      </c>
      <c r="P107" s="138"/>
      <c r="Q107" s="159">
        <v>44313.765277777777</v>
      </c>
    </row>
    <row r="108" spans="1:17" ht="18" x14ac:dyDescent="0.25">
      <c r="A108" s="119" t="str">
        <f>VLOOKUP(E108,'LISTADO ATM'!$A$2:$C$900,3,0)</f>
        <v>DISTRITO NACIONAL</v>
      </c>
      <c r="B108" s="133" t="s">
        <v>2716</v>
      </c>
      <c r="C108" s="118">
        <v>44313.548182870371</v>
      </c>
      <c r="D108" s="118" t="s">
        <v>2485</v>
      </c>
      <c r="E108" s="120">
        <v>791</v>
      </c>
      <c r="F108" s="155" t="str">
        <f>VLOOKUP(E108,VIP!$A$2:$O12908,2,0)</f>
        <v>DRBR791</v>
      </c>
      <c r="G108" s="119" t="str">
        <f>VLOOKUP(E108,'LISTADO ATM'!$A$2:$B$899,2,0)</f>
        <v xml:space="preserve">ATM Oficina Sans Soucí </v>
      </c>
      <c r="H108" s="119" t="str">
        <f>VLOOKUP(E108,VIP!$A$2:$O17829,7,FALSE)</f>
        <v>Si</v>
      </c>
      <c r="I108" s="119" t="str">
        <f>VLOOKUP(E108,VIP!$A$2:$O9794,8,FALSE)</f>
        <v>No</v>
      </c>
      <c r="J108" s="119" t="str">
        <f>VLOOKUP(E108,VIP!$A$2:$O9744,8,FALSE)</f>
        <v>No</v>
      </c>
      <c r="K108" s="119" t="str">
        <f>VLOOKUP(E108,VIP!$A$2:$O13318,6,0)</f>
        <v>NO</v>
      </c>
      <c r="L108" s="146" t="s">
        <v>2452</v>
      </c>
      <c r="M108" s="158" t="s">
        <v>2712</v>
      </c>
      <c r="N108" s="117" t="s">
        <v>2499</v>
      </c>
      <c r="O108" s="155" t="s">
        <v>2486</v>
      </c>
      <c r="P108" s="138"/>
      <c r="Q108" s="159">
        <v>44313.711805555555</v>
      </c>
    </row>
    <row r="109" spans="1:17" ht="18" x14ac:dyDescent="0.25">
      <c r="A109" s="119" t="str">
        <f>VLOOKUP(E109,'LISTADO ATM'!$A$2:$C$900,3,0)</f>
        <v>DISTRITO NACIONAL</v>
      </c>
      <c r="B109" s="133" t="s">
        <v>2711</v>
      </c>
      <c r="C109" s="118">
        <v>44313.355057870373</v>
      </c>
      <c r="D109" s="118" t="s">
        <v>2461</v>
      </c>
      <c r="E109" s="120">
        <v>908</v>
      </c>
      <c r="F109" s="155" t="str">
        <f>VLOOKUP(E109,VIP!$A$2:$O12895,2,0)</f>
        <v>DRBR16D</v>
      </c>
      <c r="G109" s="119" t="str">
        <f>VLOOKUP(E109,'LISTADO ATM'!$A$2:$B$899,2,0)</f>
        <v xml:space="preserve">ATM Oficina Plaza Botánika </v>
      </c>
      <c r="H109" s="119" t="str">
        <f>VLOOKUP(E109,VIP!$A$2:$O17816,7,FALSE)</f>
        <v>Si</v>
      </c>
      <c r="I109" s="119" t="str">
        <f>VLOOKUP(E109,VIP!$A$2:$O9781,8,FALSE)</f>
        <v>Si</v>
      </c>
      <c r="J109" s="119" t="str">
        <f>VLOOKUP(E109,VIP!$A$2:$O9731,8,FALSE)</f>
        <v>Si</v>
      </c>
      <c r="K109" s="119" t="str">
        <f>VLOOKUP(E109,VIP!$A$2:$O13305,6,0)</f>
        <v>NO</v>
      </c>
      <c r="L109" s="146" t="s">
        <v>2452</v>
      </c>
      <c r="M109" s="117" t="s">
        <v>2458</v>
      </c>
      <c r="N109" s="117" t="s">
        <v>2465</v>
      </c>
      <c r="O109" s="155" t="s">
        <v>2466</v>
      </c>
      <c r="P109" s="138"/>
      <c r="Q109" s="117" t="s">
        <v>2593</v>
      </c>
    </row>
    <row r="110" spans="1:17" ht="18" x14ac:dyDescent="0.25">
      <c r="A110" s="119" t="str">
        <f>VLOOKUP(E110,'LISTADO ATM'!$A$2:$C$900,3,0)</f>
        <v>DISTRITO NACIONAL</v>
      </c>
      <c r="B110" s="133" t="s">
        <v>2749</v>
      </c>
      <c r="C110" s="118">
        <v>44313.690439814818</v>
      </c>
      <c r="D110" s="118" t="s">
        <v>2461</v>
      </c>
      <c r="E110" s="120">
        <v>577</v>
      </c>
      <c r="F110" s="155" t="str">
        <f>VLOOKUP(E110,VIP!$A$2:$O12923,2,0)</f>
        <v>DRBR173</v>
      </c>
      <c r="G110" s="119" t="str">
        <f>VLOOKUP(E110,'LISTADO ATM'!$A$2:$B$899,2,0)</f>
        <v xml:space="preserve">ATM Olé Ave. Duarte </v>
      </c>
      <c r="H110" s="119" t="str">
        <f>VLOOKUP(E110,VIP!$A$2:$O17844,7,FALSE)</f>
        <v>Si</v>
      </c>
      <c r="I110" s="119" t="str">
        <f>VLOOKUP(E110,VIP!$A$2:$O9809,8,FALSE)</f>
        <v>Si</v>
      </c>
      <c r="J110" s="119" t="str">
        <f>VLOOKUP(E110,VIP!$A$2:$O9759,8,FALSE)</f>
        <v>Si</v>
      </c>
      <c r="K110" s="119" t="str">
        <f>VLOOKUP(E110,VIP!$A$2:$O13333,6,0)</f>
        <v>SI</v>
      </c>
      <c r="L110" s="146" t="s">
        <v>2452</v>
      </c>
      <c r="M110" s="117" t="s">
        <v>2458</v>
      </c>
      <c r="N110" s="117" t="s">
        <v>2465</v>
      </c>
      <c r="O110" s="155" t="s">
        <v>2466</v>
      </c>
      <c r="P110" s="138"/>
      <c r="Q110" s="117" t="s">
        <v>2452</v>
      </c>
    </row>
    <row r="111" spans="1:17" ht="18" x14ac:dyDescent="0.25">
      <c r="A111" s="119" t="str">
        <f>VLOOKUP(E111,'LISTADO ATM'!$A$2:$C$900,3,0)</f>
        <v>DISTRITO NACIONAL</v>
      </c>
      <c r="B111" s="133" t="s">
        <v>2630</v>
      </c>
      <c r="C111" s="118">
        <v>44312.663090277776</v>
      </c>
      <c r="D111" s="118" t="s">
        <v>2182</v>
      </c>
      <c r="E111" s="120">
        <v>240</v>
      </c>
      <c r="F111" s="155" t="str">
        <f>VLOOKUP(E111,VIP!$A$2:$O12891,2,0)</f>
        <v>DRBR24D</v>
      </c>
      <c r="G111" s="119" t="str">
        <f>VLOOKUP(E111,'LISTADO ATM'!$A$2:$B$899,2,0)</f>
        <v xml:space="preserve">ATM Oficina Carrefour I </v>
      </c>
      <c r="H111" s="119" t="str">
        <f>VLOOKUP(E111,VIP!$A$2:$O17812,7,FALSE)</f>
        <v>Si</v>
      </c>
      <c r="I111" s="119" t="str">
        <f>VLOOKUP(E111,VIP!$A$2:$O9777,8,FALSE)</f>
        <v>Si</v>
      </c>
      <c r="J111" s="119" t="str">
        <f>VLOOKUP(E111,VIP!$A$2:$O9727,8,FALSE)</f>
        <v>Si</v>
      </c>
      <c r="K111" s="119" t="str">
        <f>VLOOKUP(E111,VIP!$A$2:$O13301,6,0)</f>
        <v>SI</v>
      </c>
      <c r="L111" s="146" t="s">
        <v>2430</v>
      </c>
      <c r="M111" s="158" t="s">
        <v>2712</v>
      </c>
      <c r="N111" s="117" t="s">
        <v>2465</v>
      </c>
      <c r="O111" s="155" t="s">
        <v>2467</v>
      </c>
      <c r="P111" s="138"/>
      <c r="Q111" s="159">
        <v>44313.572222222225</v>
      </c>
    </row>
    <row r="112" spans="1:17" ht="18" x14ac:dyDescent="0.25">
      <c r="A112" s="119" t="str">
        <f>VLOOKUP(E112,'LISTADO ATM'!$A$2:$C$900,3,0)</f>
        <v>DISTRITO NACIONAL</v>
      </c>
      <c r="B112" s="133" t="s">
        <v>2675</v>
      </c>
      <c r="C112" s="118">
        <v>44312.881608796299</v>
      </c>
      <c r="D112" s="118" t="s">
        <v>2182</v>
      </c>
      <c r="E112" s="120">
        <v>224</v>
      </c>
      <c r="F112" s="155" t="str">
        <f>VLOOKUP(E112,VIP!$A$2:$O12899,2,0)</f>
        <v>DRBR224</v>
      </c>
      <c r="G112" s="119" t="str">
        <f>VLOOKUP(E112,'LISTADO ATM'!$A$2:$B$899,2,0)</f>
        <v xml:space="preserve">ATM S/M Nacional El Millón (Núñez de Cáceres) </v>
      </c>
      <c r="H112" s="119" t="str">
        <f>VLOOKUP(E112,VIP!$A$2:$O17820,7,FALSE)</f>
        <v>Si</v>
      </c>
      <c r="I112" s="119" t="str">
        <f>VLOOKUP(E112,VIP!$A$2:$O9785,8,FALSE)</f>
        <v>Si</v>
      </c>
      <c r="J112" s="119" t="str">
        <f>VLOOKUP(E112,VIP!$A$2:$O9735,8,FALSE)</f>
        <v>Si</v>
      </c>
      <c r="K112" s="119" t="str">
        <f>VLOOKUP(E112,VIP!$A$2:$O13309,6,0)</f>
        <v>SI</v>
      </c>
      <c r="L112" s="146" t="s">
        <v>2424</v>
      </c>
      <c r="M112" s="158" t="s">
        <v>2712</v>
      </c>
      <c r="N112" s="117" t="s">
        <v>2465</v>
      </c>
      <c r="O112" s="155" t="s">
        <v>2467</v>
      </c>
      <c r="P112" s="138"/>
      <c r="Q112" s="159">
        <v>44313.465277777781</v>
      </c>
    </row>
    <row r="113" spans="1:17" ht="18" x14ac:dyDescent="0.25">
      <c r="A113" s="119" t="str">
        <f>VLOOKUP(E113,'LISTADO ATM'!$A$2:$C$900,3,0)</f>
        <v>SUR</v>
      </c>
      <c r="B113" s="133" t="s">
        <v>2674</v>
      </c>
      <c r="C113" s="118">
        <v>44312.882650462961</v>
      </c>
      <c r="D113" s="118" t="s">
        <v>2182</v>
      </c>
      <c r="E113" s="120">
        <v>616</v>
      </c>
      <c r="F113" s="155" t="str">
        <f>VLOOKUP(E113,VIP!$A$2:$O12898,2,0)</f>
        <v>DRBR187</v>
      </c>
      <c r="G113" s="119" t="str">
        <f>VLOOKUP(E113,'LISTADO ATM'!$A$2:$B$899,2,0)</f>
        <v xml:space="preserve">ATM 5ta. Brigada Barahona </v>
      </c>
      <c r="H113" s="119" t="str">
        <f>VLOOKUP(E113,VIP!$A$2:$O17819,7,FALSE)</f>
        <v>Si</v>
      </c>
      <c r="I113" s="119" t="str">
        <f>VLOOKUP(E113,VIP!$A$2:$O9784,8,FALSE)</f>
        <v>Si</v>
      </c>
      <c r="J113" s="119" t="str">
        <f>VLOOKUP(E113,VIP!$A$2:$O9734,8,FALSE)</f>
        <v>Si</v>
      </c>
      <c r="K113" s="119" t="str">
        <f>VLOOKUP(E113,VIP!$A$2:$O13308,6,0)</f>
        <v>NO</v>
      </c>
      <c r="L113" s="146" t="s">
        <v>2424</v>
      </c>
      <c r="M113" s="158" t="s">
        <v>2712</v>
      </c>
      <c r="N113" s="117" t="s">
        <v>2465</v>
      </c>
      <c r="O113" s="155" t="s">
        <v>2467</v>
      </c>
      <c r="P113" s="138"/>
      <c r="Q113" s="159">
        <v>44313.46597222222</v>
      </c>
    </row>
    <row r="114" spans="1:17" ht="18" x14ac:dyDescent="0.25">
      <c r="A114" s="119" t="str">
        <f>VLOOKUP(E114,'LISTADO ATM'!$A$2:$C$900,3,0)</f>
        <v>NORTE</v>
      </c>
      <c r="B114" s="133" t="s">
        <v>2673</v>
      </c>
      <c r="C114" s="118">
        <v>44312.905949074076</v>
      </c>
      <c r="D114" s="118" t="s">
        <v>2183</v>
      </c>
      <c r="E114" s="120">
        <v>95</v>
      </c>
      <c r="F114" s="155" t="str">
        <f>VLOOKUP(E114,VIP!$A$2:$O12897,2,0)</f>
        <v>DRBR095</v>
      </c>
      <c r="G114" s="119" t="str">
        <f>VLOOKUP(E114,'LISTADO ATM'!$A$2:$B$899,2,0)</f>
        <v xml:space="preserve">ATM Oficina Tenares </v>
      </c>
      <c r="H114" s="119" t="str">
        <f>VLOOKUP(E114,VIP!$A$2:$O17818,7,FALSE)</f>
        <v>Si</v>
      </c>
      <c r="I114" s="119" t="str">
        <f>VLOOKUP(E114,VIP!$A$2:$O9783,8,FALSE)</f>
        <v>Si</v>
      </c>
      <c r="J114" s="119" t="str">
        <f>VLOOKUP(E114,VIP!$A$2:$O9733,8,FALSE)</f>
        <v>Si</v>
      </c>
      <c r="K114" s="119" t="str">
        <f>VLOOKUP(E114,VIP!$A$2:$O13307,6,0)</f>
        <v>SI</v>
      </c>
      <c r="L114" s="146" t="s">
        <v>2424</v>
      </c>
      <c r="M114" s="158" t="s">
        <v>2712</v>
      </c>
      <c r="N114" s="117" t="s">
        <v>2465</v>
      </c>
      <c r="O114" s="155" t="s">
        <v>2494</v>
      </c>
      <c r="P114" s="138"/>
      <c r="Q114" s="159">
        <v>44313.46875</v>
      </c>
    </row>
    <row r="115" spans="1:17" ht="18" x14ac:dyDescent="0.25">
      <c r="A115" s="119" t="str">
        <f>VLOOKUP(E115,'LISTADO ATM'!$A$2:$C$900,3,0)</f>
        <v>ESTE</v>
      </c>
      <c r="B115" s="133" t="s">
        <v>2671</v>
      </c>
      <c r="C115" s="118">
        <v>44312.908437500002</v>
      </c>
      <c r="D115" s="118" t="s">
        <v>2182</v>
      </c>
      <c r="E115" s="120">
        <v>609</v>
      </c>
      <c r="F115" s="155" t="str">
        <f>VLOOKUP(E115,VIP!$A$2:$O12895,2,0)</f>
        <v>DRBR120</v>
      </c>
      <c r="G115" s="119" t="str">
        <f>VLOOKUP(E115,'LISTADO ATM'!$A$2:$B$899,2,0)</f>
        <v xml:space="preserve">ATM S/M Jumbo (San Pedro) </v>
      </c>
      <c r="H115" s="119" t="str">
        <f>VLOOKUP(E115,VIP!$A$2:$O17816,7,FALSE)</f>
        <v>Si</v>
      </c>
      <c r="I115" s="119" t="str">
        <f>VLOOKUP(E115,VIP!$A$2:$O9781,8,FALSE)</f>
        <v>Si</v>
      </c>
      <c r="J115" s="119" t="str">
        <f>VLOOKUP(E115,VIP!$A$2:$O9731,8,FALSE)</f>
        <v>Si</v>
      </c>
      <c r="K115" s="119" t="str">
        <f>VLOOKUP(E115,VIP!$A$2:$O13305,6,0)</f>
        <v>NO</v>
      </c>
      <c r="L115" s="146" t="s">
        <v>2424</v>
      </c>
      <c r="M115" s="158" t="s">
        <v>2712</v>
      </c>
      <c r="N115" s="117" t="s">
        <v>2465</v>
      </c>
      <c r="O115" s="155" t="s">
        <v>2467</v>
      </c>
      <c r="P115" s="138"/>
      <c r="Q115" s="159">
        <v>44313.46597222222</v>
      </c>
    </row>
    <row r="116" spans="1:17" ht="18" x14ac:dyDescent="0.25">
      <c r="A116" s="119" t="str">
        <f>VLOOKUP(E116,'LISTADO ATM'!$A$2:$C$900,3,0)</f>
        <v>NORTE</v>
      </c>
      <c r="B116" s="133" t="s">
        <v>2669</v>
      </c>
      <c r="C116" s="118">
        <v>44312.910520833335</v>
      </c>
      <c r="D116" s="118" t="s">
        <v>2182</v>
      </c>
      <c r="E116" s="120">
        <v>763</v>
      </c>
      <c r="F116" s="155" t="str">
        <f>VLOOKUP(E116,VIP!$A$2:$O12893,2,0)</f>
        <v>DRBR439</v>
      </c>
      <c r="G116" s="119" t="str">
        <f>VLOOKUP(E116,'LISTADO ATM'!$A$2:$B$899,2,0)</f>
        <v xml:space="preserve">ATM UNP Montellano </v>
      </c>
      <c r="H116" s="119" t="str">
        <f>VLOOKUP(E116,VIP!$A$2:$O17814,7,FALSE)</f>
        <v>Si</v>
      </c>
      <c r="I116" s="119" t="str">
        <f>VLOOKUP(E116,VIP!$A$2:$O9779,8,FALSE)</f>
        <v>Si</v>
      </c>
      <c r="J116" s="119" t="str">
        <f>VLOOKUP(E116,VIP!$A$2:$O9729,8,FALSE)</f>
        <v>Si</v>
      </c>
      <c r="K116" s="119" t="str">
        <f>VLOOKUP(E116,VIP!$A$2:$O13303,6,0)</f>
        <v>NO</v>
      </c>
      <c r="L116" s="146" t="s">
        <v>2424</v>
      </c>
      <c r="M116" s="158" t="s">
        <v>2712</v>
      </c>
      <c r="N116" s="117" t="s">
        <v>2465</v>
      </c>
      <c r="O116" s="155" t="s">
        <v>2467</v>
      </c>
      <c r="P116" s="138"/>
      <c r="Q116" s="159">
        <v>44313.459722222222</v>
      </c>
    </row>
    <row r="117" spans="1:17" ht="18" x14ac:dyDescent="0.25">
      <c r="A117" s="119" t="str">
        <f>VLOOKUP(E117,'LISTADO ATM'!$A$2:$C$900,3,0)</f>
        <v>DISTRITO NACIONAL</v>
      </c>
      <c r="B117" s="133" t="s">
        <v>2668</v>
      </c>
      <c r="C117" s="118">
        <v>44312.911423611113</v>
      </c>
      <c r="D117" s="118" t="s">
        <v>2182</v>
      </c>
      <c r="E117" s="120">
        <v>708</v>
      </c>
      <c r="F117" s="155" t="str">
        <f>VLOOKUP(E117,VIP!$A$2:$O12892,2,0)</f>
        <v>DRBR505</v>
      </c>
      <c r="G117" s="119" t="str">
        <f>VLOOKUP(E117,'LISTADO ATM'!$A$2:$B$899,2,0)</f>
        <v xml:space="preserve">ATM El Vestir De Hoy </v>
      </c>
      <c r="H117" s="119" t="str">
        <f>VLOOKUP(E117,VIP!$A$2:$O17813,7,FALSE)</f>
        <v>Si</v>
      </c>
      <c r="I117" s="119" t="str">
        <f>VLOOKUP(E117,VIP!$A$2:$O9778,8,FALSE)</f>
        <v>Si</v>
      </c>
      <c r="J117" s="119" t="str">
        <f>VLOOKUP(E117,VIP!$A$2:$O9728,8,FALSE)</f>
        <v>Si</v>
      </c>
      <c r="K117" s="119" t="str">
        <f>VLOOKUP(E117,VIP!$A$2:$O13302,6,0)</f>
        <v>NO</v>
      </c>
      <c r="L117" s="146" t="s">
        <v>2424</v>
      </c>
      <c r="M117" s="158" t="s">
        <v>2712</v>
      </c>
      <c r="N117" s="117" t="s">
        <v>2465</v>
      </c>
      <c r="O117" s="156" t="s">
        <v>2467</v>
      </c>
      <c r="P117" s="138"/>
      <c r="Q117" s="159">
        <v>44313.769444444442</v>
      </c>
    </row>
    <row r="118" spans="1:17" ht="18" x14ac:dyDescent="0.25">
      <c r="A118" s="119" t="str">
        <f>VLOOKUP(E118,'LISTADO ATM'!$A$2:$C$900,3,0)</f>
        <v>DISTRITO NACIONAL</v>
      </c>
      <c r="B118" s="133" t="s">
        <v>2667</v>
      </c>
      <c r="C118" s="118">
        <v>44312.912303240744</v>
      </c>
      <c r="D118" s="118" t="s">
        <v>2182</v>
      </c>
      <c r="E118" s="120">
        <v>967</v>
      </c>
      <c r="F118" s="156" t="str">
        <f>VLOOKUP(E118,VIP!$A$2:$O12891,2,0)</f>
        <v>DRBR967</v>
      </c>
      <c r="G118" s="119" t="str">
        <f>VLOOKUP(E118,'LISTADO ATM'!$A$2:$B$899,2,0)</f>
        <v xml:space="preserve">ATM UNP Hiper Olé Autopista Duarte </v>
      </c>
      <c r="H118" s="119" t="str">
        <f>VLOOKUP(E118,VIP!$A$2:$O17812,7,FALSE)</f>
        <v>Si</v>
      </c>
      <c r="I118" s="119" t="str">
        <f>VLOOKUP(E118,VIP!$A$2:$O9777,8,FALSE)</f>
        <v>Si</v>
      </c>
      <c r="J118" s="119" t="str">
        <f>VLOOKUP(E118,VIP!$A$2:$O9727,8,FALSE)</f>
        <v>Si</v>
      </c>
      <c r="K118" s="119" t="str">
        <f>VLOOKUP(E118,VIP!$A$2:$O13301,6,0)</f>
        <v>NO</v>
      </c>
      <c r="L118" s="146" t="s">
        <v>2424</v>
      </c>
      <c r="M118" s="158" t="s">
        <v>2712</v>
      </c>
      <c r="N118" s="117" t="s">
        <v>2465</v>
      </c>
      <c r="O118" s="156" t="s">
        <v>2467</v>
      </c>
      <c r="P118" s="138"/>
      <c r="Q118" s="159">
        <v>44313.46597222222</v>
      </c>
    </row>
    <row r="119" spans="1:17" ht="18" x14ac:dyDescent="0.25">
      <c r="A119" s="119" t="str">
        <f>VLOOKUP(E119,'LISTADO ATM'!$A$2:$C$900,3,0)</f>
        <v>NORTE</v>
      </c>
      <c r="B119" s="133" t="s">
        <v>2665</v>
      </c>
      <c r="C119" s="118">
        <v>44312.913807870369</v>
      </c>
      <c r="D119" s="118" t="s">
        <v>2183</v>
      </c>
      <c r="E119" s="120">
        <v>862</v>
      </c>
      <c r="F119" s="156" t="str">
        <f>VLOOKUP(E119,VIP!$A$2:$O12889,2,0)</f>
        <v>DRBR862</v>
      </c>
      <c r="G119" s="119" t="str">
        <f>VLOOKUP(E119,'LISTADO ATM'!$A$2:$B$899,2,0)</f>
        <v xml:space="preserve">ATM S/M Doble A (Sabaneta) </v>
      </c>
      <c r="H119" s="119" t="str">
        <f>VLOOKUP(E119,VIP!$A$2:$O17810,7,FALSE)</f>
        <v>Si</v>
      </c>
      <c r="I119" s="119" t="str">
        <f>VLOOKUP(E119,VIP!$A$2:$O9775,8,FALSE)</f>
        <v>Si</v>
      </c>
      <c r="J119" s="119" t="str">
        <f>VLOOKUP(E119,VIP!$A$2:$O9725,8,FALSE)</f>
        <v>Si</v>
      </c>
      <c r="K119" s="119" t="str">
        <f>VLOOKUP(E119,VIP!$A$2:$O13299,6,0)</f>
        <v>NO</v>
      </c>
      <c r="L119" s="146" t="s">
        <v>2424</v>
      </c>
      <c r="M119" s="158" t="s">
        <v>2712</v>
      </c>
      <c r="N119" s="117" t="s">
        <v>2465</v>
      </c>
      <c r="O119" s="156" t="s">
        <v>2494</v>
      </c>
      <c r="P119" s="138"/>
      <c r="Q119" s="159">
        <v>44313.462500000001</v>
      </c>
    </row>
    <row r="120" spans="1:17" ht="18" x14ac:dyDescent="0.25">
      <c r="A120" s="119" t="str">
        <f>VLOOKUP(E120,'LISTADO ATM'!$A$2:$C$900,3,0)</f>
        <v>NORTE</v>
      </c>
      <c r="B120" s="133" t="s">
        <v>2753</v>
      </c>
      <c r="C120" s="118">
        <v>44313.656273148146</v>
      </c>
      <c r="D120" s="118" t="s">
        <v>2183</v>
      </c>
      <c r="E120" s="120">
        <v>645</v>
      </c>
      <c r="F120" s="156" t="str">
        <f>VLOOKUP(E120,VIP!$A$2:$O12927,2,0)</f>
        <v>DRBR329</v>
      </c>
      <c r="G120" s="119" t="str">
        <f>VLOOKUP(E120,'LISTADO ATM'!$A$2:$B$899,2,0)</f>
        <v xml:space="preserve">ATM UNP Cabrera </v>
      </c>
      <c r="H120" s="119" t="str">
        <f>VLOOKUP(E120,VIP!$A$2:$O17848,7,FALSE)</f>
        <v>Si</v>
      </c>
      <c r="I120" s="119" t="str">
        <f>VLOOKUP(E120,VIP!$A$2:$O9813,8,FALSE)</f>
        <v>Si</v>
      </c>
      <c r="J120" s="119" t="str">
        <f>VLOOKUP(E120,VIP!$A$2:$O9763,8,FALSE)</f>
        <v>Si</v>
      </c>
      <c r="K120" s="119" t="str">
        <f>VLOOKUP(E120,VIP!$A$2:$O13337,6,0)</f>
        <v>NO</v>
      </c>
      <c r="L120" s="146" t="s">
        <v>2424</v>
      </c>
      <c r="M120" s="158" t="s">
        <v>2712</v>
      </c>
      <c r="N120" s="117" t="s">
        <v>2465</v>
      </c>
      <c r="O120" s="156" t="s">
        <v>2494</v>
      </c>
      <c r="P120" s="138"/>
      <c r="Q120" s="159">
        <v>44313.788194444445</v>
      </c>
    </row>
    <row r="121" spans="1:17" ht="18" x14ac:dyDescent="0.25">
      <c r="A121" s="119" t="str">
        <f>VLOOKUP(E121,'LISTADO ATM'!$A$2:$C$900,3,0)</f>
        <v>SUR</v>
      </c>
      <c r="B121" s="133" t="s">
        <v>2739</v>
      </c>
      <c r="C121" s="118">
        <v>44313.730509259258</v>
      </c>
      <c r="D121" s="118" t="s">
        <v>2182</v>
      </c>
      <c r="E121" s="120">
        <v>891</v>
      </c>
      <c r="F121" s="156" t="str">
        <f>VLOOKUP(E121,VIP!$A$2:$O12913,2,0)</f>
        <v>DRBR891</v>
      </c>
      <c r="G121" s="119" t="str">
        <f>VLOOKUP(E121,'LISTADO ATM'!$A$2:$B$899,2,0)</f>
        <v xml:space="preserve">ATM Estación Texaco (Barahona) </v>
      </c>
      <c r="H121" s="119" t="str">
        <f>VLOOKUP(E121,VIP!$A$2:$O17834,7,FALSE)</f>
        <v>Si</v>
      </c>
      <c r="I121" s="119" t="str">
        <f>VLOOKUP(E121,VIP!$A$2:$O9799,8,FALSE)</f>
        <v>Si</v>
      </c>
      <c r="J121" s="119" t="str">
        <f>VLOOKUP(E121,VIP!$A$2:$O9749,8,FALSE)</f>
        <v>Si</v>
      </c>
      <c r="K121" s="119" t="str">
        <f>VLOOKUP(E121,VIP!$A$2:$O13323,6,0)</f>
        <v>NO</v>
      </c>
      <c r="L121" s="146" t="s">
        <v>2424</v>
      </c>
      <c r="M121" s="158" t="s">
        <v>2712</v>
      </c>
      <c r="N121" s="117" t="s">
        <v>2465</v>
      </c>
      <c r="O121" s="156" t="s">
        <v>2467</v>
      </c>
      <c r="P121" s="138"/>
      <c r="Q121" s="159">
        <v>44313.780555555553</v>
      </c>
    </row>
    <row r="122" spans="1:17" ht="18" x14ac:dyDescent="0.25">
      <c r="A122" s="119" t="str">
        <f>VLOOKUP(E122,'LISTADO ATM'!$A$2:$C$900,3,0)</f>
        <v>SUR</v>
      </c>
      <c r="B122" s="133" t="s">
        <v>2763</v>
      </c>
      <c r="C122" s="118">
        <v>44313.585416666669</v>
      </c>
      <c r="D122" s="118" t="s">
        <v>2182</v>
      </c>
      <c r="E122" s="120">
        <v>311</v>
      </c>
      <c r="F122" s="156" t="str">
        <f>VLOOKUP(E122,VIP!$A$2:$O12937,2,0)</f>
        <v>DRBR381</v>
      </c>
      <c r="G122" s="119" t="str">
        <f>VLOOKUP(E122,'LISTADO ATM'!$A$2:$B$899,2,0)</f>
        <v>ATM Plaza Eroski</v>
      </c>
      <c r="H122" s="119" t="str">
        <f>VLOOKUP(E122,VIP!$A$2:$O17858,7,FALSE)</f>
        <v>Si</v>
      </c>
      <c r="I122" s="119" t="str">
        <f>VLOOKUP(E122,VIP!$A$2:$O9823,8,FALSE)</f>
        <v>Si</v>
      </c>
      <c r="J122" s="119" t="str">
        <f>VLOOKUP(E122,VIP!$A$2:$O9773,8,FALSE)</f>
        <v>Si</v>
      </c>
      <c r="K122" s="119" t="str">
        <f>VLOOKUP(E122,VIP!$A$2:$O13347,6,0)</f>
        <v>NO</v>
      </c>
      <c r="L122" s="146" t="s">
        <v>2424</v>
      </c>
      <c r="M122" s="117" t="s">
        <v>2458</v>
      </c>
      <c r="N122" s="117" t="s">
        <v>2465</v>
      </c>
      <c r="O122" s="156" t="s">
        <v>2467</v>
      </c>
      <c r="P122" s="138"/>
      <c r="Q122" s="117" t="s">
        <v>2424</v>
      </c>
    </row>
    <row r="123" spans="1:17" ht="18" x14ac:dyDescent="0.25">
      <c r="A123" s="119" t="str">
        <f>VLOOKUP(E123,'LISTADO ATM'!$A$2:$C$900,3,0)</f>
        <v>SUR</v>
      </c>
      <c r="B123" s="133" t="s">
        <v>2746</v>
      </c>
      <c r="C123" s="118">
        <v>44313.715578703705</v>
      </c>
      <c r="D123" s="118" t="s">
        <v>2182</v>
      </c>
      <c r="E123" s="120">
        <v>766</v>
      </c>
      <c r="F123" s="156" t="str">
        <f>VLOOKUP(E123,VIP!$A$2:$O12920,2,0)</f>
        <v>DRBR440</v>
      </c>
      <c r="G123" s="119" t="str">
        <f>VLOOKUP(E123,'LISTADO ATM'!$A$2:$B$899,2,0)</f>
        <v xml:space="preserve">ATM Oficina Azua II </v>
      </c>
      <c r="H123" s="119" t="str">
        <f>VLOOKUP(E123,VIP!$A$2:$O17841,7,FALSE)</f>
        <v>Si</v>
      </c>
      <c r="I123" s="119" t="str">
        <f>VLOOKUP(E123,VIP!$A$2:$O9806,8,FALSE)</f>
        <v>Si</v>
      </c>
      <c r="J123" s="119" t="str">
        <f>VLOOKUP(E123,VIP!$A$2:$O9756,8,FALSE)</f>
        <v>Si</v>
      </c>
      <c r="K123" s="119" t="str">
        <f>VLOOKUP(E123,VIP!$A$2:$O13330,6,0)</f>
        <v>SI</v>
      </c>
      <c r="L123" s="146" t="s">
        <v>2424</v>
      </c>
      <c r="M123" s="117" t="s">
        <v>2458</v>
      </c>
      <c r="N123" s="117" t="s">
        <v>2465</v>
      </c>
      <c r="O123" s="156" t="s">
        <v>2467</v>
      </c>
      <c r="P123" s="138"/>
      <c r="Q123" s="117" t="s">
        <v>2424</v>
      </c>
    </row>
    <row r="124" spans="1:17" ht="18" x14ac:dyDescent="0.25">
      <c r="A124" s="119" t="str">
        <f>VLOOKUP(E124,'LISTADO ATM'!$A$2:$C$900,3,0)</f>
        <v>NORTE</v>
      </c>
      <c r="B124" s="133" t="s">
        <v>2745</v>
      </c>
      <c r="C124" s="118">
        <v>44313.716192129628</v>
      </c>
      <c r="D124" s="118" t="s">
        <v>2183</v>
      </c>
      <c r="E124" s="120">
        <v>664</v>
      </c>
      <c r="F124" s="156" t="str">
        <f>VLOOKUP(E124,VIP!$A$2:$O12919,2,0)</f>
        <v>DRBR664</v>
      </c>
      <c r="G124" s="119" t="str">
        <f>VLOOKUP(E124,'LISTADO ATM'!$A$2:$B$899,2,0)</f>
        <v>ATM S/M Asfer (Constanza)</v>
      </c>
      <c r="H124" s="119" t="str">
        <f>VLOOKUP(E124,VIP!$A$2:$O17840,7,FALSE)</f>
        <v>N/A</v>
      </c>
      <c r="I124" s="119" t="str">
        <f>VLOOKUP(E124,VIP!$A$2:$O9805,8,FALSE)</f>
        <v>N/A</v>
      </c>
      <c r="J124" s="119" t="str">
        <f>VLOOKUP(E124,VIP!$A$2:$O9755,8,FALSE)</f>
        <v>N/A</v>
      </c>
      <c r="K124" s="119" t="str">
        <f>VLOOKUP(E124,VIP!$A$2:$O13329,6,0)</f>
        <v>N/A</v>
      </c>
      <c r="L124" s="146" t="s">
        <v>2424</v>
      </c>
      <c r="M124" s="117" t="s">
        <v>2458</v>
      </c>
      <c r="N124" s="117" t="s">
        <v>2465</v>
      </c>
      <c r="O124" s="156" t="s">
        <v>2494</v>
      </c>
      <c r="P124" s="138"/>
      <c r="Q124" s="117" t="s">
        <v>2424</v>
      </c>
    </row>
    <row r="125" spans="1:17" ht="18" x14ac:dyDescent="0.25">
      <c r="A125" s="119" t="str">
        <f>VLOOKUP(E125,'LISTADO ATM'!$A$2:$C$900,3,0)</f>
        <v>NORTE</v>
      </c>
      <c r="B125" s="133" t="s">
        <v>2742</v>
      </c>
      <c r="C125" s="118">
        <v>44313.7187037037</v>
      </c>
      <c r="D125" s="118" t="s">
        <v>2183</v>
      </c>
      <c r="E125" s="120">
        <v>63</v>
      </c>
      <c r="F125" s="156" t="str">
        <f>VLOOKUP(E125,VIP!$A$2:$O12916,2,0)</f>
        <v>DRBR063</v>
      </c>
      <c r="G125" s="119" t="str">
        <f>VLOOKUP(E125,'LISTADO ATM'!$A$2:$B$899,2,0)</f>
        <v xml:space="preserve">ATM Oficina Villa Vásquez (Montecristi) </v>
      </c>
      <c r="H125" s="119" t="str">
        <f>VLOOKUP(E125,VIP!$A$2:$O17837,7,FALSE)</f>
        <v>Si</v>
      </c>
      <c r="I125" s="119" t="str">
        <f>VLOOKUP(E125,VIP!$A$2:$O9802,8,FALSE)</f>
        <v>Si</v>
      </c>
      <c r="J125" s="119" t="str">
        <f>VLOOKUP(E125,VIP!$A$2:$O9752,8,FALSE)</f>
        <v>Si</v>
      </c>
      <c r="K125" s="119" t="str">
        <f>VLOOKUP(E125,VIP!$A$2:$O13326,6,0)</f>
        <v>NO</v>
      </c>
      <c r="L125" s="146" t="s">
        <v>2424</v>
      </c>
      <c r="M125" s="117" t="s">
        <v>2458</v>
      </c>
      <c r="N125" s="117" t="s">
        <v>2465</v>
      </c>
      <c r="O125" s="156" t="s">
        <v>2494</v>
      </c>
      <c r="P125" s="138"/>
      <c r="Q125" s="117" t="s">
        <v>2424</v>
      </c>
    </row>
    <row r="126" spans="1:17" ht="18" x14ac:dyDescent="0.25">
      <c r="A126" s="119" t="str">
        <f>VLOOKUP(E126,'LISTADO ATM'!$A$2:$C$900,3,0)</f>
        <v>DISTRITO NACIONAL</v>
      </c>
      <c r="B126" s="133" t="s">
        <v>2694</v>
      </c>
      <c r="C126" s="118">
        <v>44313.345810185187</v>
      </c>
      <c r="D126" s="118" t="s">
        <v>2182</v>
      </c>
      <c r="E126" s="120">
        <v>34</v>
      </c>
      <c r="F126" s="156" t="str">
        <f>VLOOKUP(E126,VIP!$A$2:$O12893,2,0)</f>
        <v>DRBR034</v>
      </c>
      <c r="G126" s="119" t="str">
        <f>VLOOKUP(E126,'LISTADO ATM'!$A$2:$B$899,2,0)</f>
        <v xml:space="preserve">ATM Plaza de la Salud </v>
      </c>
      <c r="H126" s="119" t="str">
        <f>VLOOKUP(E126,VIP!$A$2:$O17814,7,FALSE)</f>
        <v>Si</v>
      </c>
      <c r="I126" s="119" t="str">
        <f>VLOOKUP(E126,VIP!$A$2:$O9779,8,FALSE)</f>
        <v>Si</v>
      </c>
      <c r="J126" s="119" t="str">
        <f>VLOOKUP(E126,VIP!$A$2:$O9729,8,FALSE)</f>
        <v>Si</v>
      </c>
      <c r="K126" s="119" t="str">
        <f>VLOOKUP(E126,VIP!$A$2:$O13303,6,0)</f>
        <v>NO</v>
      </c>
      <c r="L126" s="146" t="s">
        <v>2702</v>
      </c>
      <c r="M126" s="158" t="s">
        <v>2712</v>
      </c>
      <c r="N126" s="117" t="s">
        <v>2465</v>
      </c>
      <c r="O126" s="156" t="s">
        <v>2467</v>
      </c>
      <c r="P126" s="138"/>
      <c r="Q126" s="159">
        <v>44313.597916666666</v>
      </c>
    </row>
    <row r="127" spans="1:17" ht="18" x14ac:dyDescent="0.25">
      <c r="A127" s="119" t="str">
        <f>VLOOKUP(E127,'LISTADO ATM'!$A$2:$C$900,3,0)</f>
        <v>NORTE</v>
      </c>
      <c r="B127" s="133" t="s">
        <v>2710</v>
      </c>
      <c r="C127" s="118">
        <v>44313.41070601852</v>
      </c>
      <c r="D127" s="118" t="s">
        <v>2183</v>
      </c>
      <c r="E127" s="120">
        <v>74</v>
      </c>
      <c r="F127" s="156" t="str">
        <f>VLOOKUP(E127,VIP!$A$2:$O12894,2,0)</f>
        <v>DRBR074</v>
      </c>
      <c r="G127" s="119" t="str">
        <f>VLOOKUP(E127,'LISTADO ATM'!$A$2:$B$899,2,0)</f>
        <v xml:space="preserve">ATM Oficina Sosúa </v>
      </c>
      <c r="H127" s="119" t="str">
        <f>VLOOKUP(E127,VIP!$A$2:$O17815,7,FALSE)</f>
        <v>Si</v>
      </c>
      <c r="I127" s="119" t="str">
        <f>VLOOKUP(E127,VIP!$A$2:$O9780,8,FALSE)</f>
        <v>Si</v>
      </c>
      <c r="J127" s="119" t="str">
        <f>VLOOKUP(E127,VIP!$A$2:$O9730,8,FALSE)</f>
        <v>Si</v>
      </c>
      <c r="K127" s="119" t="str">
        <f>VLOOKUP(E127,VIP!$A$2:$O13304,6,0)</f>
        <v>NO</v>
      </c>
      <c r="L127" s="146" t="s">
        <v>2702</v>
      </c>
      <c r="M127" s="158" t="s">
        <v>2712</v>
      </c>
      <c r="N127" s="117" t="s">
        <v>2465</v>
      </c>
      <c r="O127" s="157" t="s">
        <v>2494</v>
      </c>
      <c r="P127" s="138"/>
      <c r="Q127" s="159">
        <v>44313.46875</v>
      </c>
    </row>
    <row r="128" spans="1:17" ht="18" x14ac:dyDescent="0.25">
      <c r="A128" s="119" t="str">
        <f>VLOOKUP(E128,'LISTADO ATM'!$A$2:$C$900,3,0)</f>
        <v>NORTE</v>
      </c>
      <c r="B128" s="133" t="s">
        <v>2708</v>
      </c>
      <c r="C128" s="118">
        <v>44313.41128472222</v>
      </c>
      <c r="D128" s="118" t="s">
        <v>2183</v>
      </c>
      <c r="E128" s="120">
        <v>496</v>
      </c>
      <c r="F128" s="157" t="str">
        <f>VLOOKUP(E128,VIP!$A$2:$O12892,2,0)</f>
        <v>DRBR496</v>
      </c>
      <c r="G128" s="119" t="str">
        <f>VLOOKUP(E128,'LISTADO ATM'!$A$2:$B$899,2,0)</f>
        <v xml:space="preserve">ATM Multicentro La Sirena Bonao </v>
      </c>
      <c r="H128" s="119" t="str">
        <f>VLOOKUP(E128,VIP!$A$2:$O17813,7,FALSE)</f>
        <v>Si</v>
      </c>
      <c r="I128" s="119" t="str">
        <f>VLOOKUP(E128,VIP!$A$2:$O9778,8,FALSE)</f>
        <v>Si</v>
      </c>
      <c r="J128" s="119" t="str">
        <f>VLOOKUP(E128,VIP!$A$2:$O9728,8,FALSE)</f>
        <v>Si</v>
      </c>
      <c r="K128" s="119" t="str">
        <f>VLOOKUP(E128,VIP!$A$2:$O13302,6,0)</f>
        <v>NO</v>
      </c>
      <c r="L128" s="146" t="s">
        <v>2702</v>
      </c>
      <c r="M128" s="158" t="s">
        <v>2712</v>
      </c>
      <c r="N128" s="117" t="s">
        <v>2465</v>
      </c>
      <c r="O128" s="157" t="s">
        <v>2494</v>
      </c>
      <c r="P128" s="138"/>
      <c r="Q128" s="159">
        <v>44313.46875</v>
      </c>
    </row>
    <row r="129" spans="1:17" ht="18" x14ac:dyDescent="0.25">
      <c r="A129" s="119" t="str">
        <f>VLOOKUP(E129,'LISTADO ATM'!$A$2:$C$900,3,0)</f>
        <v>SUR</v>
      </c>
      <c r="B129" s="133" t="s">
        <v>2586</v>
      </c>
      <c r="C129" s="118">
        <v>44311.226076388892</v>
      </c>
      <c r="D129" s="118" t="s">
        <v>2461</v>
      </c>
      <c r="E129" s="120">
        <v>582</v>
      </c>
      <c r="F129" s="157" t="str">
        <f>VLOOKUP(E129,VIP!$A$2:$O12831,2,0)</f>
        <v xml:space="preserve">DRBR582 </v>
      </c>
      <c r="G129" s="119" t="str">
        <f>VLOOKUP(E129,'LISTADO ATM'!$A$2:$B$899,2,0)</f>
        <v>ATM Estación Sabana Yegua</v>
      </c>
      <c r="H129" s="119" t="str">
        <f>VLOOKUP(E129,VIP!$A$2:$O17752,7,FALSE)</f>
        <v>N/A</v>
      </c>
      <c r="I129" s="119" t="str">
        <f>VLOOKUP(E129,VIP!$A$2:$O9717,8,FALSE)</f>
        <v>N/A</v>
      </c>
      <c r="J129" s="119" t="str">
        <f>VLOOKUP(E129,VIP!$A$2:$O9667,8,FALSE)</f>
        <v>N/A</v>
      </c>
      <c r="K129" s="119" t="str">
        <f>VLOOKUP(E129,VIP!$A$2:$O13241,6,0)</f>
        <v>N/A</v>
      </c>
      <c r="L129" s="146" t="s">
        <v>2421</v>
      </c>
      <c r="M129" s="158" t="s">
        <v>2712</v>
      </c>
      <c r="N129" s="117" t="s">
        <v>2465</v>
      </c>
      <c r="O129" s="157" t="s">
        <v>2466</v>
      </c>
      <c r="P129" s="138"/>
      <c r="Q129" s="159">
        <v>44313.609027777777</v>
      </c>
    </row>
    <row r="130" spans="1:17" ht="18" x14ac:dyDescent="0.25">
      <c r="A130" s="119" t="str">
        <f>VLOOKUP(E130,'LISTADO ATM'!$A$2:$C$900,3,0)</f>
        <v>SUR</v>
      </c>
      <c r="B130" s="133" t="s">
        <v>2597</v>
      </c>
      <c r="C130" s="118">
        <v>44312.481145833335</v>
      </c>
      <c r="D130" s="118" t="s">
        <v>2461</v>
      </c>
      <c r="E130" s="120">
        <v>995</v>
      </c>
      <c r="F130" s="157" t="str">
        <f>VLOOKUP(E130,VIP!$A$2:$O12873,2,0)</f>
        <v>DRBR545</v>
      </c>
      <c r="G130" s="119" t="str">
        <f>VLOOKUP(E130,'LISTADO ATM'!$A$2:$B$899,2,0)</f>
        <v xml:space="preserve">ATM Oficina San Cristobal III (Lobby) </v>
      </c>
      <c r="H130" s="119" t="str">
        <f>VLOOKUP(E130,VIP!$A$2:$O17794,7,FALSE)</f>
        <v>Si</v>
      </c>
      <c r="I130" s="119" t="str">
        <f>VLOOKUP(E130,VIP!$A$2:$O9759,8,FALSE)</f>
        <v>No</v>
      </c>
      <c r="J130" s="119" t="str">
        <f>VLOOKUP(E130,VIP!$A$2:$O9709,8,FALSE)</f>
        <v>No</v>
      </c>
      <c r="K130" s="119" t="str">
        <f>VLOOKUP(E130,VIP!$A$2:$O13283,6,0)</f>
        <v>NO</v>
      </c>
      <c r="L130" s="146" t="s">
        <v>2421</v>
      </c>
      <c r="M130" s="158" t="s">
        <v>2712</v>
      </c>
      <c r="N130" s="117" t="s">
        <v>2465</v>
      </c>
      <c r="O130" s="157" t="s">
        <v>2466</v>
      </c>
      <c r="P130" s="138"/>
      <c r="Q130" s="159">
        <v>44313.769444444442</v>
      </c>
    </row>
    <row r="131" spans="1:17" ht="18" x14ac:dyDescent="0.25">
      <c r="A131" s="119" t="str">
        <f>VLOOKUP(E131,'LISTADO ATM'!$A$2:$C$900,3,0)</f>
        <v>DISTRITO NACIONAL</v>
      </c>
      <c r="B131" s="133" t="s">
        <v>2615</v>
      </c>
      <c r="C131" s="118">
        <v>44312.50277777778</v>
      </c>
      <c r="D131" s="118" t="s">
        <v>2485</v>
      </c>
      <c r="E131" s="120">
        <v>378</v>
      </c>
      <c r="F131" s="157" t="str">
        <f>VLOOKUP(E131,VIP!$A$2:$O12899,2,0)</f>
        <v>DRBR378</v>
      </c>
      <c r="G131" s="119" t="str">
        <f>VLOOKUP(E131,'LISTADO ATM'!$A$2:$B$899,2,0)</f>
        <v>ATM UNP Villa Flores</v>
      </c>
      <c r="H131" s="119" t="str">
        <f>VLOOKUP(E131,VIP!$A$2:$O17820,7,FALSE)</f>
        <v>N/A</v>
      </c>
      <c r="I131" s="119" t="str">
        <f>VLOOKUP(E131,VIP!$A$2:$O9785,8,FALSE)</f>
        <v>N/A</v>
      </c>
      <c r="J131" s="119" t="str">
        <f>VLOOKUP(E131,VIP!$A$2:$O9735,8,FALSE)</f>
        <v>N/A</v>
      </c>
      <c r="K131" s="119" t="str">
        <f>VLOOKUP(E131,VIP!$A$2:$O13309,6,0)</f>
        <v>N/A</v>
      </c>
      <c r="L131" s="146" t="s">
        <v>2421</v>
      </c>
      <c r="M131" s="158" t="s">
        <v>2712</v>
      </c>
      <c r="N131" s="117" t="s">
        <v>2465</v>
      </c>
      <c r="O131" s="157" t="s">
        <v>2486</v>
      </c>
      <c r="P131" s="138"/>
      <c r="Q131" s="159">
        <v>44313.582638888889</v>
      </c>
    </row>
    <row r="132" spans="1:17" ht="18" x14ac:dyDescent="0.25">
      <c r="A132" s="119" t="str">
        <f>VLOOKUP(E132,'LISTADO ATM'!$A$2:$C$900,3,0)</f>
        <v>DISTRITO NACIONAL</v>
      </c>
      <c r="B132" s="133" t="s">
        <v>2609</v>
      </c>
      <c r="C132" s="118">
        <v>44312.548206018517</v>
      </c>
      <c r="D132" s="118" t="s">
        <v>2485</v>
      </c>
      <c r="E132" s="120">
        <v>527</v>
      </c>
      <c r="F132" s="157" t="str">
        <f>VLOOKUP(E132,VIP!$A$2:$O12886,2,0)</f>
        <v>DRBR527</v>
      </c>
      <c r="G132" s="119" t="str">
        <f>VLOOKUP(E132,'LISTADO ATM'!$A$2:$B$899,2,0)</f>
        <v>ATM Oficina Zona Oriental II</v>
      </c>
      <c r="H132" s="119" t="str">
        <f>VLOOKUP(E132,VIP!$A$2:$O17807,7,FALSE)</f>
        <v>Si</v>
      </c>
      <c r="I132" s="119" t="str">
        <f>VLOOKUP(E132,VIP!$A$2:$O9772,8,FALSE)</f>
        <v>Si</v>
      </c>
      <c r="J132" s="119" t="str">
        <f>VLOOKUP(E132,VIP!$A$2:$O9722,8,FALSE)</f>
        <v>Si</v>
      </c>
      <c r="K132" s="119" t="str">
        <f>VLOOKUP(E132,VIP!$A$2:$O13296,6,0)</f>
        <v>SI</v>
      </c>
      <c r="L132" s="146" t="s">
        <v>2421</v>
      </c>
      <c r="M132" s="158" t="s">
        <v>2712</v>
      </c>
      <c r="N132" s="117" t="s">
        <v>2465</v>
      </c>
      <c r="O132" s="157" t="s">
        <v>2486</v>
      </c>
      <c r="P132" s="138"/>
      <c r="Q132" s="159">
        <v>44313.581250000003</v>
      </c>
    </row>
    <row r="133" spans="1:17" ht="18" x14ac:dyDescent="0.25">
      <c r="A133" s="119" t="str">
        <f>VLOOKUP(E133,'LISTADO ATM'!$A$2:$C$900,3,0)</f>
        <v>ESTE</v>
      </c>
      <c r="B133" s="133" t="s">
        <v>2607</v>
      </c>
      <c r="C133" s="118">
        <v>44312.588159722225</v>
      </c>
      <c r="D133" s="118" t="s">
        <v>2461</v>
      </c>
      <c r="E133" s="120">
        <v>114</v>
      </c>
      <c r="F133" s="157" t="str">
        <f>VLOOKUP(E133,VIP!$A$2:$O12881,2,0)</f>
        <v>DRBR114</v>
      </c>
      <c r="G133" s="119" t="str">
        <f>VLOOKUP(E133,'LISTADO ATM'!$A$2:$B$899,2,0)</f>
        <v xml:space="preserve">ATM Oficina Hato Mayor </v>
      </c>
      <c r="H133" s="119" t="str">
        <f>VLOOKUP(E133,VIP!$A$2:$O17802,7,FALSE)</f>
        <v>Si</v>
      </c>
      <c r="I133" s="119" t="str">
        <f>VLOOKUP(E133,VIP!$A$2:$O9767,8,FALSE)</f>
        <v>Si</v>
      </c>
      <c r="J133" s="119" t="str">
        <f>VLOOKUP(E133,VIP!$A$2:$O9717,8,FALSE)</f>
        <v>Si</v>
      </c>
      <c r="K133" s="119" t="str">
        <f>VLOOKUP(E133,VIP!$A$2:$O13291,6,0)</f>
        <v>NO</v>
      </c>
      <c r="L133" s="146" t="s">
        <v>2421</v>
      </c>
      <c r="M133" s="158" t="s">
        <v>2712</v>
      </c>
      <c r="N133" s="117" t="s">
        <v>2465</v>
      </c>
      <c r="O133" s="157" t="s">
        <v>2466</v>
      </c>
      <c r="P133" s="138"/>
      <c r="Q133" s="159">
        <v>44313.450694444444</v>
      </c>
    </row>
    <row r="134" spans="1:17" ht="18" x14ac:dyDescent="0.25">
      <c r="A134" s="119" t="str">
        <f>VLOOKUP(E134,'LISTADO ATM'!$A$2:$C$900,3,0)</f>
        <v>NORTE</v>
      </c>
      <c r="B134" s="133" t="s">
        <v>2604</v>
      </c>
      <c r="C134" s="118">
        <v>44312.59065972222</v>
      </c>
      <c r="D134" s="118" t="s">
        <v>2485</v>
      </c>
      <c r="E134" s="120">
        <v>97</v>
      </c>
      <c r="F134" s="157" t="str">
        <f>VLOOKUP(E134,VIP!$A$2:$O12878,2,0)</f>
        <v>DRBR097</v>
      </c>
      <c r="G134" s="119" t="str">
        <f>VLOOKUP(E134,'LISTADO ATM'!$A$2:$B$899,2,0)</f>
        <v xml:space="preserve">ATM Oficina Villa Riva </v>
      </c>
      <c r="H134" s="119" t="str">
        <f>VLOOKUP(E134,VIP!$A$2:$O17799,7,FALSE)</f>
        <v>Si</v>
      </c>
      <c r="I134" s="119" t="str">
        <f>VLOOKUP(E134,VIP!$A$2:$O9764,8,FALSE)</f>
        <v>Si</v>
      </c>
      <c r="J134" s="119" t="str">
        <f>VLOOKUP(E134,VIP!$A$2:$O9714,8,FALSE)</f>
        <v>Si</v>
      </c>
      <c r="K134" s="119" t="str">
        <f>VLOOKUP(E134,VIP!$A$2:$O13288,6,0)</f>
        <v>NO</v>
      </c>
      <c r="L134" s="146" t="s">
        <v>2421</v>
      </c>
      <c r="M134" s="158" t="s">
        <v>2712</v>
      </c>
      <c r="N134" s="117" t="s">
        <v>2465</v>
      </c>
      <c r="O134" s="157" t="s">
        <v>2486</v>
      </c>
      <c r="P134" s="138"/>
      <c r="Q134" s="159">
        <v>44313.769444444442</v>
      </c>
    </row>
    <row r="135" spans="1:17" ht="18" x14ac:dyDescent="0.25">
      <c r="A135" s="119" t="str">
        <f>VLOOKUP(E135,'LISTADO ATM'!$A$2:$C$900,3,0)</f>
        <v>DISTRITO NACIONAL</v>
      </c>
      <c r="B135" s="133" t="s">
        <v>2639</v>
      </c>
      <c r="C135" s="118">
        <v>44312.616990740738</v>
      </c>
      <c r="D135" s="118" t="s">
        <v>2461</v>
      </c>
      <c r="E135" s="120">
        <v>169</v>
      </c>
      <c r="F135" s="157" t="str">
        <f>VLOOKUP(E135,VIP!$A$2:$O12903,2,0)</f>
        <v>DRBR169</v>
      </c>
      <c r="G135" s="119" t="str">
        <f>VLOOKUP(E135,'LISTADO ATM'!$A$2:$B$899,2,0)</f>
        <v xml:space="preserve">ATM Oficina Caonabo </v>
      </c>
      <c r="H135" s="119" t="str">
        <f>VLOOKUP(E135,VIP!$A$2:$O17824,7,FALSE)</f>
        <v>Si</v>
      </c>
      <c r="I135" s="119" t="str">
        <f>VLOOKUP(E135,VIP!$A$2:$O9789,8,FALSE)</f>
        <v>Si</v>
      </c>
      <c r="J135" s="119" t="str">
        <f>VLOOKUP(E135,VIP!$A$2:$O9739,8,FALSE)</f>
        <v>Si</v>
      </c>
      <c r="K135" s="119" t="str">
        <f>VLOOKUP(E135,VIP!$A$2:$O13313,6,0)</f>
        <v>NO</v>
      </c>
      <c r="L135" s="146" t="s">
        <v>2421</v>
      </c>
      <c r="M135" s="158" t="s">
        <v>2712</v>
      </c>
      <c r="N135" s="117" t="s">
        <v>2465</v>
      </c>
      <c r="O135" s="157" t="s">
        <v>2466</v>
      </c>
      <c r="P135" s="138"/>
      <c r="Q135" s="159">
        <v>44313.577777777777</v>
      </c>
    </row>
    <row r="136" spans="1:17" ht="18" x14ac:dyDescent="0.25">
      <c r="A136" s="119" t="str">
        <f>VLOOKUP(E136,'LISTADO ATM'!$A$2:$C$900,3,0)</f>
        <v>NORTE</v>
      </c>
      <c r="B136" s="133" t="s">
        <v>2629</v>
      </c>
      <c r="C136" s="118">
        <v>44312.664386574077</v>
      </c>
      <c r="D136" s="118" t="s">
        <v>2580</v>
      </c>
      <c r="E136" s="120">
        <v>878</v>
      </c>
      <c r="F136" s="157" t="str">
        <f>VLOOKUP(E136,VIP!$A$2:$O12889,2,0)</f>
        <v>DRBR878</v>
      </c>
      <c r="G136" s="119" t="str">
        <f>VLOOKUP(E136,'LISTADO ATM'!$A$2:$B$899,2,0)</f>
        <v>ATM UNP Cabral Y Baez</v>
      </c>
      <c r="H136" s="119" t="str">
        <f>VLOOKUP(E136,VIP!$A$2:$O17810,7,FALSE)</f>
        <v>N/A</v>
      </c>
      <c r="I136" s="119" t="str">
        <f>VLOOKUP(E136,VIP!$A$2:$O9775,8,FALSE)</f>
        <v>N/A</v>
      </c>
      <c r="J136" s="119" t="str">
        <f>VLOOKUP(E136,VIP!$A$2:$O9725,8,FALSE)</f>
        <v>N/A</v>
      </c>
      <c r="K136" s="119" t="str">
        <f>VLOOKUP(E136,VIP!$A$2:$O13299,6,0)</f>
        <v>N/A</v>
      </c>
      <c r="L136" s="146" t="s">
        <v>2421</v>
      </c>
      <c r="M136" s="158" t="s">
        <v>2712</v>
      </c>
      <c r="N136" s="117" t="s">
        <v>2465</v>
      </c>
      <c r="O136" s="157" t="s">
        <v>2585</v>
      </c>
      <c r="P136" s="138"/>
      <c r="Q136" s="159">
        <v>44313.625</v>
      </c>
    </row>
    <row r="137" spans="1:17" ht="18" x14ac:dyDescent="0.25">
      <c r="A137" s="119" t="str">
        <f>VLOOKUP(E137,'LISTADO ATM'!$A$2:$C$900,3,0)</f>
        <v>ESTE</v>
      </c>
      <c r="B137" s="133" t="s">
        <v>2627</v>
      </c>
      <c r="C137" s="118">
        <v>44312.666215277779</v>
      </c>
      <c r="D137" s="118" t="s">
        <v>2461</v>
      </c>
      <c r="E137" s="120">
        <v>651</v>
      </c>
      <c r="F137" s="157" t="str">
        <f>VLOOKUP(E137,VIP!$A$2:$O12887,2,0)</f>
        <v>DRBR651</v>
      </c>
      <c r="G137" s="119" t="str">
        <f>VLOOKUP(E137,'LISTADO ATM'!$A$2:$B$899,2,0)</f>
        <v>ATM Eco Petroleo Romana</v>
      </c>
      <c r="H137" s="119" t="str">
        <f>VLOOKUP(E137,VIP!$A$2:$O17808,7,FALSE)</f>
        <v>Si</v>
      </c>
      <c r="I137" s="119" t="str">
        <f>VLOOKUP(E137,VIP!$A$2:$O9773,8,FALSE)</f>
        <v>Si</v>
      </c>
      <c r="J137" s="119" t="str">
        <f>VLOOKUP(E137,VIP!$A$2:$O9723,8,FALSE)</f>
        <v>Si</v>
      </c>
      <c r="K137" s="119" t="str">
        <f>VLOOKUP(E137,VIP!$A$2:$O13297,6,0)</f>
        <v>NO</v>
      </c>
      <c r="L137" s="146" t="s">
        <v>2421</v>
      </c>
      <c r="M137" s="158" t="s">
        <v>2712</v>
      </c>
      <c r="N137" s="117" t="s">
        <v>2465</v>
      </c>
      <c r="O137" s="157" t="s">
        <v>2466</v>
      </c>
      <c r="P137" s="138"/>
      <c r="Q137" s="159">
        <v>44313.759027777778</v>
      </c>
    </row>
    <row r="138" spans="1:17" ht="18" x14ac:dyDescent="0.25">
      <c r="A138" s="119" t="str">
        <f>VLOOKUP(E138,'LISTADO ATM'!$A$2:$C$900,3,0)</f>
        <v>ESTE</v>
      </c>
      <c r="B138" s="133" t="s">
        <v>2624</v>
      </c>
      <c r="C138" s="118">
        <v>44312.66847222222</v>
      </c>
      <c r="D138" s="118" t="s">
        <v>2461</v>
      </c>
      <c r="E138" s="120">
        <v>427</v>
      </c>
      <c r="F138" s="157" t="str">
        <f>VLOOKUP(E138,VIP!$A$2:$O12883,2,0)</f>
        <v>DRBR427</v>
      </c>
      <c r="G138" s="119" t="str">
        <f>VLOOKUP(E138,'LISTADO ATM'!$A$2:$B$899,2,0)</f>
        <v xml:space="preserve">ATM Almacenes Iberia (Hato Mayor) </v>
      </c>
      <c r="H138" s="119" t="str">
        <f>VLOOKUP(E138,VIP!$A$2:$O17804,7,FALSE)</f>
        <v>Si</v>
      </c>
      <c r="I138" s="119" t="str">
        <f>VLOOKUP(E138,VIP!$A$2:$O9769,8,FALSE)</f>
        <v>Si</v>
      </c>
      <c r="J138" s="119" t="str">
        <f>VLOOKUP(E138,VIP!$A$2:$O9719,8,FALSE)</f>
        <v>Si</v>
      </c>
      <c r="K138" s="119" t="str">
        <f>VLOOKUP(E138,VIP!$A$2:$O13293,6,0)</f>
        <v>NO</v>
      </c>
      <c r="L138" s="146" t="s">
        <v>2421</v>
      </c>
      <c r="M138" s="158" t="s">
        <v>2712</v>
      </c>
      <c r="N138" s="117" t="s">
        <v>2465</v>
      </c>
      <c r="O138" s="157" t="s">
        <v>2466</v>
      </c>
      <c r="P138" s="138"/>
      <c r="Q138" s="159">
        <v>44313.615972222222</v>
      </c>
    </row>
    <row r="139" spans="1:17" ht="18" x14ac:dyDescent="0.25">
      <c r="A139" s="119" t="str">
        <f>VLOOKUP(E139,'LISTADO ATM'!$A$2:$C$900,3,0)</f>
        <v>ESTE</v>
      </c>
      <c r="B139" s="133" t="s">
        <v>2623</v>
      </c>
      <c r="C139" s="118">
        <v>44312.669525462959</v>
      </c>
      <c r="D139" s="118" t="s">
        <v>2461</v>
      </c>
      <c r="E139" s="120">
        <v>399</v>
      </c>
      <c r="F139" s="157" t="str">
        <f>VLOOKUP(E139,VIP!$A$2:$O12882,2,0)</f>
        <v>DRBR399</v>
      </c>
      <c r="G139" s="119" t="str">
        <f>VLOOKUP(E139,'LISTADO ATM'!$A$2:$B$899,2,0)</f>
        <v xml:space="preserve">ATM Oficina La Romana II </v>
      </c>
      <c r="H139" s="119" t="str">
        <f>VLOOKUP(E139,VIP!$A$2:$O17803,7,FALSE)</f>
        <v>Si</v>
      </c>
      <c r="I139" s="119" t="str">
        <f>VLOOKUP(E139,VIP!$A$2:$O9768,8,FALSE)</f>
        <v>Si</v>
      </c>
      <c r="J139" s="119" t="str">
        <f>VLOOKUP(E139,VIP!$A$2:$O9718,8,FALSE)</f>
        <v>Si</v>
      </c>
      <c r="K139" s="119" t="str">
        <f>VLOOKUP(E139,VIP!$A$2:$O13292,6,0)</f>
        <v>NO</v>
      </c>
      <c r="L139" s="146" t="s">
        <v>2421</v>
      </c>
      <c r="M139" s="158" t="s">
        <v>2712</v>
      </c>
      <c r="N139" s="117" t="s">
        <v>2465</v>
      </c>
      <c r="O139" s="157" t="s">
        <v>2466</v>
      </c>
      <c r="P139" s="138"/>
      <c r="Q139" s="159">
        <v>44313.453472222223</v>
      </c>
    </row>
    <row r="140" spans="1:17" ht="18" x14ac:dyDescent="0.25">
      <c r="A140" s="119" t="str">
        <f>VLOOKUP(E140,'LISTADO ATM'!$A$2:$C$900,3,0)</f>
        <v>NORTE</v>
      </c>
      <c r="B140" s="133" t="s">
        <v>2652</v>
      </c>
      <c r="C140" s="118">
        <v>44312.710949074077</v>
      </c>
      <c r="D140" s="118" t="s">
        <v>2580</v>
      </c>
      <c r="E140" s="120">
        <v>198</v>
      </c>
      <c r="F140" s="157" t="str">
        <f>VLOOKUP(E140,VIP!$A$2:$O12889,2,0)</f>
        <v>DRBR198</v>
      </c>
      <c r="G140" s="119" t="str">
        <f>VLOOKUP(E140,'LISTADO ATM'!$A$2:$B$899,2,0)</f>
        <v xml:space="preserve">ATM Almacenes El Encanto  (Santiago) </v>
      </c>
      <c r="H140" s="119" t="str">
        <f>VLOOKUP(E140,VIP!$A$2:$O17810,7,FALSE)</f>
        <v>NO</v>
      </c>
      <c r="I140" s="119" t="str">
        <f>VLOOKUP(E140,VIP!$A$2:$O9775,8,FALSE)</f>
        <v>NO</v>
      </c>
      <c r="J140" s="119" t="str">
        <f>VLOOKUP(E140,VIP!$A$2:$O9725,8,FALSE)</f>
        <v>NO</v>
      </c>
      <c r="K140" s="119" t="str">
        <f>VLOOKUP(E140,VIP!$A$2:$O13299,6,0)</f>
        <v>NO</v>
      </c>
      <c r="L140" s="146" t="s">
        <v>2421</v>
      </c>
      <c r="M140" s="158" t="s">
        <v>2712</v>
      </c>
      <c r="N140" s="117" t="s">
        <v>2499</v>
      </c>
      <c r="O140" s="157" t="s">
        <v>2585</v>
      </c>
      <c r="P140" s="138"/>
      <c r="Q140" s="159">
        <v>44313.581250000003</v>
      </c>
    </row>
    <row r="141" spans="1:17" ht="18" x14ac:dyDescent="0.25">
      <c r="A141" s="119" t="str">
        <f>VLOOKUP(E141,'LISTADO ATM'!$A$2:$C$900,3,0)</f>
        <v>NORTE</v>
      </c>
      <c r="B141" s="133" t="s">
        <v>2663</v>
      </c>
      <c r="C141" s="118">
        <v>44312.919768518521</v>
      </c>
      <c r="D141" s="118" t="s">
        <v>2485</v>
      </c>
      <c r="E141" s="120">
        <v>497</v>
      </c>
      <c r="F141" s="157" t="str">
        <f>VLOOKUP(E141,VIP!$A$2:$O12887,2,0)</f>
        <v>DRBR497</v>
      </c>
      <c r="G141" s="119" t="str">
        <f>VLOOKUP(E141,'LISTADO ATM'!$A$2:$B$899,2,0)</f>
        <v xml:space="preserve">ATM Oficina El Portal II (Santiago) </v>
      </c>
      <c r="H141" s="119" t="str">
        <f>VLOOKUP(E141,VIP!$A$2:$O17808,7,FALSE)</f>
        <v>Si</v>
      </c>
      <c r="I141" s="119" t="str">
        <f>VLOOKUP(E141,VIP!$A$2:$O9773,8,FALSE)</f>
        <v>Si</v>
      </c>
      <c r="J141" s="119" t="str">
        <f>VLOOKUP(E141,VIP!$A$2:$O9723,8,FALSE)</f>
        <v>Si</v>
      </c>
      <c r="K141" s="119" t="str">
        <f>VLOOKUP(E141,VIP!$A$2:$O13297,6,0)</f>
        <v>SI</v>
      </c>
      <c r="L141" s="146" t="s">
        <v>2421</v>
      </c>
      <c r="M141" s="158" t="s">
        <v>2712</v>
      </c>
      <c r="N141" s="117" t="s">
        <v>2465</v>
      </c>
      <c r="O141" s="157" t="s">
        <v>2581</v>
      </c>
      <c r="P141" s="138"/>
      <c r="Q141" s="159">
        <v>44313.582638888889</v>
      </c>
    </row>
    <row r="142" spans="1:17" ht="18" x14ac:dyDescent="0.25">
      <c r="A142" s="119" t="str">
        <f>VLOOKUP(E142,'LISTADO ATM'!$A$2:$C$900,3,0)</f>
        <v>NORTE</v>
      </c>
      <c r="B142" s="133" t="s">
        <v>2662</v>
      </c>
      <c r="C142" s="118">
        <v>44312.921365740738</v>
      </c>
      <c r="D142" s="118" t="s">
        <v>2580</v>
      </c>
      <c r="E142" s="120">
        <v>731</v>
      </c>
      <c r="F142" s="157" t="str">
        <f>VLOOKUP(E142,VIP!$A$2:$O12886,2,0)</f>
        <v>DRBR311</v>
      </c>
      <c r="G142" s="119" t="str">
        <f>VLOOKUP(E142,'LISTADO ATM'!$A$2:$B$899,2,0)</f>
        <v xml:space="preserve">ATM UNP Villa González </v>
      </c>
      <c r="H142" s="119" t="str">
        <f>VLOOKUP(E142,VIP!$A$2:$O17807,7,FALSE)</f>
        <v>Si</v>
      </c>
      <c r="I142" s="119" t="str">
        <f>VLOOKUP(E142,VIP!$A$2:$O9772,8,FALSE)</f>
        <v>Si</v>
      </c>
      <c r="J142" s="119" t="str">
        <f>VLOOKUP(E142,VIP!$A$2:$O9722,8,FALSE)</f>
        <v>Si</v>
      </c>
      <c r="K142" s="119" t="str">
        <f>VLOOKUP(E142,VIP!$A$2:$O13296,6,0)</f>
        <v>NO</v>
      </c>
      <c r="L142" s="146" t="s">
        <v>2421</v>
      </c>
      <c r="M142" s="158" t="s">
        <v>2712</v>
      </c>
      <c r="N142" s="117" t="s">
        <v>2465</v>
      </c>
      <c r="O142" s="157" t="s">
        <v>2585</v>
      </c>
      <c r="P142" s="138"/>
      <c r="Q142" s="159">
        <v>44313.46597222222</v>
      </c>
    </row>
    <row r="143" spans="1:17" ht="18" x14ac:dyDescent="0.25">
      <c r="A143" s="119" t="str">
        <f>VLOOKUP(E143,'LISTADO ATM'!$A$2:$C$900,3,0)</f>
        <v>NORTE</v>
      </c>
      <c r="B143" s="133" t="s">
        <v>2660</v>
      </c>
      <c r="C143" s="118">
        <v>44312.924583333333</v>
      </c>
      <c r="D143" s="118" t="s">
        <v>2485</v>
      </c>
      <c r="E143" s="120">
        <v>869</v>
      </c>
      <c r="F143" s="157" t="str">
        <f>VLOOKUP(E143,VIP!$A$2:$O12884,2,0)</f>
        <v>DRBR869</v>
      </c>
      <c r="G143" s="119" t="str">
        <f>VLOOKUP(E143,'LISTADO ATM'!$A$2:$B$899,2,0)</f>
        <v xml:space="preserve">ATM Estación Isla La Cueva (Cotuí) </v>
      </c>
      <c r="H143" s="119" t="str">
        <f>VLOOKUP(E143,VIP!$A$2:$O17805,7,FALSE)</f>
        <v>Si</v>
      </c>
      <c r="I143" s="119" t="str">
        <f>VLOOKUP(E143,VIP!$A$2:$O9770,8,FALSE)</f>
        <v>Si</v>
      </c>
      <c r="J143" s="119" t="str">
        <f>VLOOKUP(E143,VIP!$A$2:$O9720,8,FALSE)</f>
        <v>Si</v>
      </c>
      <c r="K143" s="119" t="str">
        <f>VLOOKUP(E143,VIP!$A$2:$O13294,6,0)</f>
        <v>NO</v>
      </c>
      <c r="L143" s="146" t="s">
        <v>2421</v>
      </c>
      <c r="M143" s="158" t="s">
        <v>2712</v>
      </c>
      <c r="N143" s="117" t="s">
        <v>2465</v>
      </c>
      <c r="O143" s="157" t="s">
        <v>2581</v>
      </c>
      <c r="P143" s="138"/>
      <c r="Q143" s="159">
        <v>44313.765277777777</v>
      </c>
    </row>
    <row r="144" spans="1:17" ht="18" x14ac:dyDescent="0.25">
      <c r="A144" s="119" t="str">
        <f>VLOOKUP(E144,'LISTADO ATM'!$A$2:$C$900,3,0)</f>
        <v>NORTE</v>
      </c>
      <c r="B144" s="133" t="s">
        <v>2656</v>
      </c>
      <c r="C144" s="118">
        <v>44312.943182870367</v>
      </c>
      <c r="D144" s="118" t="s">
        <v>2580</v>
      </c>
      <c r="E144" s="120">
        <v>837</v>
      </c>
      <c r="F144" s="157" t="str">
        <f>VLOOKUP(E144,VIP!$A$2:$O12880,2,0)</f>
        <v>DRBR837</v>
      </c>
      <c r="G144" s="119" t="str">
        <f>VLOOKUP(E144,'LISTADO ATM'!$A$2:$B$899,2,0)</f>
        <v>ATM Estación Next Canabacoa</v>
      </c>
      <c r="H144" s="119" t="str">
        <f>VLOOKUP(E144,VIP!$A$2:$O17801,7,FALSE)</f>
        <v>Si</v>
      </c>
      <c r="I144" s="119" t="str">
        <f>VLOOKUP(E144,VIP!$A$2:$O9766,8,FALSE)</f>
        <v>Si</v>
      </c>
      <c r="J144" s="119" t="str">
        <f>VLOOKUP(E144,VIP!$A$2:$O9716,8,FALSE)</f>
        <v>Si</v>
      </c>
      <c r="K144" s="119" t="str">
        <f>VLOOKUP(E144,VIP!$A$2:$O13290,6,0)</f>
        <v>NO</v>
      </c>
      <c r="L144" s="146" t="s">
        <v>2421</v>
      </c>
      <c r="M144" s="158" t="s">
        <v>2712</v>
      </c>
      <c r="N144" s="117" t="s">
        <v>2465</v>
      </c>
      <c r="O144" s="157" t="s">
        <v>2585</v>
      </c>
      <c r="P144" s="138"/>
      <c r="Q144" s="159">
        <v>44313.611111111109</v>
      </c>
    </row>
    <row r="145" spans="1:17" ht="18" x14ac:dyDescent="0.25">
      <c r="A145" s="119" t="str">
        <f>VLOOKUP(E145,'LISTADO ATM'!$A$2:$C$900,3,0)</f>
        <v>DISTRITO NACIONAL</v>
      </c>
      <c r="B145" s="133" t="s">
        <v>2655</v>
      </c>
      <c r="C145" s="118">
        <v>44312.944490740738</v>
      </c>
      <c r="D145" s="118" t="s">
        <v>2461</v>
      </c>
      <c r="E145" s="120">
        <v>698</v>
      </c>
      <c r="F145" s="157" t="str">
        <f>VLOOKUP(E145,VIP!$A$2:$O12879,2,0)</f>
        <v>DRBR698</v>
      </c>
      <c r="G145" s="119" t="str">
        <f>VLOOKUP(E145,'LISTADO ATM'!$A$2:$B$899,2,0)</f>
        <v>ATM Parador Bellamar</v>
      </c>
      <c r="H145" s="119" t="str">
        <f>VLOOKUP(E145,VIP!$A$2:$O17800,7,FALSE)</f>
        <v>Si</v>
      </c>
      <c r="I145" s="119" t="str">
        <f>VLOOKUP(E145,VIP!$A$2:$O9765,8,FALSE)</f>
        <v>Si</v>
      </c>
      <c r="J145" s="119" t="str">
        <f>VLOOKUP(E145,VIP!$A$2:$O9715,8,FALSE)</f>
        <v>Si</v>
      </c>
      <c r="K145" s="119" t="str">
        <f>VLOOKUP(E145,VIP!$A$2:$O13289,6,0)</f>
        <v>NO</v>
      </c>
      <c r="L145" s="146" t="s">
        <v>2421</v>
      </c>
      <c r="M145" s="158" t="s">
        <v>2712</v>
      </c>
      <c r="N145" s="117" t="s">
        <v>2465</v>
      </c>
      <c r="O145" s="157" t="s">
        <v>2466</v>
      </c>
      <c r="P145" s="138"/>
      <c r="Q145" s="159">
        <v>44313.601388888892</v>
      </c>
    </row>
    <row r="146" spans="1:17" ht="18" x14ac:dyDescent="0.25">
      <c r="A146" s="119" t="str">
        <f>VLOOKUP(E146,'LISTADO ATM'!$A$2:$C$900,3,0)</f>
        <v>DISTRITO NACIONAL</v>
      </c>
      <c r="B146" s="133" t="s">
        <v>2685</v>
      </c>
      <c r="C146" s="118">
        <v>44313.213599537034</v>
      </c>
      <c r="D146" s="118" t="s">
        <v>2461</v>
      </c>
      <c r="E146" s="120">
        <v>655</v>
      </c>
      <c r="F146" s="157" t="str">
        <f>VLOOKUP(E146,VIP!$A$2:$O12883,2,0)</f>
        <v>DRBR655</v>
      </c>
      <c r="G146" s="119" t="str">
        <f>VLOOKUP(E146,'LISTADO ATM'!$A$2:$B$899,2,0)</f>
        <v>ATM Farmacia Sandra</v>
      </c>
      <c r="H146" s="119" t="str">
        <f>VLOOKUP(E146,VIP!$A$2:$O17804,7,FALSE)</f>
        <v>Si</v>
      </c>
      <c r="I146" s="119" t="str">
        <f>VLOOKUP(E146,VIP!$A$2:$O9769,8,FALSE)</f>
        <v>Si</v>
      </c>
      <c r="J146" s="119" t="str">
        <f>VLOOKUP(E146,VIP!$A$2:$O9719,8,FALSE)</f>
        <v>Si</v>
      </c>
      <c r="K146" s="119" t="str">
        <f>VLOOKUP(E146,VIP!$A$2:$O13293,6,0)</f>
        <v>NO</v>
      </c>
      <c r="L146" s="146" t="s">
        <v>2421</v>
      </c>
      <c r="M146" s="158" t="s">
        <v>2712</v>
      </c>
      <c r="N146" s="117" t="s">
        <v>2465</v>
      </c>
      <c r="O146" s="157" t="s">
        <v>2466</v>
      </c>
      <c r="P146" s="138"/>
      <c r="Q146" s="159">
        <v>44313.62222222222</v>
      </c>
    </row>
    <row r="147" spans="1:17" ht="18" x14ac:dyDescent="0.25">
      <c r="A147" s="119" t="str">
        <f>VLOOKUP(E147,'LISTADO ATM'!$A$2:$C$900,3,0)</f>
        <v>DISTRITO NACIONAL</v>
      </c>
      <c r="B147" s="133" t="s">
        <v>2705</v>
      </c>
      <c r="C147" s="118">
        <v>44313.432199074072</v>
      </c>
      <c r="D147" s="118" t="s">
        <v>2461</v>
      </c>
      <c r="E147" s="120">
        <v>407</v>
      </c>
      <c r="F147" s="157" t="str">
        <f>VLOOKUP(E147,VIP!$A$2:$O12889,2,0)</f>
        <v>DRBR407</v>
      </c>
      <c r="G147" s="119" t="str">
        <f>VLOOKUP(E147,'LISTADO ATM'!$A$2:$B$899,2,0)</f>
        <v xml:space="preserve">ATM Multicentro La Sirena Villa Mella </v>
      </c>
      <c r="H147" s="119" t="str">
        <f>VLOOKUP(E147,VIP!$A$2:$O17810,7,FALSE)</f>
        <v>Si</v>
      </c>
      <c r="I147" s="119" t="str">
        <f>VLOOKUP(E147,VIP!$A$2:$O9775,8,FALSE)</f>
        <v>Si</v>
      </c>
      <c r="J147" s="119" t="str">
        <f>VLOOKUP(E147,VIP!$A$2:$O9725,8,FALSE)</f>
        <v>Si</v>
      </c>
      <c r="K147" s="119" t="str">
        <f>VLOOKUP(E147,VIP!$A$2:$O13299,6,0)</f>
        <v>NO</v>
      </c>
      <c r="L147" s="146" t="s">
        <v>2421</v>
      </c>
      <c r="M147" s="158" t="s">
        <v>2712</v>
      </c>
      <c r="N147" s="117" t="s">
        <v>2465</v>
      </c>
      <c r="O147" s="157" t="s">
        <v>2466</v>
      </c>
      <c r="P147" s="138"/>
      <c r="Q147" s="159">
        <v>44313.769444444442</v>
      </c>
    </row>
    <row r="148" spans="1:17" ht="18" x14ac:dyDescent="0.25">
      <c r="A148" s="119" t="str">
        <f>VLOOKUP(E148,'LISTADO ATM'!$A$2:$C$900,3,0)</f>
        <v>DISTRITO NACIONAL</v>
      </c>
      <c r="B148" s="133" t="s">
        <v>2715</v>
      </c>
      <c r="C148" s="118">
        <v>44313.439363425925</v>
      </c>
      <c r="D148" s="118" t="s">
        <v>2461</v>
      </c>
      <c r="E148" s="120">
        <v>560</v>
      </c>
      <c r="F148" s="160" t="str">
        <f>VLOOKUP(E148,VIP!$A$2:$O12907,2,0)</f>
        <v>DRBR229</v>
      </c>
      <c r="G148" s="119" t="str">
        <f>VLOOKUP(E148,'LISTADO ATM'!$A$2:$B$899,2,0)</f>
        <v xml:space="preserve">ATM Junta Central Electoral </v>
      </c>
      <c r="H148" s="119" t="str">
        <f>VLOOKUP(E148,VIP!$A$2:$O17828,7,FALSE)</f>
        <v>Si</v>
      </c>
      <c r="I148" s="119" t="str">
        <f>VLOOKUP(E148,VIP!$A$2:$O9793,8,FALSE)</f>
        <v>Si</v>
      </c>
      <c r="J148" s="119" t="str">
        <f>VLOOKUP(E148,VIP!$A$2:$O9743,8,FALSE)</f>
        <v>Si</v>
      </c>
      <c r="K148" s="119" t="str">
        <f>VLOOKUP(E148,VIP!$A$2:$O13317,6,0)</f>
        <v>SI</v>
      </c>
      <c r="L148" s="146" t="s">
        <v>2421</v>
      </c>
      <c r="M148" s="158" t="s">
        <v>2712</v>
      </c>
      <c r="N148" s="117" t="s">
        <v>2465</v>
      </c>
      <c r="O148" s="160" t="s">
        <v>2466</v>
      </c>
      <c r="P148" s="138"/>
      <c r="Q148" s="159">
        <v>44313.583333333336</v>
      </c>
    </row>
    <row r="149" spans="1:17" ht="18" x14ac:dyDescent="0.25">
      <c r="A149" s="119" t="str">
        <f>VLOOKUP(E149,'LISTADO ATM'!$A$2:$C$900,3,0)</f>
        <v>NORTE</v>
      </c>
      <c r="B149" s="133" t="s">
        <v>2713</v>
      </c>
      <c r="C149" s="118">
        <v>44313.550115740742</v>
      </c>
      <c r="D149" s="118" t="s">
        <v>2485</v>
      </c>
      <c r="E149" s="120">
        <v>687</v>
      </c>
      <c r="F149" s="160" t="str">
        <f>VLOOKUP(E149,VIP!$A$2:$O12907,2,0)</f>
        <v>DRBR687</v>
      </c>
      <c r="G149" s="119" t="str">
        <f>VLOOKUP(E149,'LISTADO ATM'!$A$2:$B$899,2,0)</f>
        <v>ATM Oficina Monterrico II</v>
      </c>
      <c r="H149" s="119" t="str">
        <f>VLOOKUP(E149,VIP!$A$2:$O17828,7,FALSE)</f>
        <v>NO</v>
      </c>
      <c r="I149" s="119" t="str">
        <f>VLOOKUP(E149,VIP!$A$2:$O9793,8,FALSE)</f>
        <v>NO</v>
      </c>
      <c r="J149" s="119" t="str">
        <f>VLOOKUP(E149,VIP!$A$2:$O9743,8,FALSE)</f>
        <v>NO</v>
      </c>
      <c r="K149" s="119" t="str">
        <f>VLOOKUP(E149,VIP!$A$2:$O13317,6,0)</f>
        <v>SI</v>
      </c>
      <c r="L149" s="146" t="s">
        <v>2421</v>
      </c>
      <c r="M149" s="158" t="s">
        <v>2712</v>
      </c>
      <c r="N149" s="117" t="s">
        <v>2499</v>
      </c>
      <c r="O149" s="160" t="s">
        <v>2486</v>
      </c>
      <c r="P149" s="138"/>
      <c r="Q149" s="159">
        <v>44313.518750000003</v>
      </c>
    </row>
    <row r="150" spans="1:17" ht="18" x14ac:dyDescent="0.25">
      <c r="A150" s="119" t="str">
        <f>VLOOKUP(E150,'LISTADO ATM'!$A$2:$C$900,3,0)</f>
        <v>DISTRITO NACIONAL</v>
      </c>
      <c r="B150" s="133" t="s">
        <v>2659</v>
      </c>
      <c r="C150" s="118">
        <v>44312.928263888891</v>
      </c>
      <c r="D150" s="118" t="s">
        <v>2461</v>
      </c>
      <c r="E150" s="120">
        <v>486</v>
      </c>
      <c r="F150" s="160" t="str">
        <f>VLOOKUP(E150,VIP!$A$2:$O12883,2,0)</f>
        <v>DRBR486</v>
      </c>
      <c r="G150" s="119" t="str">
        <f>VLOOKUP(E150,'LISTADO ATM'!$A$2:$B$899,2,0)</f>
        <v xml:space="preserve">ATM Olé La Caleta </v>
      </c>
      <c r="H150" s="119" t="str">
        <f>VLOOKUP(E150,VIP!$A$2:$O17804,7,FALSE)</f>
        <v>Si</v>
      </c>
      <c r="I150" s="119" t="str">
        <f>VLOOKUP(E150,VIP!$A$2:$O9769,8,FALSE)</f>
        <v>Si</v>
      </c>
      <c r="J150" s="119" t="str">
        <f>VLOOKUP(E150,VIP!$A$2:$O9719,8,FALSE)</f>
        <v>Si</v>
      </c>
      <c r="K150" s="119" t="str">
        <f>VLOOKUP(E150,VIP!$A$2:$O13293,6,0)</f>
        <v>NO</v>
      </c>
      <c r="L150" s="146" t="s">
        <v>2421</v>
      </c>
      <c r="M150" s="117" t="s">
        <v>2458</v>
      </c>
      <c r="N150" s="117" t="s">
        <v>2465</v>
      </c>
      <c r="O150" s="160" t="s">
        <v>2466</v>
      </c>
      <c r="P150" s="138"/>
      <c r="Q150" s="117" t="s">
        <v>2421</v>
      </c>
    </row>
    <row r="151" spans="1:17" ht="18" x14ac:dyDescent="0.25">
      <c r="A151" s="119" t="str">
        <f>VLOOKUP(E151,'LISTADO ATM'!$A$2:$C$900,3,0)</f>
        <v>DISTRITO NACIONAL</v>
      </c>
      <c r="B151" s="133" t="s">
        <v>2751</v>
      </c>
      <c r="C151" s="118">
        <v>44313.676921296297</v>
      </c>
      <c r="D151" s="118" t="s">
        <v>2485</v>
      </c>
      <c r="E151" s="120">
        <v>24</v>
      </c>
      <c r="F151" s="160" t="str">
        <f>VLOOKUP(E151,VIP!$A$2:$O12925,2,0)</f>
        <v>DRBR024</v>
      </c>
      <c r="G151" s="119" t="str">
        <f>VLOOKUP(E151,'LISTADO ATM'!$A$2:$B$899,2,0)</f>
        <v xml:space="preserve">ATM Oficina Eusebio Manzueta </v>
      </c>
      <c r="H151" s="119" t="str">
        <f>VLOOKUP(E151,VIP!$A$2:$O17846,7,FALSE)</f>
        <v>No</v>
      </c>
      <c r="I151" s="119" t="str">
        <f>VLOOKUP(E151,VIP!$A$2:$O9811,8,FALSE)</f>
        <v>No</v>
      </c>
      <c r="J151" s="119" t="str">
        <f>VLOOKUP(E151,VIP!$A$2:$O9761,8,FALSE)</f>
        <v>No</v>
      </c>
      <c r="K151" s="119" t="str">
        <f>VLOOKUP(E151,VIP!$A$2:$O13335,6,0)</f>
        <v>NO</v>
      </c>
      <c r="L151" s="146" t="s">
        <v>2421</v>
      </c>
      <c r="M151" s="117" t="s">
        <v>2458</v>
      </c>
      <c r="N151" s="117" t="s">
        <v>2465</v>
      </c>
      <c r="O151" s="160" t="s">
        <v>2581</v>
      </c>
      <c r="P151" s="138"/>
      <c r="Q151" s="117" t="s">
        <v>2421</v>
      </c>
    </row>
    <row r="152" spans="1:17" ht="18" x14ac:dyDescent="0.25">
      <c r="A152" s="119" t="str">
        <f>VLOOKUP(E152,'LISTADO ATM'!$A$2:$C$900,3,0)</f>
        <v>SUR</v>
      </c>
      <c r="B152" s="133" t="s">
        <v>2750</v>
      </c>
      <c r="C152" s="118">
        <v>44313.683344907404</v>
      </c>
      <c r="D152" s="118" t="s">
        <v>2461</v>
      </c>
      <c r="E152" s="120">
        <v>252</v>
      </c>
      <c r="F152" s="160" t="str">
        <f>VLOOKUP(E152,VIP!$A$2:$O12924,2,0)</f>
        <v>DRBR252</v>
      </c>
      <c r="G152" s="119" t="str">
        <f>VLOOKUP(E152,'LISTADO ATM'!$A$2:$B$899,2,0)</f>
        <v xml:space="preserve">ATM Banco Agrícola (Barahona) </v>
      </c>
      <c r="H152" s="119" t="str">
        <f>VLOOKUP(E152,VIP!$A$2:$O17845,7,FALSE)</f>
        <v>Si</v>
      </c>
      <c r="I152" s="119" t="str">
        <f>VLOOKUP(E152,VIP!$A$2:$O9810,8,FALSE)</f>
        <v>Si</v>
      </c>
      <c r="J152" s="119" t="str">
        <f>VLOOKUP(E152,VIP!$A$2:$O9760,8,FALSE)</f>
        <v>Si</v>
      </c>
      <c r="K152" s="119" t="str">
        <f>VLOOKUP(E152,VIP!$A$2:$O13334,6,0)</f>
        <v>NO</v>
      </c>
      <c r="L152" s="146" t="s">
        <v>2421</v>
      </c>
      <c r="M152" s="117" t="s">
        <v>2458</v>
      </c>
      <c r="N152" s="117" t="s">
        <v>2465</v>
      </c>
      <c r="O152" s="160" t="s">
        <v>2466</v>
      </c>
      <c r="P152" s="138"/>
      <c r="Q152" s="117" t="s">
        <v>2421</v>
      </c>
    </row>
    <row r="153" spans="1:17" ht="18" x14ac:dyDescent="0.25">
      <c r="A153" s="119" t="str">
        <f>VLOOKUP(E153,'LISTADO ATM'!$A$2:$C$900,3,0)</f>
        <v>SUR</v>
      </c>
      <c r="B153" s="133" t="s">
        <v>2748</v>
      </c>
      <c r="C153" s="118">
        <v>44313.6950462963</v>
      </c>
      <c r="D153" s="118" t="s">
        <v>2461</v>
      </c>
      <c r="E153" s="120">
        <v>750</v>
      </c>
      <c r="F153" s="160" t="str">
        <f>VLOOKUP(E153,VIP!$A$2:$O12922,2,0)</f>
        <v>DRBR265</v>
      </c>
      <c r="G153" s="119" t="str">
        <f>VLOOKUP(E153,'LISTADO ATM'!$A$2:$B$899,2,0)</f>
        <v xml:space="preserve">ATM UNP Duvergé </v>
      </c>
      <c r="H153" s="119" t="str">
        <f>VLOOKUP(E153,VIP!$A$2:$O17843,7,FALSE)</f>
        <v>Si</v>
      </c>
      <c r="I153" s="119" t="str">
        <f>VLOOKUP(E153,VIP!$A$2:$O9808,8,FALSE)</f>
        <v>Si</v>
      </c>
      <c r="J153" s="119" t="str">
        <f>VLOOKUP(E153,VIP!$A$2:$O9758,8,FALSE)</f>
        <v>Si</v>
      </c>
      <c r="K153" s="119" t="str">
        <f>VLOOKUP(E153,VIP!$A$2:$O13332,6,0)</f>
        <v>SI</v>
      </c>
      <c r="L153" s="146" t="s">
        <v>2421</v>
      </c>
      <c r="M153" s="117" t="s">
        <v>2458</v>
      </c>
      <c r="N153" s="117" t="s">
        <v>2465</v>
      </c>
      <c r="O153" s="160" t="s">
        <v>2466</v>
      </c>
      <c r="P153" s="138"/>
      <c r="Q153" s="117" t="s">
        <v>2421</v>
      </c>
    </row>
    <row r="154" spans="1:17" ht="18" x14ac:dyDescent="0.25">
      <c r="A154" s="119" t="str">
        <f>VLOOKUP(E154,'LISTADO ATM'!$A$2:$C$900,3,0)</f>
        <v>NORTE</v>
      </c>
      <c r="B154" s="133" t="s">
        <v>2747</v>
      </c>
      <c r="C154" s="118">
        <v>44313.69972222222</v>
      </c>
      <c r="D154" s="118" t="s">
        <v>2485</v>
      </c>
      <c r="E154" s="120">
        <v>950</v>
      </c>
      <c r="F154" s="160" t="str">
        <f>VLOOKUP(E154,VIP!$A$2:$O12921,2,0)</f>
        <v>DRBR12G</v>
      </c>
      <c r="G154" s="119" t="str">
        <f>VLOOKUP(E154,'LISTADO ATM'!$A$2:$B$899,2,0)</f>
        <v xml:space="preserve">ATM Oficina Monterrico </v>
      </c>
      <c r="H154" s="119" t="str">
        <f>VLOOKUP(E154,VIP!$A$2:$O17842,7,FALSE)</f>
        <v>Si</v>
      </c>
      <c r="I154" s="119" t="str">
        <f>VLOOKUP(E154,VIP!$A$2:$O9807,8,FALSE)</f>
        <v>Si</v>
      </c>
      <c r="J154" s="119" t="str">
        <f>VLOOKUP(E154,VIP!$A$2:$O9757,8,FALSE)</f>
        <v>Si</v>
      </c>
      <c r="K154" s="119" t="str">
        <f>VLOOKUP(E154,VIP!$A$2:$O13331,6,0)</f>
        <v>SI</v>
      </c>
      <c r="L154" s="146" t="s">
        <v>2421</v>
      </c>
      <c r="M154" s="117" t="s">
        <v>2458</v>
      </c>
      <c r="N154" s="117" t="s">
        <v>2465</v>
      </c>
      <c r="O154" s="160" t="s">
        <v>2581</v>
      </c>
      <c r="P154" s="138"/>
      <c r="Q154" s="117" t="s">
        <v>2421</v>
      </c>
    </row>
    <row r="155" spans="1:17" ht="18" x14ac:dyDescent="0.25">
      <c r="A155" s="119" t="str">
        <f>VLOOKUP(E155,'LISTADO ATM'!$A$2:$C$900,3,0)</f>
        <v>SUR</v>
      </c>
      <c r="B155" s="133">
        <v>3335864553</v>
      </c>
      <c r="C155" s="118">
        <v>44310.698414351849</v>
      </c>
      <c r="D155" s="118" t="s">
        <v>2182</v>
      </c>
      <c r="E155" s="120">
        <v>962</v>
      </c>
      <c r="F155" s="160" t="str">
        <f>VLOOKUP(E155,VIP!$A$2:$O12828,2,0)</f>
        <v>DRBR962</v>
      </c>
      <c r="G155" s="119" t="str">
        <f>VLOOKUP(E155,'LISTADO ATM'!$A$2:$B$899,2,0)</f>
        <v xml:space="preserve">ATM Oficina Villa Ofelia II (San Juan) </v>
      </c>
      <c r="H155" s="119" t="str">
        <f>VLOOKUP(E155,VIP!$A$2:$O17749,7,FALSE)</f>
        <v>Si</v>
      </c>
      <c r="I155" s="119" t="str">
        <f>VLOOKUP(E155,VIP!$A$2:$O9714,8,FALSE)</f>
        <v>Si</v>
      </c>
      <c r="J155" s="119" t="str">
        <f>VLOOKUP(E155,VIP!$A$2:$O9664,8,FALSE)</f>
        <v>Si</v>
      </c>
      <c r="K155" s="119" t="str">
        <f>VLOOKUP(E155,VIP!$A$2:$O13238,6,0)</f>
        <v>NO</v>
      </c>
      <c r="L155" s="146" t="s">
        <v>2481</v>
      </c>
      <c r="M155" s="158" t="s">
        <v>2712</v>
      </c>
      <c r="N155" s="117" t="s">
        <v>2465</v>
      </c>
      <c r="O155" s="160" t="s">
        <v>2467</v>
      </c>
      <c r="P155" s="138"/>
      <c r="Q155" s="159">
        <v>44313.574305555558</v>
      </c>
    </row>
    <row r="156" spans="1:17" ht="18" x14ac:dyDescent="0.25">
      <c r="A156" s="119" t="str">
        <f>VLOOKUP(E156,'LISTADO ATM'!$A$2:$C$900,3,0)</f>
        <v>DISTRITO NACIONAL</v>
      </c>
      <c r="B156" s="133" t="s">
        <v>2641</v>
      </c>
      <c r="C156" s="118">
        <v>44312.607893518521</v>
      </c>
      <c r="D156" s="118" t="s">
        <v>2182</v>
      </c>
      <c r="E156" s="120">
        <v>539</v>
      </c>
      <c r="F156" s="160" t="str">
        <f>VLOOKUP(E156,VIP!$A$2:$O12905,2,0)</f>
        <v>DRBR539</v>
      </c>
      <c r="G156" s="119" t="str">
        <f>VLOOKUP(E156,'LISTADO ATM'!$A$2:$B$899,2,0)</f>
        <v>ATM S/M La Cadena Los Proceres</v>
      </c>
      <c r="H156" s="119" t="str">
        <f>VLOOKUP(E156,VIP!$A$2:$O17826,7,FALSE)</f>
        <v>Si</v>
      </c>
      <c r="I156" s="119" t="str">
        <f>VLOOKUP(E156,VIP!$A$2:$O9791,8,FALSE)</f>
        <v>Si</v>
      </c>
      <c r="J156" s="119" t="str">
        <f>VLOOKUP(E156,VIP!$A$2:$O9741,8,FALSE)</f>
        <v>Si</v>
      </c>
      <c r="K156" s="119" t="str">
        <f>VLOOKUP(E156,VIP!$A$2:$O13315,6,0)</f>
        <v>NO</v>
      </c>
      <c r="L156" s="146" t="s">
        <v>2481</v>
      </c>
      <c r="M156" s="158" t="s">
        <v>2712</v>
      </c>
      <c r="N156" s="117" t="s">
        <v>2465</v>
      </c>
      <c r="O156" s="160" t="s">
        <v>2467</v>
      </c>
      <c r="P156" s="138"/>
      <c r="Q156" s="159">
        <v>44313.60833333333</v>
      </c>
    </row>
    <row r="157" spans="1:17" ht="18" x14ac:dyDescent="0.25">
      <c r="A157" s="119" t="str">
        <f>VLOOKUP(E157,'LISTADO ATM'!$A$2:$C$900,3,0)</f>
        <v>NORTE</v>
      </c>
      <c r="B157" s="133" t="s">
        <v>2642</v>
      </c>
      <c r="C157" s="118">
        <v>44312.780624999999</v>
      </c>
      <c r="D157" s="118" t="s">
        <v>2182</v>
      </c>
      <c r="E157" s="120">
        <v>62</v>
      </c>
      <c r="F157" s="160" t="str">
        <f>VLOOKUP(E157,VIP!$A$2:$O12877,2,0)</f>
        <v>DRBR062</v>
      </c>
      <c r="G157" s="119" t="str">
        <f>VLOOKUP(E157,'LISTADO ATM'!$A$2:$B$899,2,0)</f>
        <v xml:space="preserve">ATM Oficina Dajabón </v>
      </c>
      <c r="H157" s="119" t="str">
        <f>VLOOKUP(E157,VIP!$A$2:$O17798,7,FALSE)</f>
        <v>Si</v>
      </c>
      <c r="I157" s="119" t="str">
        <f>VLOOKUP(E157,VIP!$A$2:$O9763,8,FALSE)</f>
        <v>Si</v>
      </c>
      <c r="J157" s="119" t="str">
        <f>VLOOKUP(E157,VIP!$A$2:$O9713,8,FALSE)</f>
        <v>Si</v>
      </c>
      <c r="K157" s="119" t="str">
        <f>VLOOKUP(E157,VIP!$A$2:$O13287,6,0)</f>
        <v>SI</v>
      </c>
      <c r="L157" s="146" t="s">
        <v>2481</v>
      </c>
      <c r="M157" s="158" t="s">
        <v>2712</v>
      </c>
      <c r="N157" s="117" t="s">
        <v>2465</v>
      </c>
      <c r="O157" s="160" t="s">
        <v>2467</v>
      </c>
      <c r="P157" s="138"/>
      <c r="Q157" s="159">
        <v>44313.464583333334</v>
      </c>
    </row>
    <row r="158" spans="1:17" ht="18" x14ac:dyDescent="0.25">
      <c r="A158" s="119" t="str">
        <f>VLOOKUP(E158,'LISTADO ATM'!$A$2:$C$900,3,0)</f>
        <v>DISTRITO NACIONAL</v>
      </c>
      <c r="B158" s="133" t="s">
        <v>2681</v>
      </c>
      <c r="C158" s="118">
        <v>44312.858414351853</v>
      </c>
      <c r="D158" s="118" t="s">
        <v>2182</v>
      </c>
      <c r="E158" s="120">
        <v>973</v>
      </c>
      <c r="F158" s="160" t="str">
        <f>VLOOKUP(E158,VIP!$A$2:$O12905,2,0)</f>
        <v>DRBR912</v>
      </c>
      <c r="G158" s="119" t="str">
        <f>VLOOKUP(E158,'LISTADO ATM'!$A$2:$B$899,2,0)</f>
        <v xml:space="preserve">ATM Oficina Sabana de la Mar </v>
      </c>
      <c r="H158" s="119" t="str">
        <f>VLOOKUP(E158,VIP!$A$2:$O17826,7,FALSE)</f>
        <v>Si</v>
      </c>
      <c r="I158" s="119" t="str">
        <f>VLOOKUP(E158,VIP!$A$2:$O9791,8,FALSE)</f>
        <v>Si</v>
      </c>
      <c r="J158" s="119" t="str">
        <f>VLOOKUP(E158,VIP!$A$2:$O9741,8,FALSE)</f>
        <v>Si</v>
      </c>
      <c r="K158" s="119" t="str">
        <f>VLOOKUP(E158,VIP!$A$2:$O13315,6,0)</f>
        <v>NO</v>
      </c>
      <c r="L158" s="146" t="s">
        <v>2481</v>
      </c>
      <c r="M158" s="158" t="s">
        <v>2712</v>
      </c>
      <c r="N158" s="117" t="s">
        <v>2465</v>
      </c>
      <c r="O158" s="160" t="s">
        <v>2467</v>
      </c>
      <c r="P158" s="138"/>
      <c r="Q158" s="159">
        <v>44313.456250000003</v>
      </c>
    </row>
    <row r="159" spans="1:17" ht="18" x14ac:dyDescent="0.25">
      <c r="A159" s="119" t="str">
        <f>VLOOKUP(E159,'LISTADO ATM'!$A$2:$C$900,3,0)</f>
        <v>NORTE</v>
      </c>
      <c r="B159" s="133" t="s">
        <v>2680</v>
      </c>
      <c r="C159" s="118">
        <v>44312.86005787037</v>
      </c>
      <c r="D159" s="118" t="s">
        <v>2182</v>
      </c>
      <c r="E159" s="120">
        <v>857</v>
      </c>
      <c r="F159" s="160" t="str">
        <f>VLOOKUP(E159,VIP!$A$2:$O12904,2,0)</f>
        <v>DRBR857</v>
      </c>
      <c r="G159" s="119" t="str">
        <f>VLOOKUP(E159,'LISTADO ATM'!$A$2:$B$899,2,0)</f>
        <v xml:space="preserve">ATM Oficina Los Alamos </v>
      </c>
      <c r="H159" s="119" t="str">
        <f>VLOOKUP(E159,VIP!$A$2:$O17825,7,FALSE)</f>
        <v>Si</v>
      </c>
      <c r="I159" s="119" t="str">
        <f>VLOOKUP(E159,VIP!$A$2:$O9790,8,FALSE)</f>
        <v>Si</v>
      </c>
      <c r="J159" s="119" t="str">
        <f>VLOOKUP(E159,VIP!$A$2:$O9740,8,FALSE)</f>
        <v>Si</v>
      </c>
      <c r="K159" s="119" t="str">
        <f>VLOOKUP(E159,VIP!$A$2:$O13314,6,0)</f>
        <v>NO</v>
      </c>
      <c r="L159" s="146" t="s">
        <v>2481</v>
      </c>
      <c r="M159" s="158" t="s">
        <v>2712</v>
      </c>
      <c r="N159" s="117" t="s">
        <v>2465</v>
      </c>
      <c r="O159" s="160" t="s">
        <v>2467</v>
      </c>
      <c r="P159" s="138"/>
      <c r="Q159" s="159">
        <v>44313.465277777781</v>
      </c>
    </row>
    <row r="160" spans="1:17" ht="18" x14ac:dyDescent="0.25">
      <c r="A160" s="119" t="str">
        <f>VLOOKUP(E160,'LISTADO ATM'!$A$2:$C$900,3,0)</f>
        <v>DISTRITO NACIONAL</v>
      </c>
      <c r="B160" s="133" t="s">
        <v>2679</v>
      </c>
      <c r="C160" s="118">
        <v>44312.861990740741</v>
      </c>
      <c r="D160" s="118" t="s">
        <v>2182</v>
      </c>
      <c r="E160" s="120">
        <v>515</v>
      </c>
      <c r="F160" s="160" t="str">
        <f>VLOOKUP(E160,VIP!$A$2:$O12903,2,0)</f>
        <v>DRBR515</v>
      </c>
      <c r="G160" s="119" t="str">
        <f>VLOOKUP(E160,'LISTADO ATM'!$A$2:$B$899,2,0)</f>
        <v xml:space="preserve">ATM Oficina Agora Mall I </v>
      </c>
      <c r="H160" s="119" t="str">
        <f>VLOOKUP(E160,VIP!$A$2:$O17824,7,FALSE)</f>
        <v>Si</v>
      </c>
      <c r="I160" s="119" t="str">
        <f>VLOOKUP(E160,VIP!$A$2:$O9789,8,FALSE)</f>
        <v>Si</v>
      </c>
      <c r="J160" s="119" t="str">
        <f>VLOOKUP(E160,VIP!$A$2:$O9739,8,FALSE)</f>
        <v>Si</v>
      </c>
      <c r="K160" s="119" t="str">
        <f>VLOOKUP(E160,VIP!$A$2:$O13313,6,0)</f>
        <v>SI</v>
      </c>
      <c r="L160" s="146" t="s">
        <v>2481</v>
      </c>
      <c r="M160" s="158" t="s">
        <v>2712</v>
      </c>
      <c r="N160" s="117" t="s">
        <v>2465</v>
      </c>
      <c r="O160" s="160" t="s">
        <v>2467</v>
      </c>
      <c r="P160" s="138"/>
      <c r="Q160" s="159">
        <v>44313.446527777778</v>
      </c>
    </row>
    <row r="161" spans="1:17" ht="18" x14ac:dyDescent="0.25">
      <c r="A161" s="119" t="str">
        <f>VLOOKUP(E161,'LISTADO ATM'!$A$2:$C$900,3,0)</f>
        <v>NORTE</v>
      </c>
      <c r="B161" s="133" t="s">
        <v>2678</v>
      </c>
      <c r="C161" s="118">
        <v>44312.877060185187</v>
      </c>
      <c r="D161" s="118" t="s">
        <v>2182</v>
      </c>
      <c r="E161" s="120">
        <v>666</v>
      </c>
      <c r="F161" s="160" t="str">
        <f>VLOOKUP(E161,VIP!$A$2:$O12902,2,0)</f>
        <v>DRBR666</v>
      </c>
      <c r="G161" s="119" t="str">
        <f>VLOOKUP(E161,'LISTADO ATM'!$A$2:$B$899,2,0)</f>
        <v>ATM S/M El Porvernir Libert</v>
      </c>
      <c r="H161" s="119" t="str">
        <f>VLOOKUP(E161,VIP!$A$2:$O17823,7,FALSE)</f>
        <v>N/A</v>
      </c>
      <c r="I161" s="119" t="str">
        <f>VLOOKUP(E161,VIP!$A$2:$O9788,8,FALSE)</f>
        <v>N/A</v>
      </c>
      <c r="J161" s="119" t="str">
        <f>VLOOKUP(E161,VIP!$A$2:$O9738,8,FALSE)</f>
        <v>N/A</v>
      </c>
      <c r="K161" s="119" t="str">
        <f>VLOOKUP(E161,VIP!$A$2:$O13312,6,0)</f>
        <v>N/A</v>
      </c>
      <c r="L161" s="146" t="s">
        <v>2481</v>
      </c>
      <c r="M161" s="158" t="s">
        <v>2712</v>
      </c>
      <c r="N161" s="117" t="s">
        <v>2465</v>
      </c>
      <c r="O161" s="160" t="s">
        <v>2467</v>
      </c>
      <c r="P161" s="138"/>
      <c r="Q161" s="159">
        <v>44313.456944444442</v>
      </c>
    </row>
    <row r="162" spans="1:17" ht="18" x14ac:dyDescent="0.25">
      <c r="A162" s="119" t="str">
        <f>VLOOKUP(E162,'LISTADO ATM'!$A$2:$C$900,3,0)</f>
        <v>SUR</v>
      </c>
      <c r="B162" s="133" t="s">
        <v>2677</v>
      </c>
      <c r="C162" s="118">
        <v>44312.878101851849</v>
      </c>
      <c r="D162" s="118" t="s">
        <v>2182</v>
      </c>
      <c r="E162" s="120">
        <v>968</v>
      </c>
      <c r="F162" s="160" t="str">
        <f>VLOOKUP(E162,VIP!$A$2:$O12901,2,0)</f>
        <v>DRBR24I</v>
      </c>
      <c r="G162" s="119" t="str">
        <f>VLOOKUP(E162,'LISTADO ATM'!$A$2:$B$899,2,0)</f>
        <v xml:space="preserve">ATM UNP Mercado Baní </v>
      </c>
      <c r="H162" s="119" t="str">
        <f>VLOOKUP(E162,VIP!$A$2:$O17822,7,FALSE)</f>
        <v>Si</v>
      </c>
      <c r="I162" s="119" t="str">
        <f>VLOOKUP(E162,VIP!$A$2:$O9787,8,FALSE)</f>
        <v>Si</v>
      </c>
      <c r="J162" s="119" t="str">
        <f>VLOOKUP(E162,VIP!$A$2:$O9737,8,FALSE)</f>
        <v>Si</v>
      </c>
      <c r="K162" s="119" t="str">
        <f>VLOOKUP(E162,VIP!$A$2:$O13311,6,0)</f>
        <v>SI</v>
      </c>
      <c r="L162" s="146" t="s">
        <v>2481</v>
      </c>
      <c r="M162" s="158" t="s">
        <v>2712</v>
      </c>
      <c r="N162" s="117" t="s">
        <v>2465</v>
      </c>
      <c r="O162" s="160" t="s">
        <v>2467</v>
      </c>
      <c r="P162" s="138"/>
      <c r="Q162" s="159">
        <v>44313.464583333334</v>
      </c>
    </row>
    <row r="163" spans="1:17" ht="18" x14ac:dyDescent="0.25">
      <c r="A163" s="119" t="str">
        <f>VLOOKUP(E163,'LISTADO ATM'!$A$2:$C$900,3,0)</f>
        <v>NORTE</v>
      </c>
      <c r="B163" s="133" t="s">
        <v>2676</v>
      </c>
      <c r="C163" s="118">
        <v>44312.878946759258</v>
      </c>
      <c r="D163" s="118" t="s">
        <v>2182</v>
      </c>
      <c r="E163" s="120">
        <v>181</v>
      </c>
      <c r="F163" s="160" t="str">
        <f>VLOOKUP(E163,VIP!$A$2:$O12900,2,0)</f>
        <v>DRBR181</v>
      </c>
      <c r="G163" s="119" t="str">
        <f>VLOOKUP(E163,'LISTADO ATM'!$A$2:$B$899,2,0)</f>
        <v xml:space="preserve">ATM Oficina Sabaneta </v>
      </c>
      <c r="H163" s="119" t="str">
        <f>VLOOKUP(E163,VIP!$A$2:$O17821,7,FALSE)</f>
        <v>Si</v>
      </c>
      <c r="I163" s="119" t="str">
        <f>VLOOKUP(E163,VIP!$A$2:$O9786,8,FALSE)</f>
        <v>Si</v>
      </c>
      <c r="J163" s="119" t="str">
        <f>VLOOKUP(E163,VIP!$A$2:$O9736,8,FALSE)</f>
        <v>Si</v>
      </c>
      <c r="K163" s="119" t="str">
        <f>VLOOKUP(E163,VIP!$A$2:$O13310,6,0)</f>
        <v>SI</v>
      </c>
      <c r="L163" s="146" t="s">
        <v>2481</v>
      </c>
      <c r="M163" s="158" t="s">
        <v>2712</v>
      </c>
      <c r="N163" s="117" t="s">
        <v>2465</v>
      </c>
      <c r="O163" s="160" t="s">
        <v>2467</v>
      </c>
      <c r="P163" s="138"/>
      <c r="Q163" s="159">
        <v>44313.462500000001</v>
      </c>
    </row>
    <row r="164" spans="1:17" ht="18" x14ac:dyDescent="0.25">
      <c r="A164" s="119" t="str">
        <f>VLOOKUP(E164,'LISTADO ATM'!$A$2:$C$900,3,0)</f>
        <v>ESTE</v>
      </c>
      <c r="B164" s="133" t="s">
        <v>2701</v>
      </c>
      <c r="C164" s="118">
        <v>44313.278553240743</v>
      </c>
      <c r="D164" s="118" t="s">
        <v>2182</v>
      </c>
      <c r="E164" s="120">
        <v>121</v>
      </c>
      <c r="F164" s="160" t="str">
        <f>VLOOKUP(E164,VIP!$A$2:$O12900,2,0)</f>
        <v>DRBR121</v>
      </c>
      <c r="G164" s="119" t="str">
        <f>VLOOKUP(E164,'LISTADO ATM'!$A$2:$B$899,2,0)</f>
        <v xml:space="preserve">ATM Oficina Bayaguana </v>
      </c>
      <c r="H164" s="119" t="str">
        <f>VLOOKUP(E164,VIP!$A$2:$O17821,7,FALSE)</f>
        <v>Si</v>
      </c>
      <c r="I164" s="119" t="str">
        <f>VLOOKUP(E164,VIP!$A$2:$O9786,8,FALSE)</f>
        <v>Si</v>
      </c>
      <c r="J164" s="119" t="str">
        <f>VLOOKUP(E164,VIP!$A$2:$O9736,8,FALSE)</f>
        <v>Si</v>
      </c>
      <c r="K164" s="119" t="str">
        <f>VLOOKUP(E164,VIP!$A$2:$O13310,6,0)</f>
        <v>SI</v>
      </c>
      <c r="L164" s="146" t="s">
        <v>2481</v>
      </c>
      <c r="M164" s="158" t="s">
        <v>2712</v>
      </c>
      <c r="N164" s="117" t="s">
        <v>2465</v>
      </c>
      <c r="O164" s="160" t="s">
        <v>2467</v>
      </c>
      <c r="P164" s="138"/>
      <c r="Q164" s="159">
        <v>44313.441666666666</v>
      </c>
    </row>
    <row r="165" spans="1:17" ht="18" x14ac:dyDescent="0.25">
      <c r="A165" s="119" t="str">
        <f>VLOOKUP(E165,'LISTADO ATM'!$A$2:$C$900,3,0)</f>
        <v>DISTRITO NACIONAL</v>
      </c>
      <c r="B165" s="133" t="s">
        <v>2698</v>
      </c>
      <c r="C165" s="118">
        <v>44313.339097222219</v>
      </c>
      <c r="D165" s="118" t="s">
        <v>2182</v>
      </c>
      <c r="E165" s="120">
        <v>648</v>
      </c>
      <c r="F165" s="160" t="str">
        <f>VLOOKUP(E165,VIP!$A$2:$O12897,2,0)</f>
        <v>DRBR190</v>
      </c>
      <c r="G165" s="119" t="str">
        <f>VLOOKUP(E165,'LISTADO ATM'!$A$2:$B$899,2,0)</f>
        <v xml:space="preserve">ATM Hermandad de Pensionados </v>
      </c>
      <c r="H165" s="119" t="str">
        <f>VLOOKUP(E165,VIP!$A$2:$O17818,7,FALSE)</f>
        <v>Si</v>
      </c>
      <c r="I165" s="119" t="str">
        <f>VLOOKUP(E165,VIP!$A$2:$O9783,8,FALSE)</f>
        <v>No</v>
      </c>
      <c r="J165" s="119" t="str">
        <f>VLOOKUP(E165,VIP!$A$2:$O9733,8,FALSE)</f>
        <v>No</v>
      </c>
      <c r="K165" s="119" t="str">
        <f>VLOOKUP(E165,VIP!$A$2:$O13307,6,0)</f>
        <v>NO</v>
      </c>
      <c r="L165" s="146" t="s">
        <v>2481</v>
      </c>
      <c r="M165" s="158" t="s">
        <v>2712</v>
      </c>
      <c r="N165" s="117" t="s">
        <v>2465</v>
      </c>
      <c r="O165" s="160" t="s">
        <v>2467</v>
      </c>
      <c r="P165" s="138"/>
      <c r="Q165" s="159">
        <v>44313.606249999997</v>
      </c>
    </row>
    <row r="166" spans="1:17" ht="18" x14ac:dyDescent="0.25">
      <c r="A166" s="119" t="str">
        <f>VLOOKUP(E166,'LISTADO ATM'!$A$2:$C$900,3,0)</f>
        <v>SUR</v>
      </c>
      <c r="B166" s="133" t="s">
        <v>2697</v>
      </c>
      <c r="C166" s="118">
        <v>44313.340208333335</v>
      </c>
      <c r="D166" s="118" t="s">
        <v>2182</v>
      </c>
      <c r="E166" s="120">
        <v>751</v>
      </c>
      <c r="F166" s="160" t="str">
        <f>VLOOKUP(E166,VIP!$A$2:$O12896,2,0)</f>
        <v>DRBR751</v>
      </c>
      <c r="G166" s="119" t="str">
        <f>VLOOKUP(E166,'LISTADO ATM'!$A$2:$B$899,2,0)</f>
        <v>ATM Eco Petroleo Camilo</v>
      </c>
      <c r="H166" s="119" t="str">
        <f>VLOOKUP(E166,VIP!$A$2:$O17817,7,FALSE)</f>
        <v>N/A</v>
      </c>
      <c r="I166" s="119" t="str">
        <f>VLOOKUP(E166,VIP!$A$2:$O9782,8,FALSE)</f>
        <v>N/A</v>
      </c>
      <c r="J166" s="119" t="str">
        <f>VLOOKUP(E166,VIP!$A$2:$O9732,8,FALSE)</f>
        <v>N/A</v>
      </c>
      <c r="K166" s="119" t="str">
        <f>VLOOKUP(E166,VIP!$A$2:$O13306,6,0)</f>
        <v>N/A</v>
      </c>
      <c r="L166" s="146" t="s">
        <v>2481</v>
      </c>
      <c r="M166" s="158" t="s">
        <v>2712</v>
      </c>
      <c r="N166" s="117" t="s">
        <v>2465</v>
      </c>
      <c r="O166" s="160" t="s">
        <v>2467</v>
      </c>
      <c r="P166" s="138"/>
      <c r="Q166" s="159">
        <v>44313.466666666667</v>
      </c>
    </row>
    <row r="167" spans="1:17" ht="18" x14ac:dyDescent="0.25">
      <c r="A167" s="119" t="str">
        <f>VLOOKUP(E167,'LISTADO ATM'!$A$2:$C$900,3,0)</f>
        <v>DISTRITO NACIONAL</v>
      </c>
      <c r="B167" s="133" t="s">
        <v>2696</v>
      </c>
      <c r="C167" s="118">
        <v>44313.340648148151</v>
      </c>
      <c r="D167" s="118" t="s">
        <v>2182</v>
      </c>
      <c r="E167" s="120">
        <v>769</v>
      </c>
      <c r="F167" s="160" t="str">
        <f>VLOOKUP(E167,VIP!$A$2:$O12895,2,0)</f>
        <v>DRBR769</v>
      </c>
      <c r="G167" s="119" t="str">
        <f>VLOOKUP(E167,'LISTADO ATM'!$A$2:$B$899,2,0)</f>
        <v>ATM UNP Pablo Mella Morales</v>
      </c>
      <c r="H167" s="119" t="str">
        <f>VLOOKUP(E167,VIP!$A$2:$O17816,7,FALSE)</f>
        <v>Si</v>
      </c>
      <c r="I167" s="119" t="str">
        <f>VLOOKUP(E167,VIP!$A$2:$O9781,8,FALSE)</f>
        <v>Si</v>
      </c>
      <c r="J167" s="119" t="str">
        <f>VLOOKUP(E167,VIP!$A$2:$O9731,8,FALSE)</f>
        <v>Si</v>
      </c>
      <c r="K167" s="119" t="str">
        <f>VLOOKUP(E167,VIP!$A$2:$O13305,6,0)</f>
        <v>NO</v>
      </c>
      <c r="L167" s="146" t="s">
        <v>2481</v>
      </c>
      <c r="M167" s="158" t="s">
        <v>2712</v>
      </c>
      <c r="N167" s="117" t="s">
        <v>2465</v>
      </c>
      <c r="O167" s="160" t="s">
        <v>2467</v>
      </c>
      <c r="P167" s="138"/>
      <c r="Q167" s="159">
        <v>44313.592361111114</v>
      </c>
    </row>
    <row r="168" spans="1:17" ht="18" x14ac:dyDescent="0.25">
      <c r="A168" s="119" t="str">
        <f>VLOOKUP(E168,'LISTADO ATM'!$A$2:$C$900,3,0)</f>
        <v>ESTE</v>
      </c>
      <c r="B168" s="133" t="s">
        <v>2704</v>
      </c>
      <c r="C168" s="118">
        <v>44313.4372337963</v>
      </c>
      <c r="D168" s="118" t="s">
        <v>2182</v>
      </c>
      <c r="E168" s="120">
        <v>838</v>
      </c>
      <c r="F168" s="160" t="str">
        <f>VLOOKUP(E168,VIP!$A$2:$O12888,2,0)</f>
        <v>DRBR838</v>
      </c>
      <c r="G168" s="119" t="str">
        <f>VLOOKUP(E168,'LISTADO ATM'!$A$2:$B$899,2,0)</f>
        <v xml:space="preserve">ATM UNP Consuelo </v>
      </c>
      <c r="H168" s="119" t="str">
        <f>VLOOKUP(E168,VIP!$A$2:$O17809,7,FALSE)</f>
        <v>Si</v>
      </c>
      <c r="I168" s="119" t="str">
        <f>VLOOKUP(E168,VIP!$A$2:$O9774,8,FALSE)</f>
        <v>Si</v>
      </c>
      <c r="J168" s="119" t="str">
        <f>VLOOKUP(E168,VIP!$A$2:$O9724,8,FALSE)</f>
        <v>Si</v>
      </c>
      <c r="K168" s="119" t="str">
        <f>VLOOKUP(E168,VIP!$A$2:$O13298,6,0)</f>
        <v>NO</v>
      </c>
      <c r="L168" s="146" t="s">
        <v>2481</v>
      </c>
      <c r="M168" s="158" t="s">
        <v>2712</v>
      </c>
      <c r="N168" s="117" t="s">
        <v>2465</v>
      </c>
      <c r="O168" s="160" t="s">
        <v>2467</v>
      </c>
      <c r="P168" s="138"/>
      <c r="Q168" s="159">
        <v>44313.427777777775</v>
      </c>
    </row>
    <row r="169" spans="1:17" ht="18" x14ac:dyDescent="0.25">
      <c r="A169" s="119" t="str">
        <f>VLOOKUP(E169,'LISTADO ATM'!$A$2:$C$900,3,0)</f>
        <v>NORTE</v>
      </c>
      <c r="B169" s="133" t="s">
        <v>2728</v>
      </c>
      <c r="C169" s="118">
        <v>44313.462835648148</v>
      </c>
      <c r="D169" s="118" t="s">
        <v>2183</v>
      </c>
      <c r="E169" s="120">
        <v>380</v>
      </c>
      <c r="F169" s="160" t="str">
        <f>VLOOKUP(E169,VIP!$A$2:$O12920,2,0)</f>
        <v>DRBR380</v>
      </c>
      <c r="G169" s="119" t="str">
        <f>VLOOKUP(E169,'LISTADO ATM'!$A$2:$B$899,2,0)</f>
        <v xml:space="preserve">ATM Oficina Navarrete </v>
      </c>
      <c r="H169" s="119" t="str">
        <f>VLOOKUP(E169,VIP!$A$2:$O17841,7,FALSE)</f>
        <v>Si</v>
      </c>
      <c r="I169" s="119" t="str">
        <f>VLOOKUP(E169,VIP!$A$2:$O9806,8,FALSE)</f>
        <v>Si</v>
      </c>
      <c r="J169" s="119" t="str">
        <f>VLOOKUP(E169,VIP!$A$2:$O9756,8,FALSE)</f>
        <v>Si</v>
      </c>
      <c r="K169" s="119" t="str">
        <f>VLOOKUP(E169,VIP!$A$2:$O13330,6,0)</f>
        <v>NO</v>
      </c>
      <c r="L169" s="146" t="s">
        <v>2481</v>
      </c>
      <c r="M169" s="158" t="s">
        <v>2712</v>
      </c>
      <c r="N169" s="117" t="s">
        <v>2499</v>
      </c>
      <c r="O169" s="160" t="s">
        <v>2733</v>
      </c>
      <c r="P169" s="138"/>
      <c r="Q169" s="159">
        <v>44313.581250000003</v>
      </c>
    </row>
    <row r="170" spans="1:17" ht="18" x14ac:dyDescent="0.25">
      <c r="A170" s="119" t="str">
        <f>VLOOKUP(E170,'LISTADO ATM'!$A$2:$C$900,3,0)</f>
        <v>ESTE</v>
      </c>
      <c r="B170" s="133" t="s">
        <v>2761</v>
      </c>
      <c r="C170" s="118">
        <v>44313.587870370371</v>
      </c>
      <c r="D170" s="118" t="s">
        <v>2182</v>
      </c>
      <c r="E170" s="120">
        <v>121</v>
      </c>
      <c r="F170" s="160" t="str">
        <f>VLOOKUP(E170,VIP!$A$2:$O12935,2,0)</f>
        <v>DRBR121</v>
      </c>
      <c r="G170" s="119" t="str">
        <f>VLOOKUP(E170,'LISTADO ATM'!$A$2:$B$899,2,0)</f>
        <v xml:space="preserve">ATM Oficina Bayaguana </v>
      </c>
      <c r="H170" s="119" t="str">
        <f>VLOOKUP(E170,VIP!$A$2:$O17856,7,FALSE)</f>
        <v>Si</v>
      </c>
      <c r="I170" s="119" t="str">
        <f>VLOOKUP(E170,VIP!$A$2:$O9821,8,FALSE)</f>
        <v>Si</v>
      </c>
      <c r="J170" s="119" t="str">
        <f>VLOOKUP(E170,VIP!$A$2:$O9771,8,FALSE)</f>
        <v>Si</v>
      </c>
      <c r="K170" s="119" t="str">
        <f>VLOOKUP(E170,VIP!$A$2:$O13345,6,0)</f>
        <v>SI</v>
      </c>
      <c r="L170" s="146" t="s">
        <v>2481</v>
      </c>
      <c r="M170" s="158" t="s">
        <v>2712</v>
      </c>
      <c r="N170" s="117" t="s">
        <v>2465</v>
      </c>
      <c r="O170" s="160" t="s">
        <v>2467</v>
      </c>
      <c r="P170" s="138"/>
      <c r="Q170" s="159">
        <v>44313.281944444447</v>
      </c>
    </row>
    <row r="171" spans="1:17" ht="18" x14ac:dyDescent="0.25">
      <c r="A171" s="119" t="str">
        <f>VLOOKUP(E171,'LISTADO ATM'!$A$2:$C$900,3,0)</f>
        <v>DISTRITO NACIONAL</v>
      </c>
      <c r="B171" s="133" t="s">
        <v>2760</v>
      </c>
      <c r="C171" s="118">
        <v>44313.599374999998</v>
      </c>
      <c r="D171" s="118" t="s">
        <v>2182</v>
      </c>
      <c r="E171" s="120">
        <v>707</v>
      </c>
      <c r="F171" s="160" t="str">
        <f>VLOOKUP(E171,VIP!$A$2:$O12934,2,0)</f>
        <v>DRBR707</v>
      </c>
      <c r="G171" s="119" t="str">
        <f>VLOOKUP(E171,'LISTADO ATM'!$A$2:$B$899,2,0)</f>
        <v xml:space="preserve">ATM IAD </v>
      </c>
      <c r="H171" s="119" t="str">
        <f>VLOOKUP(E171,VIP!$A$2:$O17855,7,FALSE)</f>
        <v>No</v>
      </c>
      <c r="I171" s="119" t="str">
        <f>VLOOKUP(E171,VIP!$A$2:$O9820,8,FALSE)</f>
        <v>No</v>
      </c>
      <c r="J171" s="119" t="str">
        <f>VLOOKUP(E171,VIP!$A$2:$O9770,8,FALSE)</f>
        <v>No</v>
      </c>
      <c r="K171" s="119" t="str">
        <f>VLOOKUP(E171,VIP!$A$2:$O13344,6,0)</f>
        <v>NO</v>
      </c>
      <c r="L171" s="146" t="s">
        <v>2481</v>
      </c>
      <c r="M171" s="158" t="s">
        <v>2712</v>
      </c>
      <c r="N171" s="117" t="s">
        <v>2465</v>
      </c>
      <c r="O171" s="160" t="s">
        <v>2467</v>
      </c>
      <c r="P171" s="138"/>
      <c r="Q171" s="159">
        <v>44313.779166666667</v>
      </c>
    </row>
    <row r="172" spans="1:17" ht="18" x14ac:dyDescent="0.25">
      <c r="A172" s="119" t="str">
        <f>VLOOKUP(E172,'LISTADO ATM'!$A$2:$C$900,3,0)</f>
        <v>DISTRITO NACIONAL</v>
      </c>
      <c r="B172" s="133" t="s">
        <v>2743</v>
      </c>
      <c r="C172" s="118">
        <v>44313.717951388891</v>
      </c>
      <c r="D172" s="118" t="s">
        <v>2182</v>
      </c>
      <c r="E172" s="120">
        <v>314</v>
      </c>
      <c r="F172" s="160" t="str">
        <f>VLOOKUP(E172,VIP!$A$2:$O12917,2,0)</f>
        <v>DRBR314</v>
      </c>
      <c r="G172" s="119" t="str">
        <f>VLOOKUP(E172,'LISTADO ATM'!$A$2:$B$899,2,0)</f>
        <v xml:space="preserve">ATM UNP Cambita Garabito (San Cristóbal) </v>
      </c>
      <c r="H172" s="119" t="str">
        <f>VLOOKUP(E172,VIP!$A$2:$O17838,7,FALSE)</f>
        <v>Si</v>
      </c>
      <c r="I172" s="119" t="str">
        <f>VLOOKUP(E172,VIP!$A$2:$O9803,8,FALSE)</f>
        <v>Si</v>
      </c>
      <c r="J172" s="119" t="str">
        <f>VLOOKUP(E172,VIP!$A$2:$O9753,8,FALSE)</f>
        <v>Si</v>
      </c>
      <c r="K172" s="119" t="str">
        <f>VLOOKUP(E172,VIP!$A$2:$O13327,6,0)</f>
        <v>NO</v>
      </c>
      <c r="L172" s="146" t="s">
        <v>2481</v>
      </c>
      <c r="M172" s="158" t="s">
        <v>2712</v>
      </c>
      <c r="N172" s="117" t="s">
        <v>2465</v>
      </c>
      <c r="O172" s="160" t="s">
        <v>2467</v>
      </c>
      <c r="P172" s="138"/>
      <c r="Q172" s="159">
        <v>44313.75</v>
      </c>
    </row>
    <row r="173" spans="1:17" ht="18" x14ac:dyDescent="0.25">
      <c r="A173" s="119" t="str">
        <f>VLOOKUP(E173,'LISTADO ATM'!$A$2:$C$900,3,0)</f>
        <v>DISTRITO NACIONAL</v>
      </c>
      <c r="B173" s="133">
        <v>3335863100</v>
      </c>
      <c r="C173" s="118">
        <v>44309.351388888892</v>
      </c>
      <c r="D173" s="118" t="s">
        <v>2182</v>
      </c>
      <c r="E173" s="120">
        <v>231</v>
      </c>
      <c r="F173" s="160" t="str">
        <f>VLOOKUP(E173,VIP!$A$2:$O12844,2,0)</f>
        <v>DRBR231</v>
      </c>
      <c r="G173" s="119" t="str">
        <f>VLOOKUP(E173,'LISTADO ATM'!$A$2:$B$899,2,0)</f>
        <v xml:space="preserve">ATM Oficina Zona Oriental </v>
      </c>
      <c r="H173" s="119" t="str">
        <f>VLOOKUP(E173,VIP!$A$2:$O17765,7,FALSE)</f>
        <v>Si</v>
      </c>
      <c r="I173" s="119" t="str">
        <f>VLOOKUP(E173,VIP!$A$2:$O9730,8,FALSE)</f>
        <v>Si</v>
      </c>
      <c r="J173" s="119" t="str">
        <f>VLOOKUP(E173,VIP!$A$2:$O9680,8,FALSE)</f>
        <v>Si</v>
      </c>
      <c r="K173" s="119" t="str">
        <f>VLOOKUP(E173,VIP!$A$2:$O13254,6,0)</f>
        <v>SI</v>
      </c>
      <c r="L173" s="146" t="s">
        <v>2481</v>
      </c>
      <c r="M173" s="117" t="s">
        <v>2458</v>
      </c>
      <c r="N173" s="117" t="s">
        <v>2499</v>
      </c>
      <c r="O173" s="160" t="s">
        <v>2467</v>
      </c>
      <c r="P173" s="138"/>
      <c r="Q173" s="117" t="s">
        <v>2481</v>
      </c>
    </row>
    <row r="174" spans="1:17" ht="18" x14ac:dyDescent="0.25">
      <c r="A174" s="119" t="str">
        <f>VLOOKUP(E174,'LISTADO ATM'!$A$2:$C$900,3,0)</f>
        <v>DISTRITO NACIONAL</v>
      </c>
      <c r="B174" s="133" t="s">
        <v>2722</v>
      </c>
      <c r="C174" s="118">
        <v>44313.526261574072</v>
      </c>
      <c r="D174" s="118" t="s">
        <v>2182</v>
      </c>
      <c r="E174" s="120">
        <v>515</v>
      </c>
      <c r="F174" s="160" t="str">
        <f>VLOOKUP(E174,VIP!$A$2:$O12914,2,0)</f>
        <v>DRBR515</v>
      </c>
      <c r="G174" s="119" t="str">
        <f>VLOOKUP(E174,'LISTADO ATM'!$A$2:$B$899,2,0)</f>
        <v xml:space="preserve">ATM Oficina Agora Mall I </v>
      </c>
      <c r="H174" s="119" t="str">
        <f>VLOOKUP(E174,VIP!$A$2:$O17835,7,FALSE)</f>
        <v>Si</v>
      </c>
      <c r="I174" s="119" t="str">
        <f>VLOOKUP(E174,VIP!$A$2:$O9800,8,FALSE)</f>
        <v>Si</v>
      </c>
      <c r="J174" s="119" t="str">
        <f>VLOOKUP(E174,VIP!$A$2:$O9750,8,FALSE)</f>
        <v>Si</v>
      </c>
      <c r="K174" s="119" t="str">
        <f>VLOOKUP(E174,VIP!$A$2:$O13324,6,0)</f>
        <v>SI</v>
      </c>
      <c r="L174" s="146" t="s">
        <v>2481</v>
      </c>
      <c r="M174" s="117" t="s">
        <v>2458</v>
      </c>
      <c r="N174" s="117" t="s">
        <v>2499</v>
      </c>
      <c r="O174" s="160" t="s">
        <v>2467</v>
      </c>
      <c r="P174" s="138"/>
      <c r="Q174" s="117" t="s">
        <v>2481</v>
      </c>
    </row>
    <row r="175" spans="1:17" ht="18" x14ac:dyDescent="0.25">
      <c r="A175" s="119" t="str">
        <f>VLOOKUP(E175,'LISTADO ATM'!$A$2:$C$900,3,0)</f>
        <v>ESTE</v>
      </c>
      <c r="B175" s="133" t="s">
        <v>2738</v>
      </c>
      <c r="C175" s="118">
        <v>44313.732870370368</v>
      </c>
      <c r="D175" s="118" t="s">
        <v>2182</v>
      </c>
      <c r="E175" s="120">
        <v>899</v>
      </c>
      <c r="F175" s="160" t="str">
        <f>VLOOKUP(E175,VIP!$A$2:$O12912,2,0)</f>
        <v>DRBR899</v>
      </c>
      <c r="G175" s="119" t="str">
        <f>VLOOKUP(E175,'LISTADO ATM'!$A$2:$B$899,2,0)</f>
        <v xml:space="preserve">ATM Oficina Punta Cana </v>
      </c>
      <c r="H175" s="119" t="str">
        <f>VLOOKUP(E175,VIP!$A$2:$O17833,7,FALSE)</f>
        <v>Si</v>
      </c>
      <c r="I175" s="119" t="str">
        <f>VLOOKUP(E175,VIP!$A$2:$O9798,8,FALSE)</f>
        <v>Si</v>
      </c>
      <c r="J175" s="119" t="str">
        <f>VLOOKUP(E175,VIP!$A$2:$O9748,8,FALSE)</f>
        <v>Si</v>
      </c>
      <c r="K175" s="119" t="str">
        <f>VLOOKUP(E175,VIP!$A$2:$O13322,6,0)</f>
        <v>NO</v>
      </c>
      <c r="L175" s="146" t="s">
        <v>2481</v>
      </c>
      <c r="M175" s="117" t="s">
        <v>2458</v>
      </c>
      <c r="N175" s="117" t="s">
        <v>2465</v>
      </c>
      <c r="O175" s="160" t="s">
        <v>2467</v>
      </c>
      <c r="P175" s="138"/>
      <c r="Q175" s="117" t="s">
        <v>2481</v>
      </c>
    </row>
    <row r="176" spans="1:17" ht="18" x14ac:dyDescent="0.25">
      <c r="A176" s="119" t="str">
        <f>VLOOKUP(E176,'LISTADO ATM'!$A$2:$C$900,3,0)</f>
        <v>SUR</v>
      </c>
      <c r="B176" s="133" t="s">
        <v>2735</v>
      </c>
      <c r="C176" s="118">
        <v>44313.759756944448</v>
      </c>
      <c r="D176" s="118" t="s">
        <v>2182</v>
      </c>
      <c r="E176" s="120">
        <v>584</v>
      </c>
      <c r="F176" s="160" t="str">
        <f>VLOOKUP(E176,VIP!$A$2:$O12909,2,0)</f>
        <v>DRBR404</v>
      </c>
      <c r="G176" s="119" t="str">
        <f>VLOOKUP(E176,'LISTADO ATM'!$A$2:$B$899,2,0)</f>
        <v xml:space="preserve">ATM Oficina San Cristóbal I </v>
      </c>
      <c r="H176" s="119" t="str">
        <f>VLOOKUP(E176,VIP!$A$2:$O17830,7,FALSE)</f>
        <v>Si</v>
      </c>
      <c r="I176" s="119" t="str">
        <f>VLOOKUP(E176,VIP!$A$2:$O9795,8,FALSE)</f>
        <v>Si</v>
      </c>
      <c r="J176" s="119" t="str">
        <f>VLOOKUP(E176,VIP!$A$2:$O9745,8,FALSE)</f>
        <v>Si</v>
      </c>
      <c r="K176" s="119" t="str">
        <f>VLOOKUP(E176,VIP!$A$2:$O13319,6,0)</f>
        <v>SI</v>
      </c>
      <c r="L176" s="146" t="s">
        <v>2481</v>
      </c>
      <c r="M176" s="117" t="s">
        <v>2458</v>
      </c>
      <c r="N176" s="117" t="s">
        <v>2465</v>
      </c>
      <c r="O176" s="160" t="s">
        <v>2467</v>
      </c>
      <c r="P176" s="138"/>
      <c r="Q176" s="117" t="s">
        <v>2481</v>
      </c>
    </row>
    <row r="177" spans="1:17" ht="18" x14ac:dyDescent="0.25">
      <c r="A177" s="119" t="str">
        <f>VLOOKUP(E177,'LISTADO ATM'!$A$2:$C$900,3,0)</f>
        <v>DISTRITO NACIONAL</v>
      </c>
      <c r="B177" s="133">
        <v>3335864539</v>
      </c>
      <c r="C177" s="118">
        <v>44310.686180555553</v>
      </c>
      <c r="D177" s="118" t="s">
        <v>2182</v>
      </c>
      <c r="E177" s="120">
        <v>327</v>
      </c>
      <c r="F177" s="160" t="str">
        <f>VLOOKUP(E177,VIP!$A$2:$O12835,2,0)</f>
        <v>DRBR327</v>
      </c>
      <c r="G177" s="119" t="str">
        <f>VLOOKUP(E177,'LISTADO ATM'!$A$2:$B$899,2,0)</f>
        <v xml:space="preserve">ATM UNP CCN (Nacional 27 de Febrero) </v>
      </c>
      <c r="H177" s="119" t="str">
        <f>VLOOKUP(E177,VIP!$A$2:$O17756,7,FALSE)</f>
        <v>Si</v>
      </c>
      <c r="I177" s="119" t="str">
        <f>VLOOKUP(E177,VIP!$A$2:$O9721,8,FALSE)</f>
        <v>Si</v>
      </c>
      <c r="J177" s="119" t="str">
        <f>VLOOKUP(E177,VIP!$A$2:$O9671,8,FALSE)</f>
        <v>Si</v>
      </c>
      <c r="K177" s="119" t="str">
        <f>VLOOKUP(E177,VIP!$A$2:$O13245,6,0)</f>
        <v>NO</v>
      </c>
      <c r="L177" s="146" t="s">
        <v>2584</v>
      </c>
      <c r="M177" s="117" t="s">
        <v>2458</v>
      </c>
      <c r="N177" s="117" t="s">
        <v>2465</v>
      </c>
      <c r="O177" s="160" t="s">
        <v>2467</v>
      </c>
      <c r="P177" s="138"/>
      <c r="Q177" s="117" t="s">
        <v>2584</v>
      </c>
    </row>
  </sheetData>
  <autoFilter ref="A4:Q4">
    <sortState ref="A5:Q17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7 E178:E1048576">
    <cfRule type="duplicateValues" dxfId="4" priority="3"/>
  </conditionalFormatting>
  <conditionalFormatting sqref="E148:E177">
    <cfRule type="duplicateValues" dxfId="3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2463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5" t="s">
        <v>2418</v>
      </c>
      <c r="B7" s="186"/>
      <c r="C7" s="186"/>
      <c r="D7" s="186"/>
      <c r="E7" s="18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88"/>
      <c r="D10" s="189"/>
      <c r="E10" s="190"/>
    </row>
    <row r="11" spans="1:5" x14ac:dyDescent="0.25">
      <c r="B11" s="105"/>
      <c r="E11" s="105"/>
    </row>
    <row r="12" spans="1:5" ht="18" x14ac:dyDescent="0.25">
      <c r="A12" s="185" t="s">
        <v>2489</v>
      </c>
      <c r="B12" s="186"/>
      <c r="C12" s="186"/>
      <c r="D12" s="186"/>
      <c r="E12" s="187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76"/>
      <c r="D15" s="177"/>
      <c r="E15" s="178"/>
    </row>
    <row r="16" spans="1:5" ht="15.75" thickBot="1" x14ac:dyDescent="0.3">
      <c r="B16" s="105"/>
      <c r="E16" s="105"/>
    </row>
    <row r="17" spans="1:5" ht="18.75" thickBot="1" x14ac:dyDescent="0.3">
      <c r="A17" s="166" t="s">
        <v>2490</v>
      </c>
      <c r="B17" s="167"/>
      <c r="C17" s="167"/>
      <c r="D17" s="167"/>
      <c r="E17" s="168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6" t="s">
        <v>2571</v>
      </c>
      <c r="B40" s="167"/>
      <c r="C40" s="167"/>
      <c r="D40" s="167"/>
      <c r="E40" s="168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69" t="s">
        <v>2491</v>
      </c>
      <c r="B63" s="170"/>
      <c r="C63" s="170"/>
      <c r="D63" s="170"/>
      <c r="E63" s="171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72" t="s">
        <v>2492</v>
      </c>
      <c r="B76" s="173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6" t="s">
        <v>2493</v>
      </c>
      <c r="B79" s="167"/>
      <c r="C79" s="167"/>
      <c r="D79" s="167"/>
      <c r="E79" s="168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74" t="s">
        <v>2422</v>
      </c>
      <c r="E80" s="175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64" t="s">
        <v>2573</v>
      </c>
      <c r="E81" s="165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64" t="s">
        <v>2495</v>
      </c>
      <c r="E82" s="165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64" t="s">
        <v>2495</v>
      </c>
      <c r="E83" s="165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64" t="s">
        <v>2495</v>
      </c>
      <c r="E84" s="165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64" t="s">
        <v>2495</v>
      </c>
      <c r="E85" s="165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64" t="s">
        <v>2495</v>
      </c>
      <c r="E86" s="165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64" t="s">
        <v>2495</v>
      </c>
      <c r="E87" s="165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64" t="s">
        <v>2495</v>
      </c>
      <c r="E88" s="165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64" t="s">
        <v>2495</v>
      </c>
      <c r="E89" s="165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64" t="s">
        <v>2495</v>
      </c>
      <c r="E90" s="165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C15:E15"/>
    <mergeCell ref="A17:E17"/>
    <mergeCell ref="A1:E1"/>
    <mergeCell ref="A2:E2"/>
    <mergeCell ref="A7:E7"/>
    <mergeCell ref="C10:E10"/>
    <mergeCell ref="A12:E12"/>
    <mergeCell ref="A40:E40"/>
    <mergeCell ref="A63:E63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6" type="noConversion"/>
  <conditionalFormatting sqref="E40">
    <cfRule type="duplicateValues" dxfId="356" priority="127"/>
  </conditionalFormatting>
  <conditionalFormatting sqref="E40">
    <cfRule type="duplicateValues" dxfId="355" priority="126"/>
  </conditionalFormatting>
  <conditionalFormatting sqref="E40">
    <cfRule type="duplicateValues" dxfId="354" priority="128"/>
  </conditionalFormatting>
  <conditionalFormatting sqref="E91 E61:E63 E38:E39 E1:E7 E74:E80 E10:E12 E15:E17">
    <cfRule type="duplicateValues" dxfId="353" priority="129"/>
  </conditionalFormatting>
  <conditionalFormatting sqref="E91 E38:E40 E1:E7 E61:E63 E74:E80 E15:E17 E10:E12">
    <cfRule type="duplicateValues" dxfId="352" priority="130"/>
    <cfRule type="duplicateValues" dxfId="351" priority="131"/>
  </conditionalFormatting>
  <conditionalFormatting sqref="E91 E1:E7 E38:E40 E61:E63 E74:E80 E10:E12 E15:E17">
    <cfRule type="duplicateValues" dxfId="350" priority="132"/>
  </conditionalFormatting>
  <conditionalFormatting sqref="B81">
    <cfRule type="duplicateValues" dxfId="349" priority="124"/>
  </conditionalFormatting>
  <conditionalFormatting sqref="B81">
    <cfRule type="duplicateValues" dxfId="348" priority="125"/>
  </conditionalFormatting>
  <conditionalFormatting sqref="E81">
    <cfRule type="duplicateValues" dxfId="347" priority="120"/>
  </conditionalFormatting>
  <conditionalFormatting sqref="E81">
    <cfRule type="duplicateValues" dxfId="346" priority="121"/>
    <cfRule type="duplicateValues" dxfId="345" priority="122"/>
  </conditionalFormatting>
  <conditionalFormatting sqref="E81">
    <cfRule type="duplicateValues" dxfId="344" priority="123"/>
  </conditionalFormatting>
  <conditionalFormatting sqref="E19">
    <cfRule type="duplicateValues" dxfId="343" priority="114"/>
  </conditionalFormatting>
  <conditionalFormatting sqref="E19">
    <cfRule type="duplicateValues" dxfId="342" priority="115"/>
    <cfRule type="duplicateValues" dxfId="341" priority="116"/>
  </conditionalFormatting>
  <conditionalFormatting sqref="E19">
    <cfRule type="duplicateValues" dxfId="340" priority="117"/>
  </conditionalFormatting>
  <conditionalFormatting sqref="B19">
    <cfRule type="duplicateValues" dxfId="339" priority="118"/>
  </conditionalFormatting>
  <conditionalFormatting sqref="B19">
    <cfRule type="duplicateValues" dxfId="338" priority="119"/>
  </conditionalFormatting>
  <conditionalFormatting sqref="B19">
    <cfRule type="duplicateValues" dxfId="337" priority="133"/>
  </conditionalFormatting>
  <conditionalFormatting sqref="B19">
    <cfRule type="duplicateValues" dxfId="336" priority="134"/>
    <cfRule type="duplicateValues" dxfId="335" priority="135"/>
  </conditionalFormatting>
  <conditionalFormatting sqref="B75:B79 B14 B62:B63 B39:B40 B16:B17 B11:B12 B81:B90 B46:B52 B19 B58:B60 B1:B7">
    <cfRule type="duplicateValues" dxfId="334" priority="105"/>
    <cfRule type="duplicateValues" dxfId="333" priority="109"/>
    <cfRule type="duplicateValues" dxfId="332" priority="110"/>
    <cfRule type="duplicateValues" dxfId="331" priority="111"/>
    <cfRule type="duplicateValues" dxfId="330" priority="113"/>
  </conditionalFormatting>
  <conditionalFormatting sqref="B75:B79 B14 B62:B63 B39:B40 B16:B17 B11:B12 B81:B90 B46:B52 B19 B58:B60 B1:B7">
    <cfRule type="duplicateValues" dxfId="329" priority="112"/>
  </conditionalFormatting>
  <conditionalFormatting sqref="B81">
    <cfRule type="duplicateValues" dxfId="328" priority="136"/>
    <cfRule type="duplicateValues" dxfId="327" priority="137"/>
  </conditionalFormatting>
  <conditionalFormatting sqref="B62:B63 B39:B40 B11:B12 B75:B79 B14 B16:B17 B82:B90 B1:B7">
    <cfRule type="duplicateValues" dxfId="326" priority="138"/>
  </conditionalFormatting>
  <conditionalFormatting sqref="B75:B79 B62:B63 B39:B40 B16:B17 B11:B12 B14 B1:B7">
    <cfRule type="duplicateValues" dxfId="325" priority="139"/>
  </conditionalFormatting>
  <conditionalFormatting sqref="B11:B12 B75:B79 B14 B62:B63 B39:B40 B16:B17 B82:B90 B46:B52 B58:B60 B1:B7">
    <cfRule type="duplicateValues" dxfId="324" priority="140"/>
  </conditionalFormatting>
  <conditionalFormatting sqref="B11:B12 B75:B79 B14 B62:B63 B39:B40 B16:B17 B82:B90 B46:B52 B58:B60 B1:B7">
    <cfRule type="duplicateValues" dxfId="323" priority="141"/>
    <cfRule type="duplicateValues" dxfId="322" priority="142"/>
  </conditionalFormatting>
  <conditionalFormatting sqref="E82">
    <cfRule type="duplicateValues" dxfId="321" priority="106"/>
  </conditionalFormatting>
  <conditionalFormatting sqref="E82">
    <cfRule type="duplicateValues" dxfId="320" priority="107"/>
    <cfRule type="duplicateValues" dxfId="319" priority="108"/>
  </conditionalFormatting>
  <conditionalFormatting sqref="B14 B75:B79 B62:B63 B39:B40 B16:B17 B11:B12 B81:B90 B46:B52 B19 B58:B60 B1:B7">
    <cfRule type="duplicateValues" dxfId="318" priority="104"/>
  </conditionalFormatting>
  <conditionalFormatting sqref="E21">
    <cfRule type="duplicateValues" dxfId="317" priority="101"/>
  </conditionalFormatting>
  <conditionalFormatting sqref="E21">
    <cfRule type="duplicateValues" dxfId="316" priority="102"/>
    <cfRule type="duplicateValues" dxfId="315" priority="103"/>
  </conditionalFormatting>
  <conditionalFormatting sqref="B20">
    <cfRule type="duplicateValues" dxfId="314" priority="143"/>
    <cfRule type="duplicateValues" dxfId="313" priority="144"/>
    <cfRule type="duplicateValues" dxfId="312" priority="145"/>
    <cfRule type="duplicateValues" dxfId="311" priority="146"/>
    <cfRule type="duplicateValues" dxfId="310" priority="147"/>
  </conditionalFormatting>
  <conditionalFormatting sqref="B20">
    <cfRule type="duplicateValues" dxfId="309" priority="148"/>
  </conditionalFormatting>
  <conditionalFormatting sqref="B20">
    <cfRule type="duplicateValues" dxfId="308" priority="149"/>
    <cfRule type="duplicateValues" dxfId="307" priority="150"/>
  </conditionalFormatting>
  <conditionalFormatting sqref="E20">
    <cfRule type="duplicateValues" dxfId="306" priority="151"/>
  </conditionalFormatting>
  <conditionalFormatting sqref="E20">
    <cfRule type="duplicateValues" dxfId="305" priority="152"/>
    <cfRule type="duplicateValues" dxfId="304" priority="153"/>
  </conditionalFormatting>
  <conditionalFormatting sqref="E42:E43">
    <cfRule type="duplicateValues" dxfId="303" priority="154"/>
  </conditionalFormatting>
  <conditionalFormatting sqref="E42:E43">
    <cfRule type="duplicateValues" dxfId="302" priority="155"/>
    <cfRule type="duplicateValues" dxfId="301" priority="156"/>
  </conditionalFormatting>
  <conditionalFormatting sqref="E23">
    <cfRule type="duplicateValues" dxfId="300" priority="98"/>
  </conditionalFormatting>
  <conditionalFormatting sqref="E23">
    <cfRule type="duplicateValues" dxfId="299" priority="99"/>
    <cfRule type="duplicateValues" dxfId="298" priority="100"/>
  </conditionalFormatting>
  <conditionalFormatting sqref="B24">
    <cfRule type="duplicateValues" dxfId="297" priority="85"/>
    <cfRule type="duplicateValues" dxfId="296" priority="86"/>
    <cfRule type="duplicateValues" dxfId="295" priority="87"/>
    <cfRule type="duplicateValues" dxfId="294" priority="88"/>
    <cfRule type="duplicateValues" dxfId="293" priority="90"/>
  </conditionalFormatting>
  <conditionalFormatting sqref="B24">
    <cfRule type="duplicateValues" dxfId="292" priority="89"/>
  </conditionalFormatting>
  <conditionalFormatting sqref="B24">
    <cfRule type="duplicateValues" dxfId="291" priority="91"/>
  </conditionalFormatting>
  <conditionalFormatting sqref="B24">
    <cfRule type="duplicateValues" dxfId="290" priority="92"/>
    <cfRule type="duplicateValues" dxfId="289" priority="93"/>
  </conditionalFormatting>
  <conditionalFormatting sqref="B24">
    <cfRule type="duplicateValues" dxfId="288" priority="84"/>
  </conditionalFormatting>
  <conditionalFormatting sqref="E24">
    <cfRule type="duplicateValues" dxfId="287" priority="94"/>
  </conditionalFormatting>
  <conditionalFormatting sqref="E24">
    <cfRule type="duplicateValues" dxfId="286" priority="95"/>
    <cfRule type="duplicateValues" dxfId="285" priority="96"/>
  </conditionalFormatting>
  <conditionalFormatting sqref="B24">
    <cfRule type="duplicateValues" dxfId="284" priority="97"/>
  </conditionalFormatting>
  <conditionalFormatting sqref="B45">
    <cfRule type="duplicateValues" dxfId="283" priority="73"/>
    <cfRule type="duplicateValues" dxfId="282" priority="74"/>
    <cfRule type="duplicateValues" dxfId="281" priority="75"/>
    <cfRule type="duplicateValues" dxfId="280" priority="76"/>
    <cfRule type="duplicateValues" dxfId="279" priority="77"/>
  </conditionalFormatting>
  <conditionalFormatting sqref="B45">
    <cfRule type="duplicateValues" dxfId="278" priority="78"/>
  </conditionalFormatting>
  <conditionalFormatting sqref="B45">
    <cfRule type="duplicateValues" dxfId="277" priority="79"/>
    <cfRule type="duplicateValues" dxfId="276" priority="80"/>
  </conditionalFormatting>
  <conditionalFormatting sqref="E45">
    <cfRule type="duplicateValues" dxfId="275" priority="81"/>
  </conditionalFormatting>
  <conditionalFormatting sqref="E45">
    <cfRule type="duplicateValues" dxfId="274" priority="82"/>
    <cfRule type="duplicateValues" dxfId="273" priority="83"/>
  </conditionalFormatting>
  <conditionalFormatting sqref="B74:B91 B9:B12 B14:B17 B19:B27 B42:B52 B65 B58:B63 B36:B40 B1:B7">
    <cfRule type="duplicateValues" dxfId="272" priority="72"/>
  </conditionalFormatting>
  <conditionalFormatting sqref="E83">
    <cfRule type="duplicateValues" dxfId="271" priority="69"/>
  </conditionalFormatting>
  <conditionalFormatting sqref="E83">
    <cfRule type="duplicateValues" dxfId="270" priority="70"/>
    <cfRule type="duplicateValues" dxfId="269" priority="71"/>
  </conditionalFormatting>
  <conditionalFormatting sqref="E14">
    <cfRule type="duplicateValues" dxfId="268" priority="157"/>
  </conditionalFormatting>
  <conditionalFormatting sqref="E14">
    <cfRule type="duplicateValues" dxfId="267" priority="158"/>
    <cfRule type="duplicateValues" dxfId="266" priority="159"/>
  </conditionalFormatting>
  <conditionalFormatting sqref="E66">
    <cfRule type="duplicateValues" dxfId="265" priority="66"/>
  </conditionalFormatting>
  <conditionalFormatting sqref="E66">
    <cfRule type="duplicateValues" dxfId="264" priority="67"/>
    <cfRule type="duplicateValues" dxfId="263" priority="68"/>
  </conditionalFormatting>
  <conditionalFormatting sqref="E84">
    <cfRule type="duplicateValues" dxfId="262" priority="63"/>
  </conditionalFormatting>
  <conditionalFormatting sqref="E84">
    <cfRule type="duplicateValues" dxfId="261" priority="64"/>
    <cfRule type="duplicateValues" dxfId="260" priority="65"/>
  </conditionalFormatting>
  <conditionalFormatting sqref="B65:B68 B9:B12 B14:B17 B19:B27 B42:B52 B58:B63 B36:B40 B71:B91 B1:B7">
    <cfRule type="duplicateValues" dxfId="259" priority="53"/>
    <cfRule type="duplicateValues" dxfId="258" priority="57"/>
    <cfRule type="duplicateValues" dxfId="257" priority="61"/>
    <cfRule type="duplicateValues" dxfId="256" priority="62"/>
  </conditionalFormatting>
  <conditionalFormatting sqref="E22">
    <cfRule type="duplicateValues" dxfId="255" priority="160"/>
  </conditionalFormatting>
  <conditionalFormatting sqref="E22">
    <cfRule type="duplicateValues" dxfId="254" priority="161"/>
    <cfRule type="duplicateValues" dxfId="253" priority="162"/>
  </conditionalFormatting>
  <conditionalFormatting sqref="B22">
    <cfRule type="duplicateValues" dxfId="252" priority="163"/>
    <cfRule type="duplicateValues" dxfId="251" priority="164"/>
    <cfRule type="duplicateValues" dxfId="250" priority="165"/>
    <cfRule type="duplicateValues" dxfId="249" priority="166"/>
    <cfRule type="duplicateValues" dxfId="248" priority="167"/>
  </conditionalFormatting>
  <conditionalFormatting sqref="B22">
    <cfRule type="duplicateValues" dxfId="247" priority="168"/>
  </conditionalFormatting>
  <conditionalFormatting sqref="B22">
    <cfRule type="duplicateValues" dxfId="246" priority="169"/>
    <cfRule type="duplicateValues" dxfId="245" priority="170"/>
  </conditionalFormatting>
  <conditionalFormatting sqref="E67">
    <cfRule type="duplicateValues" dxfId="244" priority="58"/>
  </conditionalFormatting>
  <conditionalFormatting sqref="E67">
    <cfRule type="duplicateValues" dxfId="243" priority="59"/>
    <cfRule type="duplicateValues" dxfId="242" priority="60"/>
  </conditionalFormatting>
  <conditionalFormatting sqref="B21">
    <cfRule type="duplicateValues" dxfId="241" priority="171"/>
    <cfRule type="duplicateValues" dxfId="240" priority="172"/>
    <cfRule type="duplicateValues" dxfId="239" priority="173"/>
    <cfRule type="duplicateValues" dxfId="238" priority="174"/>
    <cfRule type="duplicateValues" dxfId="237" priority="175"/>
  </conditionalFormatting>
  <conditionalFormatting sqref="B21">
    <cfRule type="duplicateValues" dxfId="236" priority="176"/>
  </conditionalFormatting>
  <conditionalFormatting sqref="B21">
    <cfRule type="duplicateValues" dxfId="235" priority="177"/>
    <cfRule type="duplicateValues" dxfId="234" priority="178"/>
  </conditionalFormatting>
  <conditionalFormatting sqref="E49:E51">
    <cfRule type="duplicateValues" dxfId="233" priority="54"/>
  </conditionalFormatting>
  <conditionalFormatting sqref="E49:E51">
    <cfRule type="duplicateValues" dxfId="232" priority="55"/>
    <cfRule type="duplicateValues" dxfId="231" priority="56"/>
  </conditionalFormatting>
  <conditionalFormatting sqref="E44">
    <cfRule type="duplicateValues" dxfId="230" priority="179"/>
  </conditionalFormatting>
  <conditionalFormatting sqref="E44">
    <cfRule type="duplicateValues" dxfId="229" priority="180"/>
    <cfRule type="duplicateValues" dxfId="228" priority="181"/>
  </conditionalFormatting>
  <conditionalFormatting sqref="E47:E48">
    <cfRule type="duplicateValues" dxfId="227" priority="182"/>
  </conditionalFormatting>
  <conditionalFormatting sqref="E47:E48">
    <cfRule type="duplicateValues" dxfId="226" priority="183"/>
    <cfRule type="duplicateValues" dxfId="225" priority="184"/>
  </conditionalFormatting>
  <conditionalFormatting sqref="B44">
    <cfRule type="duplicateValues" dxfId="224" priority="185"/>
    <cfRule type="duplicateValues" dxfId="223" priority="186"/>
    <cfRule type="duplicateValues" dxfId="222" priority="187"/>
    <cfRule type="duplicateValues" dxfId="221" priority="188"/>
    <cfRule type="duplicateValues" dxfId="220" priority="189"/>
  </conditionalFormatting>
  <conditionalFormatting sqref="B44">
    <cfRule type="duplicateValues" dxfId="219" priority="190"/>
  </conditionalFormatting>
  <conditionalFormatting sqref="B44">
    <cfRule type="duplicateValues" dxfId="218" priority="191"/>
    <cfRule type="duplicateValues" dxfId="217" priority="192"/>
  </conditionalFormatting>
  <conditionalFormatting sqref="E68">
    <cfRule type="duplicateValues" dxfId="216" priority="50"/>
  </conditionalFormatting>
  <conditionalFormatting sqref="E68">
    <cfRule type="duplicateValues" dxfId="215" priority="51"/>
    <cfRule type="duplicateValues" dxfId="214" priority="52"/>
  </conditionalFormatting>
  <conditionalFormatting sqref="E36:E37">
    <cfRule type="duplicateValues" dxfId="213" priority="47"/>
  </conditionalFormatting>
  <conditionalFormatting sqref="E36:E37">
    <cfRule type="duplicateValues" dxfId="212" priority="48"/>
    <cfRule type="duplicateValues" dxfId="211" priority="49"/>
  </conditionalFormatting>
  <conditionalFormatting sqref="E73">
    <cfRule type="duplicateValues" dxfId="210" priority="44"/>
  </conditionalFormatting>
  <conditionalFormatting sqref="E73">
    <cfRule type="duplicateValues" dxfId="209" priority="45"/>
    <cfRule type="duplicateValues" dxfId="208" priority="46"/>
  </conditionalFormatting>
  <conditionalFormatting sqref="B23">
    <cfRule type="duplicateValues" dxfId="207" priority="193"/>
    <cfRule type="duplicateValues" dxfId="206" priority="194"/>
    <cfRule type="duplicateValues" dxfId="205" priority="195"/>
    <cfRule type="duplicateValues" dxfId="204" priority="196"/>
    <cfRule type="duplicateValues" dxfId="203" priority="197"/>
  </conditionalFormatting>
  <conditionalFormatting sqref="B23">
    <cfRule type="duplicateValues" dxfId="202" priority="198"/>
  </conditionalFormatting>
  <conditionalFormatting sqref="B23">
    <cfRule type="duplicateValues" dxfId="201" priority="199"/>
    <cfRule type="duplicateValues" dxfId="200" priority="200"/>
  </conditionalFormatting>
  <conditionalFormatting sqref="B22:B23">
    <cfRule type="duplicateValues" dxfId="199" priority="201"/>
    <cfRule type="duplicateValues" dxfId="198" priority="202"/>
    <cfRule type="duplicateValues" dxfId="197" priority="203"/>
    <cfRule type="duplicateValues" dxfId="196" priority="204"/>
    <cfRule type="duplicateValues" dxfId="195" priority="205"/>
  </conditionalFormatting>
  <conditionalFormatting sqref="B22:B23">
    <cfRule type="duplicateValues" dxfId="194" priority="206"/>
  </conditionalFormatting>
  <conditionalFormatting sqref="B22:B23">
    <cfRule type="duplicateValues" dxfId="193" priority="207"/>
    <cfRule type="duplicateValues" dxfId="192" priority="208"/>
  </conditionalFormatting>
  <conditionalFormatting sqref="E25">
    <cfRule type="duplicateValues" dxfId="191" priority="209"/>
  </conditionalFormatting>
  <conditionalFormatting sqref="E25">
    <cfRule type="duplicateValues" dxfId="190" priority="210"/>
    <cfRule type="duplicateValues" dxfId="189" priority="211"/>
  </conditionalFormatting>
  <conditionalFormatting sqref="E26">
    <cfRule type="duplicateValues" dxfId="188" priority="212"/>
  </conditionalFormatting>
  <conditionalFormatting sqref="E26">
    <cfRule type="duplicateValues" dxfId="187" priority="213"/>
    <cfRule type="duplicateValues" dxfId="186" priority="214"/>
  </conditionalFormatting>
  <conditionalFormatting sqref="E27">
    <cfRule type="duplicateValues" dxfId="185" priority="215"/>
  </conditionalFormatting>
  <conditionalFormatting sqref="E27">
    <cfRule type="duplicateValues" dxfId="184" priority="216"/>
    <cfRule type="duplicateValues" dxfId="183" priority="217"/>
  </conditionalFormatting>
  <conditionalFormatting sqref="E46">
    <cfRule type="duplicateValues" dxfId="182" priority="218"/>
  </conditionalFormatting>
  <conditionalFormatting sqref="E46">
    <cfRule type="duplicateValues" dxfId="181" priority="219"/>
    <cfRule type="duplicateValues" dxfId="180" priority="220"/>
  </conditionalFormatting>
  <conditionalFormatting sqref="B42:B43">
    <cfRule type="duplicateValues" dxfId="179" priority="221"/>
    <cfRule type="duplicateValues" dxfId="178" priority="222"/>
    <cfRule type="duplicateValues" dxfId="177" priority="223"/>
    <cfRule type="duplicateValues" dxfId="176" priority="224"/>
    <cfRule type="duplicateValues" dxfId="175" priority="225"/>
  </conditionalFormatting>
  <conditionalFormatting sqref="B42:B43">
    <cfRule type="duplicateValues" dxfId="174" priority="226"/>
  </conditionalFormatting>
  <conditionalFormatting sqref="B42:B43">
    <cfRule type="duplicateValues" dxfId="173" priority="227"/>
    <cfRule type="duplicateValues" dxfId="172" priority="228"/>
  </conditionalFormatting>
  <conditionalFormatting sqref="E65">
    <cfRule type="duplicateValues" dxfId="171" priority="229"/>
  </conditionalFormatting>
  <conditionalFormatting sqref="E65">
    <cfRule type="duplicateValues" dxfId="170" priority="230"/>
    <cfRule type="duplicateValues" dxfId="169" priority="231"/>
  </conditionalFormatting>
  <conditionalFormatting sqref="B65">
    <cfRule type="duplicateValues" dxfId="168" priority="232"/>
    <cfRule type="duplicateValues" dxfId="167" priority="233"/>
    <cfRule type="duplicateValues" dxfId="166" priority="234"/>
    <cfRule type="duplicateValues" dxfId="165" priority="235"/>
    <cfRule type="duplicateValues" dxfId="164" priority="236"/>
  </conditionalFormatting>
  <conditionalFormatting sqref="B65">
    <cfRule type="duplicateValues" dxfId="163" priority="237"/>
  </conditionalFormatting>
  <conditionalFormatting sqref="B65">
    <cfRule type="duplicateValues" dxfId="162" priority="238"/>
    <cfRule type="duplicateValues" dxfId="161" priority="239"/>
  </conditionalFormatting>
  <conditionalFormatting sqref="E86:E90">
    <cfRule type="duplicateValues" dxfId="160" priority="240"/>
  </conditionalFormatting>
  <conditionalFormatting sqref="E86:E90">
    <cfRule type="duplicateValues" dxfId="159" priority="241"/>
    <cfRule type="duplicateValues" dxfId="158" priority="242"/>
  </conditionalFormatting>
  <conditionalFormatting sqref="E71:E72">
    <cfRule type="duplicateValues" dxfId="157" priority="243"/>
  </conditionalFormatting>
  <conditionalFormatting sqref="E71:E72">
    <cfRule type="duplicateValues" dxfId="156" priority="244"/>
    <cfRule type="duplicateValues" dxfId="155" priority="245"/>
  </conditionalFormatting>
  <conditionalFormatting sqref="B66:B68 B71:B73">
    <cfRule type="duplicateValues" dxfId="154" priority="246"/>
    <cfRule type="duplicateValues" dxfId="153" priority="247"/>
    <cfRule type="duplicateValues" dxfId="152" priority="248"/>
    <cfRule type="duplicateValues" dxfId="151" priority="249"/>
    <cfRule type="duplicateValues" dxfId="150" priority="250"/>
  </conditionalFormatting>
  <conditionalFormatting sqref="B66:B68 B71:B73">
    <cfRule type="duplicateValues" dxfId="149" priority="251"/>
  </conditionalFormatting>
  <conditionalFormatting sqref="B66:B68 B71:B73">
    <cfRule type="duplicateValues" dxfId="148" priority="252"/>
    <cfRule type="duplicateValues" dxfId="147" priority="253"/>
  </conditionalFormatting>
  <conditionalFormatting sqref="E85">
    <cfRule type="duplicateValues" dxfId="146" priority="254"/>
  </conditionalFormatting>
  <conditionalFormatting sqref="E85">
    <cfRule type="duplicateValues" dxfId="145" priority="255"/>
    <cfRule type="duplicateValues" dxfId="144" priority="256"/>
  </conditionalFormatting>
  <conditionalFormatting sqref="B82:B90">
    <cfRule type="duplicateValues" dxfId="143" priority="257"/>
  </conditionalFormatting>
  <conditionalFormatting sqref="E53:E55">
    <cfRule type="duplicateValues" dxfId="142" priority="41"/>
  </conditionalFormatting>
  <conditionalFormatting sqref="E53:E55">
    <cfRule type="duplicateValues" dxfId="141" priority="42"/>
    <cfRule type="duplicateValues" dxfId="140" priority="43"/>
  </conditionalFormatting>
  <conditionalFormatting sqref="B28:B35">
    <cfRule type="duplicateValues" dxfId="139" priority="29"/>
  </conditionalFormatting>
  <conditionalFormatting sqref="B28:B35">
    <cfRule type="duplicateValues" dxfId="138" priority="25"/>
    <cfRule type="duplicateValues" dxfId="137" priority="26"/>
    <cfRule type="duplicateValues" dxfId="136" priority="27"/>
    <cfRule type="duplicateValues" dxfId="135" priority="28"/>
  </conditionalFormatting>
  <conditionalFormatting sqref="E28:E29">
    <cfRule type="duplicateValues" dxfId="134" priority="22"/>
  </conditionalFormatting>
  <conditionalFormatting sqref="E28:E29">
    <cfRule type="duplicateValues" dxfId="133" priority="23"/>
    <cfRule type="duplicateValues" dxfId="132" priority="24"/>
  </conditionalFormatting>
  <conditionalFormatting sqref="E30:E34">
    <cfRule type="duplicateValues" dxfId="131" priority="19"/>
  </conditionalFormatting>
  <conditionalFormatting sqref="E30:E34">
    <cfRule type="duplicateValues" dxfId="130" priority="20"/>
    <cfRule type="duplicateValues" dxfId="129" priority="21"/>
  </conditionalFormatting>
  <conditionalFormatting sqref="B28:B35">
    <cfRule type="duplicateValues" dxfId="128" priority="30"/>
    <cfRule type="duplicateValues" dxfId="127" priority="31"/>
    <cfRule type="duplicateValues" dxfId="126" priority="32"/>
    <cfRule type="duplicateValues" dxfId="125" priority="33"/>
    <cfRule type="duplicateValues" dxfId="124" priority="34"/>
  </conditionalFormatting>
  <conditionalFormatting sqref="B28:B35">
    <cfRule type="duplicateValues" dxfId="123" priority="35"/>
  </conditionalFormatting>
  <conditionalFormatting sqref="B28:B35">
    <cfRule type="duplicateValues" dxfId="122" priority="36"/>
    <cfRule type="duplicateValues" dxfId="121" priority="37"/>
  </conditionalFormatting>
  <conditionalFormatting sqref="E35">
    <cfRule type="duplicateValues" dxfId="120" priority="38"/>
  </conditionalFormatting>
  <conditionalFormatting sqref="E35">
    <cfRule type="duplicateValues" dxfId="119" priority="39"/>
    <cfRule type="duplicateValues" dxfId="118" priority="40"/>
  </conditionalFormatting>
  <conditionalFormatting sqref="B25:B27 B36:B37">
    <cfRule type="duplicateValues" dxfId="117" priority="258"/>
    <cfRule type="duplicateValues" dxfId="116" priority="259"/>
    <cfRule type="duplicateValues" dxfId="115" priority="260"/>
    <cfRule type="duplicateValues" dxfId="114" priority="261"/>
    <cfRule type="duplicateValues" dxfId="113" priority="262"/>
  </conditionalFormatting>
  <conditionalFormatting sqref="B25:B27 B36:B37">
    <cfRule type="duplicateValues" dxfId="112" priority="263"/>
  </conditionalFormatting>
  <conditionalFormatting sqref="B25:B27 B36:B37">
    <cfRule type="duplicateValues" dxfId="111" priority="264"/>
    <cfRule type="duplicateValues" dxfId="110" priority="265"/>
  </conditionalFormatting>
  <conditionalFormatting sqref="B53:B57">
    <cfRule type="duplicateValues" dxfId="109" priority="266"/>
    <cfRule type="duplicateValues" dxfId="108" priority="267"/>
    <cfRule type="duplicateValues" dxfId="107" priority="268"/>
    <cfRule type="duplicateValues" dxfId="106" priority="269"/>
    <cfRule type="duplicateValues" dxfId="105" priority="270"/>
  </conditionalFormatting>
  <conditionalFormatting sqref="B53:B57">
    <cfRule type="duplicateValues" dxfId="104" priority="271"/>
  </conditionalFormatting>
  <conditionalFormatting sqref="B53:B57">
    <cfRule type="duplicateValues" dxfId="103" priority="272"/>
    <cfRule type="duplicateValues" dxfId="102" priority="273"/>
  </conditionalFormatting>
  <conditionalFormatting sqref="B53:B57">
    <cfRule type="duplicateValues" dxfId="101" priority="274"/>
    <cfRule type="duplicateValues" dxfId="100" priority="275"/>
    <cfRule type="duplicateValues" dxfId="99" priority="276"/>
    <cfRule type="duplicateValues" dxfId="98" priority="277"/>
  </conditionalFormatting>
  <conditionalFormatting sqref="E56:E57">
    <cfRule type="duplicateValues" dxfId="97" priority="278"/>
  </conditionalFormatting>
  <conditionalFormatting sqref="E56:E57">
    <cfRule type="duplicateValues" dxfId="96" priority="279"/>
    <cfRule type="duplicateValues" dxfId="95" priority="280"/>
  </conditionalFormatting>
  <conditionalFormatting sqref="B9">
    <cfRule type="duplicateValues" dxfId="94" priority="281"/>
    <cfRule type="duplicateValues" dxfId="93" priority="282"/>
    <cfRule type="duplicateValues" dxfId="92" priority="283"/>
    <cfRule type="duplicateValues" dxfId="91" priority="284"/>
    <cfRule type="duplicateValues" dxfId="90" priority="285"/>
  </conditionalFormatting>
  <conditionalFormatting sqref="B9">
    <cfRule type="duplicateValues" dxfId="89" priority="286"/>
  </conditionalFormatting>
  <conditionalFormatting sqref="B9">
    <cfRule type="duplicateValues" dxfId="88" priority="287"/>
    <cfRule type="duplicateValues" dxfId="87" priority="288"/>
  </conditionalFormatting>
  <conditionalFormatting sqref="B14">
    <cfRule type="duplicateValues" dxfId="86" priority="289"/>
  </conditionalFormatting>
  <conditionalFormatting sqref="B69:B70">
    <cfRule type="duplicateValues" dxfId="85" priority="4"/>
    <cfRule type="duplicateValues" dxfId="84" priority="5"/>
    <cfRule type="duplicateValues" dxfId="83" priority="6"/>
    <cfRule type="duplicateValues" dxfId="82" priority="7"/>
  </conditionalFormatting>
  <conditionalFormatting sqref="E70">
    <cfRule type="duplicateValues" dxfId="81" priority="1"/>
  </conditionalFormatting>
  <conditionalFormatting sqref="E70">
    <cfRule type="duplicateValues" dxfId="80" priority="2"/>
    <cfRule type="duplicateValues" dxfId="79" priority="3"/>
  </conditionalFormatting>
  <conditionalFormatting sqref="E69">
    <cfRule type="duplicateValues" dxfId="78" priority="8"/>
  </conditionalFormatting>
  <conditionalFormatting sqref="E69">
    <cfRule type="duplicateValues" dxfId="77" priority="9"/>
    <cfRule type="duplicateValues" dxfId="76" priority="10"/>
  </conditionalFormatting>
  <conditionalFormatting sqref="B69:B70">
    <cfRule type="duplicateValues" dxfId="75" priority="11"/>
    <cfRule type="duplicateValues" dxfId="74" priority="12"/>
    <cfRule type="duplicateValues" dxfId="73" priority="13"/>
    <cfRule type="duplicateValues" dxfId="72" priority="14"/>
    <cfRule type="duplicateValues" dxfId="71" priority="15"/>
  </conditionalFormatting>
  <conditionalFormatting sqref="B69:B70">
    <cfRule type="duplicateValues" dxfId="70" priority="16"/>
  </conditionalFormatting>
  <conditionalFormatting sqref="B69:B70">
    <cfRule type="duplicateValues" dxfId="69" priority="17"/>
    <cfRule type="duplicateValues" dxfId="68" priority="18"/>
  </conditionalFormatting>
  <conditionalFormatting sqref="E58:E59 E52">
    <cfRule type="duplicateValues" dxfId="67" priority="290"/>
  </conditionalFormatting>
  <conditionalFormatting sqref="E58:E59 E52">
    <cfRule type="duplicateValues" dxfId="66" priority="291"/>
    <cfRule type="duplicateValues" dxfId="65" priority="292"/>
  </conditionalFormatting>
  <conditionalFormatting sqref="E60 E9">
    <cfRule type="duplicateValues" dxfId="64" priority="293"/>
  </conditionalFormatting>
  <conditionalFormatting sqref="E60 E9">
    <cfRule type="duplicateValues" dxfId="63" priority="294"/>
    <cfRule type="duplicateValues" dxfId="62" priority="295"/>
  </conditionalFormatting>
  <conditionalFormatting sqref="B58:B60 B46:B52">
    <cfRule type="duplicateValues" dxfId="61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2021-04-27T23:14:04Z</dcterms:modified>
</cp:coreProperties>
</file>