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8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REPORTE!$A$4:$Q$60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49" i="1" l="1"/>
  <c r="A95" i="1"/>
  <c r="A92" i="1"/>
  <c r="A85" i="1"/>
  <c r="A78" i="1"/>
  <c r="A81" i="1"/>
  <c r="F49" i="1"/>
  <c r="G49" i="1"/>
  <c r="H49" i="1"/>
  <c r="I49" i="1"/>
  <c r="J49" i="1"/>
  <c r="K49" i="1"/>
  <c r="F95" i="1"/>
  <c r="G95" i="1"/>
  <c r="H95" i="1"/>
  <c r="I95" i="1"/>
  <c r="J95" i="1"/>
  <c r="K95" i="1"/>
  <c r="F92" i="1"/>
  <c r="G92" i="1"/>
  <c r="H92" i="1"/>
  <c r="I92" i="1"/>
  <c r="J92" i="1"/>
  <c r="K92" i="1"/>
  <c r="F85" i="1"/>
  <c r="G85" i="1"/>
  <c r="H85" i="1"/>
  <c r="I85" i="1"/>
  <c r="J85" i="1"/>
  <c r="K85" i="1"/>
  <c r="F78" i="1"/>
  <c r="G78" i="1"/>
  <c r="H78" i="1"/>
  <c r="I78" i="1"/>
  <c r="J78" i="1"/>
  <c r="K78" i="1"/>
  <c r="F81" i="1"/>
  <c r="G81" i="1"/>
  <c r="H81" i="1"/>
  <c r="I81" i="1"/>
  <c r="J81" i="1"/>
  <c r="K81" i="1"/>
  <c r="A17" i="1"/>
  <c r="A72" i="1"/>
  <c r="A84" i="1"/>
  <c r="A52" i="1"/>
  <c r="A70" i="1"/>
  <c r="F17" i="1"/>
  <c r="G17" i="1"/>
  <c r="H17" i="1"/>
  <c r="I17" i="1"/>
  <c r="J17" i="1"/>
  <c r="K17" i="1"/>
  <c r="F72" i="1"/>
  <c r="G72" i="1"/>
  <c r="H72" i="1"/>
  <c r="I72" i="1"/>
  <c r="J72" i="1"/>
  <c r="K72" i="1"/>
  <c r="F84" i="1"/>
  <c r="G84" i="1"/>
  <c r="H84" i="1"/>
  <c r="I84" i="1"/>
  <c r="J84" i="1"/>
  <c r="K84" i="1"/>
  <c r="F52" i="1"/>
  <c r="G52" i="1"/>
  <c r="H52" i="1"/>
  <c r="I52" i="1"/>
  <c r="J52" i="1"/>
  <c r="K52" i="1"/>
  <c r="F70" i="1"/>
  <c r="G70" i="1"/>
  <c r="H70" i="1"/>
  <c r="I70" i="1"/>
  <c r="J70" i="1"/>
  <c r="K70" i="1"/>
  <c r="A35" i="1"/>
  <c r="A34" i="1"/>
  <c r="A28" i="1"/>
  <c r="A11" i="1"/>
  <c r="A68" i="1"/>
  <c r="A62" i="1"/>
  <c r="A32" i="1"/>
  <c r="A97" i="1"/>
  <c r="A37" i="1"/>
  <c r="A16" i="1"/>
  <c r="A39" i="1"/>
  <c r="A44" i="1"/>
  <c r="A30" i="1"/>
  <c r="F35" i="1"/>
  <c r="G35" i="1"/>
  <c r="H35" i="1"/>
  <c r="I35" i="1"/>
  <c r="J35" i="1"/>
  <c r="K35" i="1"/>
  <c r="F34" i="1"/>
  <c r="G34" i="1"/>
  <c r="H34" i="1"/>
  <c r="I34" i="1"/>
  <c r="J34" i="1"/>
  <c r="K34" i="1"/>
  <c r="F28" i="1"/>
  <c r="G28" i="1"/>
  <c r="H28" i="1"/>
  <c r="I28" i="1"/>
  <c r="J28" i="1"/>
  <c r="K28" i="1"/>
  <c r="F11" i="1"/>
  <c r="G11" i="1"/>
  <c r="H11" i="1"/>
  <c r="I11" i="1"/>
  <c r="J11" i="1"/>
  <c r="K11" i="1"/>
  <c r="F68" i="1"/>
  <c r="G68" i="1"/>
  <c r="H68" i="1"/>
  <c r="I68" i="1"/>
  <c r="J68" i="1"/>
  <c r="K68" i="1"/>
  <c r="F62" i="1"/>
  <c r="G62" i="1"/>
  <c r="H62" i="1"/>
  <c r="I62" i="1"/>
  <c r="J62" i="1"/>
  <c r="K62" i="1"/>
  <c r="F32" i="1"/>
  <c r="G32" i="1"/>
  <c r="H32" i="1"/>
  <c r="I32" i="1"/>
  <c r="J32" i="1"/>
  <c r="K32" i="1"/>
  <c r="F97" i="1"/>
  <c r="G97" i="1"/>
  <c r="H97" i="1"/>
  <c r="I97" i="1"/>
  <c r="J97" i="1"/>
  <c r="K97" i="1"/>
  <c r="F37" i="1"/>
  <c r="G37" i="1"/>
  <c r="H37" i="1"/>
  <c r="I37" i="1"/>
  <c r="J37" i="1"/>
  <c r="K37" i="1"/>
  <c r="F16" i="1"/>
  <c r="G16" i="1"/>
  <c r="H16" i="1"/>
  <c r="I16" i="1"/>
  <c r="J16" i="1"/>
  <c r="K16" i="1"/>
  <c r="F39" i="1"/>
  <c r="G39" i="1"/>
  <c r="H39" i="1"/>
  <c r="I39" i="1"/>
  <c r="J39" i="1"/>
  <c r="K39" i="1"/>
  <c r="F44" i="1"/>
  <c r="G44" i="1"/>
  <c r="H44" i="1"/>
  <c r="I44" i="1"/>
  <c r="J44" i="1"/>
  <c r="K44" i="1"/>
  <c r="F30" i="1"/>
  <c r="G30" i="1"/>
  <c r="H30" i="1"/>
  <c r="I30" i="1"/>
  <c r="J30" i="1"/>
  <c r="K30" i="1"/>
  <c r="F56" i="1" l="1"/>
  <c r="G56" i="1"/>
  <c r="H56" i="1"/>
  <c r="I56" i="1"/>
  <c r="J56" i="1"/>
  <c r="K56" i="1"/>
  <c r="A56" i="1"/>
  <c r="F73" i="1"/>
  <c r="G73" i="1"/>
  <c r="H73" i="1"/>
  <c r="I73" i="1"/>
  <c r="J73" i="1"/>
  <c r="K73" i="1"/>
  <c r="A73" i="1"/>
  <c r="F41" i="1" l="1"/>
  <c r="G41" i="1"/>
  <c r="H41" i="1"/>
  <c r="I41" i="1"/>
  <c r="J41" i="1"/>
  <c r="K41" i="1"/>
  <c r="F14" i="1"/>
  <c r="G14" i="1"/>
  <c r="H14" i="1"/>
  <c r="I14" i="1"/>
  <c r="J14" i="1"/>
  <c r="K14" i="1"/>
  <c r="F18" i="1"/>
  <c r="G18" i="1"/>
  <c r="H18" i="1"/>
  <c r="I18" i="1"/>
  <c r="J18" i="1"/>
  <c r="K18" i="1"/>
  <c r="F58" i="1"/>
  <c r="G58" i="1"/>
  <c r="H58" i="1"/>
  <c r="I58" i="1"/>
  <c r="J58" i="1"/>
  <c r="K58" i="1"/>
  <c r="F76" i="1"/>
  <c r="G76" i="1"/>
  <c r="H76" i="1"/>
  <c r="I76" i="1"/>
  <c r="J76" i="1"/>
  <c r="K76" i="1"/>
  <c r="F9" i="1"/>
  <c r="G9" i="1"/>
  <c r="H9" i="1"/>
  <c r="I9" i="1"/>
  <c r="J9" i="1"/>
  <c r="K9" i="1"/>
  <c r="F83" i="1"/>
  <c r="G83" i="1"/>
  <c r="H83" i="1"/>
  <c r="I83" i="1"/>
  <c r="J83" i="1"/>
  <c r="K83" i="1"/>
  <c r="F87" i="1"/>
  <c r="G87" i="1"/>
  <c r="H87" i="1"/>
  <c r="I87" i="1"/>
  <c r="J87" i="1"/>
  <c r="K87" i="1"/>
  <c r="A41" i="1"/>
  <c r="A14" i="1"/>
  <c r="A18" i="1"/>
  <c r="A58" i="1"/>
  <c r="A76" i="1"/>
  <c r="A9" i="1"/>
  <c r="A83" i="1"/>
  <c r="A87" i="1"/>
  <c r="F36" i="1" l="1"/>
  <c r="G36" i="1"/>
  <c r="H36" i="1"/>
  <c r="I36" i="1"/>
  <c r="J36" i="1"/>
  <c r="K36" i="1"/>
  <c r="A36" i="1"/>
  <c r="F7" i="1"/>
  <c r="G7" i="1"/>
  <c r="H7" i="1"/>
  <c r="I7" i="1"/>
  <c r="J7" i="1"/>
  <c r="K7" i="1"/>
  <c r="A7" i="1"/>
  <c r="F47" i="1"/>
  <c r="G47" i="1"/>
  <c r="H47" i="1"/>
  <c r="I47" i="1"/>
  <c r="J47" i="1"/>
  <c r="K47" i="1"/>
  <c r="A47" i="1"/>
  <c r="A57" i="1"/>
  <c r="F57" i="1"/>
  <c r="G57" i="1"/>
  <c r="H57" i="1"/>
  <c r="I57" i="1"/>
  <c r="J57" i="1"/>
  <c r="K57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" i="1" l="1"/>
  <c r="A6" i="1"/>
  <c r="A80" i="1"/>
  <c r="A43" i="1"/>
  <c r="A24" i="1"/>
  <c r="A42" i="1"/>
  <c r="A15" i="1"/>
  <c r="A59" i="1"/>
  <c r="A67" i="1"/>
  <c r="A22" i="1"/>
  <c r="F8" i="1"/>
  <c r="G8" i="1"/>
  <c r="H8" i="1"/>
  <c r="I8" i="1"/>
  <c r="J8" i="1"/>
  <c r="K8" i="1"/>
  <c r="F6" i="1"/>
  <c r="G6" i="1"/>
  <c r="H6" i="1"/>
  <c r="I6" i="1"/>
  <c r="J6" i="1"/>
  <c r="K6" i="1"/>
  <c r="F80" i="1"/>
  <c r="G80" i="1"/>
  <c r="H80" i="1"/>
  <c r="I80" i="1"/>
  <c r="J80" i="1"/>
  <c r="K80" i="1"/>
  <c r="F43" i="1"/>
  <c r="G43" i="1"/>
  <c r="H43" i="1"/>
  <c r="I43" i="1"/>
  <c r="J43" i="1"/>
  <c r="K43" i="1"/>
  <c r="F24" i="1"/>
  <c r="G24" i="1"/>
  <c r="H24" i="1"/>
  <c r="I24" i="1"/>
  <c r="J24" i="1"/>
  <c r="K24" i="1"/>
  <c r="F42" i="1"/>
  <c r="G42" i="1"/>
  <c r="H42" i="1"/>
  <c r="I42" i="1"/>
  <c r="J42" i="1"/>
  <c r="K42" i="1"/>
  <c r="F15" i="1"/>
  <c r="G15" i="1"/>
  <c r="H15" i="1"/>
  <c r="I15" i="1"/>
  <c r="J15" i="1"/>
  <c r="K15" i="1"/>
  <c r="F59" i="1"/>
  <c r="G59" i="1"/>
  <c r="H59" i="1"/>
  <c r="I59" i="1"/>
  <c r="J59" i="1"/>
  <c r="K59" i="1"/>
  <c r="F67" i="1"/>
  <c r="G67" i="1"/>
  <c r="H67" i="1"/>
  <c r="I67" i="1"/>
  <c r="J67" i="1"/>
  <c r="K67" i="1"/>
  <c r="F22" i="1"/>
  <c r="G22" i="1"/>
  <c r="H22" i="1"/>
  <c r="I22" i="1"/>
  <c r="J22" i="1"/>
  <c r="K22" i="1"/>
  <c r="A86" i="1" l="1"/>
  <c r="A12" i="1"/>
  <c r="A53" i="1"/>
  <c r="A93" i="1"/>
  <c r="A33" i="1"/>
  <c r="A19" i="1"/>
  <c r="A10" i="1"/>
  <c r="A94" i="1"/>
  <c r="A25" i="1"/>
  <c r="A48" i="1"/>
  <c r="A20" i="1"/>
  <c r="A55" i="1"/>
  <c r="A90" i="1"/>
  <c r="A51" i="1"/>
  <c r="A77" i="1"/>
  <c r="A38" i="1"/>
  <c r="A13" i="1"/>
  <c r="A74" i="1"/>
  <c r="A66" i="1"/>
  <c r="A46" i="1"/>
  <c r="F86" i="1"/>
  <c r="G86" i="1"/>
  <c r="H86" i="1"/>
  <c r="I86" i="1"/>
  <c r="J86" i="1"/>
  <c r="K86" i="1"/>
  <c r="F12" i="1"/>
  <c r="G12" i="1"/>
  <c r="H12" i="1"/>
  <c r="I12" i="1"/>
  <c r="J12" i="1"/>
  <c r="K12" i="1"/>
  <c r="F53" i="1"/>
  <c r="G53" i="1"/>
  <c r="H53" i="1"/>
  <c r="I53" i="1"/>
  <c r="J53" i="1"/>
  <c r="K53" i="1"/>
  <c r="F93" i="1"/>
  <c r="G93" i="1"/>
  <c r="H93" i="1"/>
  <c r="I93" i="1"/>
  <c r="J93" i="1"/>
  <c r="K93" i="1"/>
  <c r="F33" i="1"/>
  <c r="G33" i="1"/>
  <c r="H33" i="1"/>
  <c r="I33" i="1"/>
  <c r="J33" i="1"/>
  <c r="K33" i="1"/>
  <c r="F19" i="1"/>
  <c r="G19" i="1"/>
  <c r="H19" i="1"/>
  <c r="I19" i="1"/>
  <c r="J19" i="1"/>
  <c r="K19" i="1"/>
  <c r="F10" i="1"/>
  <c r="G10" i="1"/>
  <c r="H10" i="1"/>
  <c r="I10" i="1"/>
  <c r="J10" i="1"/>
  <c r="K10" i="1"/>
  <c r="F94" i="1"/>
  <c r="G94" i="1"/>
  <c r="H94" i="1"/>
  <c r="I94" i="1"/>
  <c r="J94" i="1"/>
  <c r="K94" i="1"/>
  <c r="F25" i="1"/>
  <c r="G25" i="1"/>
  <c r="H25" i="1"/>
  <c r="I25" i="1"/>
  <c r="J25" i="1"/>
  <c r="K25" i="1"/>
  <c r="F48" i="1"/>
  <c r="G48" i="1"/>
  <c r="H48" i="1"/>
  <c r="I48" i="1"/>
  <c r="J48" i="1"/>
  <c r="K48" i="1"/>
  <c r="F20" i="1"/>
  <c r="G20" i="1"/>
  <c r="H20" i="1"/>
  <c r="I20" i="1"/>
  <c r="J20" i="1"/>
  <c r="K20" i="1"/>
  <c r="F55" i="1"/>
  <c r="G55" i="1"/>
  <c r="H55" i="1"/>
  <c r="I55" i="1"/>
  <c r="J55" i="1"/>
  <c r="K55" i="1"/>
  <c r="F90" i="1"/>
  <c r="G90" i="1"/>
  <c r="H90" i="1"/>
  <c r="I90" i="1"/>
  <c r="J90" i="1"/>
  <c r="K90" i="1"/>
  <c r="F51" i="1"/>
  <c r="G51" i="1"/>
  <c r="H51" i="1"/>
  <c r="I51" i="1"/>
  <c r="J51" i="1"/>
  <c r="K51" i="1"/>
  <c r="F77" i="1"/>
  <c r="G77" i="1"/>
  <c r="H77" i="1"/>
  <c r="I77" i="1"/>
  <c r="J77" i="1"/>
  <c r="K77" i="1"/>
  <c r="F38" i="1"/>
  <c r="G38" i="1"/>
  <c r="H38" i="1"/>
  <c r="I38" i="1"/>
  <c r="J38" i="1"/>
  <c r="K38" i="1"/>
  <c r="F13" i="1"/>
  <c r="G13" i="1"/>
  <c r="H13" i="1"/>
  <c r="I13" i="1"/>
  <c r="J13" i="1"/>
  <c r="K13" i="1"/>
  <c r="F74" i="1"/>
  <c r="G74" i="1"/>
  <c r="H74" i="1"/>
  <c r="I74" i="1"/>
  <c r="J74" i="1"/>
  <c r="K74" i="1"/>
  <c r="F66" i="1"/>
  <c r="G66" i="1"/>
  <c r="H66" i="1"/>
  <c r="I66" i="1"/>
  <c r="J66" i="1"/>
  <c r="K66" i="1"/>
  <c r="F46" i="1"/>
  <c r="G46" i="1"/>
  <c r="H46" i="1"/>
  <c r="I46" i="1"/>
  <c r="J46" i="1"/>
  <c r="K46" i="1"/>
  <c r="A89" i="1" l="1"/>
  <c r="A23" i="1"/>
  <c r="A65" i="1"/>
  <c r="A29" i="1"/>
  <c r="A75" i="1"/>
  <c r="A60" i="1"/>
  <c r="A27" i="1"/>
  <c r="A79" i="1"/>
  <c r="A5" i="1"/>
  <c r="A69" i="1"/>
  <c r="A45" i="1"/>
  <c r="A26" i="1"/>
  <c r="A96" i="1"/>
  <c r="F89" i="1"/>
  <c r="G89" i="1"/>
  <c r="H89" i="1"/>
  <c r="I89" i="1"/>
  <c r="J89" i="1"/>
  <c r="K89" i="1"/>
  <c r="F23" i="1"/>
  <c r="G23" i="1"/>
  <c r="H23" i="1"/>
  <c r="I23" i="1"/>
  <c r="J23" i="1"/>
  <c r="K23" i="1"/>
  <c r="F65" i="1"/>
  <c r="G65" i="1"/>
  <c r="H65" i="1"/>
  <c r="I65" i="1"/>
  <c r="J65" i="1"/>
  <c r="K65" i="1"/>
  <c r="F29" i="1"/>
  <c r="G29" i="1"/>
  <c r="H29" i="1"/>
  <c r="I29" i="1"/>
  <c r="J29" i="1"/>
  <c r="K29" i="1"/>
  <c r="F75" i="1"/>
  <c r="G75" i="1"/>
  <c r="H75" i="1"/>
  <c r="I75" i="1"/>
  <c r="J75" i="1"/>
  <c r="K75" i="1"/>
  <c r="F60" i="1"/>
  <c r="G60" i="1"/>
  <c r="H60" i="1"/>
  <c r="I60" i="1"/>
  <c r="J60" i="1"/>
  <c r="K60" i="1"/>
  <c r="F27" i="1"/>
  <c r="G27" i="1"/>
  <c r="H27" i="1"/>
  <c r="I27" i="1"/>
  <c r="J27" i="1"/>
  <c r="K27" i="1"/>
  <c r="F79" i="1"/>
  <c r="G79" i="1"/>
  <c r="H79" i="1"/>
  <c r="I79" i="1"/>
  <c r="J79" i="1"/>
  <c r="K79" i="1"/>
  <c r="F5" i="1"/>
  <c r="G5" i="1"/>
  <c r="H5" i="1"/>
  <c r="I5" i="1"/>
  <c r="J5" i="1"/>
  <c r="K5" i="1"/>
  <c r="F69" i="1"/>
  <c r="G69" i="1"/>
  <c r="H69" i="1"/>
  <c r="I69" i="1"/>
  <c r="J69" i="1"/>
  <c r="K69" i="1"/>
  <c r="F45" i="1"/>
  <c r="G45" i="1"/>
  <c r="H45" i="1"/>
  <c r="I45" i="1"/>
  <c r="J45" i="1"/>
  <c r="K45" i="1"/>
  <c r="F26" i="1"/>
  <c r="G26" i="1"/>
  <c r="H26" i="1"/>
  <c r="I26" i="1"/>
  <c r="J26" i="1"/>
  <c r="K26" i="1"/>
  <c r="F96" i="1"/>
  <c r="G96" i="1"/>
  <c r="H96" i="1"/>
  <c r="I96" i="1"/>
  <c r="J96" i="1"/>
  <c r="K96" i="1"/>
  <c r="A88" i="1" l="1"/>
  <c r="A64" i="1"/>
  <c r="F88" i="1"/>
  <c r="G88" i="1"/>
  <c r="H88" i="1"/>
  <c r="I88" i="1"/>
  <c r="J88" i="1"/>
  <c r="K88" i="1"/>
  <c r="F64" i="1"/>
  <c r="G64" i="1"/>
  <c r="H64" i="1"/>
  <c r="I64" i="1"/>
  <c r="J64" i="1"/>
  <c r="K64" i="1"/>
  <c r="A13" i="3"/>
  <c r="H13" i="3"/>
  <c r="I13" i="3"/>
  <c r="J13" i="3"/>
  <c r="F13" i="3"/>
  <c r="A50" i="1" l="1"/>
  <c r="F50" i="1"/>
  <c r="G50" i="1"/>
  <c r="H50" i="1"/>
  <c r="I50" i="1"/>
  <c r="J50" i="1"/>
  <c r="K50" i="1"/>
  <c r="A71" i="1" l="1"/>
  <c r="F71" i="1"/>
  <c r="G71" i="1"/>
  <c r="H71" i="1"/>
  <c r="I71" i="1"/>
  <c r="J71" i="1"/>
  <c r="K71" i="1"/>
  <c r="A54" i="1" l="1"/>
  <c r="A40" i="1"/>
  <c r="F54" i="1"/>
  <c r="G54" i="1"/>
  <c r="H54" i="1"/>
  <c r="I54" i="1"/>
  <c r="J54" i="1"/>
  <c r="K54" i="1"/>
  <c r="F40" i="1"/>
  <c r="G40" i="1"/>
  <c r="H40" i="1"/>
  <c r="I40" i="1"/>
  <c r="J40" i="1"/>
  <c r="K40" i="1"/>
  <c r="G21" i="1" l="1"/>
  <c r="H21" i="1"/>
  <c r="I21" i="1"/>
  <c r="J21" i="1"/>
  <c r="K21" i="1"/>
  <c r="G82" i="1"/>
  <c r="H82" i="1"/>
  <c r="I82" i="1"/>
  <c r="J82" i="1"/>
  <c r="K82" i="1"/>
  <c r="F21" i="1"/>
  <c r="F82" i="1"/>
  <c r="A21" i="1"/>
  <c r="A82" i="1"/>
  <c r="F63" i="1" l="1"/>
  <c r="G63" i="1"/>
  <c r="H63" i="1"/>
  <c r="I63" i="1"/>
  <c r="J63" i="1"/>
  <c r="K63" i="1"/>
  <c r="A63" i="1"/>
  <c r="F91" i="1" l="1"/>
  <c r="G91" i="1"/>
  <c r="H91" i="1"/>
  <c r="I91" i="1"/>
  <c r="J91" i="1"/>
  <c r="K91" i="1"/>
  <c r="A91" i="1"/>
  <c r="A31" i="1" l="1"/>
  <c r="F31" i="1"/>
  <c r="G31" i="1"/>
  <c r="H31" i="1"/>
  <c r="I31" i="1"/>
  <c r="J31" i="1"/>
  <c r="K31" i="1"/>
  <c r="A61" i="1" l="1"/>
  <c r="F61" i="1"/>
  <c r="G61" i="1"/>
  <c r="H61" i="1"/>
  <c r="I61" i="1"/>
  <c r="J61" i="1"/>
  <c r="K61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<sst xmlns="http://schemas.openxmlformats.org/spreadsheetml/2006/main" count="13380" uniqueCount="2603">
  <si>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</si>
  <si>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</si>
  <si>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</si>
  <si>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</si>
  <si>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</si>
  <si>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</si>
  <si>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</si>
  <si>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</si>
  <si>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</si>
  <si>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</si>
  <si>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</si>
  <si>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</si>
  <si>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</si>
  <si>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</si>
  <si>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</si>
  <si>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</si>
  <si>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</si>
  <si>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</si>
  <si>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</si>
  <si>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</si>
  <si>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</si>
  <si>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</si>
  <si>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</si>
  <si>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</si>
  <si>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</si>
  <si>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</si>
  <si>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</si>
  <si>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</si>
  <si>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</si>
  <si>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</si>
  <si>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</si>
  <si>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</si>
  <si>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</si>
  <si>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</si>
  <si>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</si>
  <si>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</si>
  <si>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</si>
  <si>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</si>
  <si>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</si>
  <si>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</si>
  <si>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</si>
  <si>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</si>
  <si>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</si>
  <si>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</si>
  <si>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</si>
  <si>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</si>
  <si>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</si>
  <si>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</si>
  <si>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</si>
  <si>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</si>
  <si>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</si>
  <si>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</si>
  <si>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</si>
  <si>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</si>
  <si>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</si>
  <si>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</si>
  <si>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</si>
  <si>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</si>
  <si>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</si>
  <si>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</si>
  <si>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</si>
  <si>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</si>
  <si>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</si>
  <si>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</si>
  <si>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</si>
  <si>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</si>
  <si>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</si>
  <si>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</si>
  <si>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</si>
  <si>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</si>
  <si>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</si>
  <si>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</si>
  <si>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</si>
  <si>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</si>
  <si>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</si>
  <si>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</si>
  <si>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</si>
  <si>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</si>
  <si>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</si>
  <si>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</si>
  <si>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</si>
  <si>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</si>
  <si>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</si>
  <si>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</si>
  <si>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</si>
  <si>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</si>
  <si>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</si>
  <si>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</si>
  <si>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</si>
  <si>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</si>
  <si>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</si>
  <si>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</si>
  <si>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</si>
  <si>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</si>
  <si>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</si>
  <si>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</si>
  <si>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</si>
  <si>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</si>
  <si>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</si>
  <si>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</si>
  <si>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</si>
  <si>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</si>
  <si>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</si>
  <si>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</si>
  <si>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</si>
  <si>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</si>
  <si>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</si>
  <si>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</si>
  <si>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</si>
  <si>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</si>
  <si>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</si>
  <si>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</si>
  <si>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</si>
  <si>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</si>
  <si>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</si>
  <si>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</si>
  <si>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</si>
  <si>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</si>
  <si>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</si>
  <si>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</si>
  <si>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</si>
  <si>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</si>
  <si>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</si>
  <si>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</si>
  <si>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</si>
  <si>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</si>
  <si>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</si>
  <si>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</si>
  <si>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</si>
  <si>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</si>
  <si>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</si>
  <si>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</si>
  <si>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</si>
  <si>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</si>
  <si>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</si>
  <si>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</si>
  <si>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</si>
  <si>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</si>
  <si>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</si>
  <si>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</si>
  <si>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</si>
  <si>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</si>
  <si>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</si>
  <si>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</si>
  <si>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</si>
  <si>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</si>
  <si>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</si>
  <si>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</si>
  <si>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</si>
  <si>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</si>
  <si>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</si>
  <si>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</si>
  <si>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</si>
  <si>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</si>
  <si>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</si>
  <si>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</si>
  <si>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</si>
  <si>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</si>
  <si>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</si>
  <si>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</si>
  <si>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</si>
  <si>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</si>
  <si>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</si>
  <si>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</si>
  <si>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</si>
  <si>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</si>
  <si>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</si>
  <si>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</si>
  <si>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</si>
  <si>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</si>
  <si>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</si>
  <si>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</si>
  <si>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</si>
  <si>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</si>
  <si>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</si>
  <si>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</si>
  <si>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</si>
  <si>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</si>
  <si>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</si>
  <si>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</si>
  <si>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</si>
  <si>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</si>
  <si>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</si>
  <si>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</si>
  <si>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</si>
  <si>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</si>
  <si>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</si>
  <si>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</si>
  <si>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</si>
  <si>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</si>
  <si>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</si>
  <si>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</si>
  <si>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</si>
  <si>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</si>
  <si>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</si>
  <si>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</si>
  <si>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</si>
  <si>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</si>
  <si>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</si>
  <si>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</si>
  <si>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</si>
  <si>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</si>
  <si>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</si>
  <si>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</si>
  <si>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</si>
  <si>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</si>
  <si>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</si>
  <si>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</si>
  <si>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</si>
  <si>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</si>
  <si>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</si>
  <si>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</si>
  <si>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</si>
  <si>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</si>
  <si>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</si>
  <si>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</si>
  <si>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</si>
  <si>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</si>
  <si>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</si>
  <si>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</si>
  <si>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</si>
  <si>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</si>
  <si>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</si>
  <si>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</si>
  <si>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</si>
  <si>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</si>
  <si>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</si>
  <si>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</si>
  <si>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</si>
  <si>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</si>
  <si>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</si>
  <si>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</si>
  <si>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</si>
  <si>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</si>
  <si>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</si>
  <si>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</si>
  <si>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</si>
  <si>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</si>
  <si>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</si>
  <si>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</si>
  <si>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</si>
  <si>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</si>
  <si>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</si>
  <si>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</si>
  <si>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</si>
  <si>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</si>
  <si>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</si>
  <si>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</si>
  <si>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</si>
  <si>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</si>
  <si>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</si>
  <si>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</si>
  <si>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</si>
  <si>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</si>
  <si>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</si>
  <si>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</si>
  <si>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</si>
  <si>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</si>
  <si>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</si>
  <si>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</si>
  <si>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</si>
  <si>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</si>
  <si>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</si>
  <si>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</si>
  <si>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</si>
  <si>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</si>
  <si>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</si>
  <si>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</si>
  <si>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</si>
  <si>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</si>
  <si>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</si>
  <si>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</si>
  <si>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</si>
  <si>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</si>
  <si>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</si>
  <si>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</si>
  <si>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</si>
  <si>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</si>
  <si>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</si>
  <si>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</si>
  <si>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</si>
  <si>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</si>
  <si>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</si>
  <si>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</si>
  <si>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</si>
  <si>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</si>
  <si>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</si>
  <si>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</si>
  <si>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</si>
  <si>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</si>
  <si>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</si>
  <si>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</si>
  <si>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</si>
  <si>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</si>
  <si>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</si>
  <si>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</si>
  <si>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</si>
  <si>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</si>
  <si>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</si>
  <si>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</si>
  <si>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</si>
  <si>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</si>
  <si>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</si>
  <si>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</si>
  <si>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</si>
  <si>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</si>
  <si>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</si>
  <si>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</si>
  <si>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</si>
  <si>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</si>
  <si>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</si>
  <si>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</si>
  <si>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</si>
  <si>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</si>
  <si>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</si>
  <si>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</si>
  <si>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</si>
  <si>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</si>
  <si>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</si>
  <si>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</si>
  <si>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</si>
  <si>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</si>
  <si>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</si>
  <si>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</si>
  <si>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</si>
  <si>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</si>
  <si>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</si>
  <si>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</si>
  <si>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</si>
  <si>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</si>
  <si>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</si>
  <si>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</si>
  <si>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</si>
  <si>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</si>
  <si>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</si>
  <si>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</si>
  <si>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</si>
  <si>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</si>
  <si>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</si>
  <si>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</si>
  <si>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</si>
  <si>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</si>
  <si>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</si>
  <si>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</si>
  <si>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</si>
  <si>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</si>
  <si>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</si>
  <si>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</si>
  <si>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</si>
  <si>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</si>
  <si>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</si>
  <si>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</si>
  <si>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</si>
  <si>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</si>
  <si>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</si>
  <si>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</si>
  <si>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</si>
  <si>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</si>
  <si>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</si>
  <si>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</si>
  <si>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</si>
  <si>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</si>
  <si>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</si>
  <si>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</si>
  <si>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</si>
  <si>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</si>
  <si>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</si>
  <si>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</si>
  <si>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</si>
  <si>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</si>
  <si>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</si>
  <si>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</si>
  <si>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</si>
  <si>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</si>
  <si>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</si>
  <si>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</si>
  <si>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</si>
  <si>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</si>
  <si>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</si>
  <si>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</si>
  <si>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</si>
  <si>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</si>
  <si>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</si>
  <si>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</si>
  <si>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</si>
  <si>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</si>
  <si>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</si>
  <si>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</si>
  <si>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</si>
  <si>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</si>
  <si>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</si>
  <si>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</si>
  <si>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</si>
  <si>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</si>
  <si>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</si>
  <si>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</si>
  <si>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</si>
  <si>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</si>
  <si>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</si>
  <si>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</si>
  <si>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</si>
  <si>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</si>
  <si>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</si>
  <si>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</si>
  <si>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</si>
  <si>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</si>
  <si>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</si>
  <si>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</si>
  <si>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</si>
  <si>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</si>
  <si>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</si>
  <si>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</si>
  <si>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</si>
  <si>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</si>
  <si>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</si>
  <si>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</si>
  <si>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</si>
  <si>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</si>
  <si>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</si>
  <si>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</si>
  <si>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</si>
  <si>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</si>
  <si>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</si>
  <si>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</si>
  <si>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</si>
  <si>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</si>
  <si>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</si>
  <si>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</si>
  <si>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</si>
  <si>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</si>
  <si>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</si>
  <si>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</si>
  <si>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</si>
  <si>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</si>
  <si>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</si>
  <si>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</si>
  <si>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</si>
  <si>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</si>
  <si>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</si>
  <si>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</si>
  <si>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</si>
  <si>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</si>
  <si>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</si>
  <si>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</si>
  <si>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</si>
  <si>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</si>
  <si>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</si>
  <si>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</si>
  <si>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</si>
  <si>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</si>
  <si>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</si>
  <si>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</si>
  <si>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</si>
  <si>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</si>
  <si>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</si>
  <si>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</si>
  <si>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</si>
  <si>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</si>
  <si>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</si>
  <si>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</si>
  <si>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</si>
  <si>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</si>
  <si>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</si>
  <si>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</si>
  <si>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</si>
  <si>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</si>
  <si>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</si>
  <si>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</si>
  <si>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</si>
  <si>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</si>
  <si>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</si>
  <si>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</si>
  <si>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</si>
  <si>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</si>
  <si>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</si>
  <si>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</si>
  <si>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</si>
  <si>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</si>
  <si>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</si>
  <si>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</si>
  <si>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</si>
  <si>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</si>
  <si>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</si>
  <si>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</si>
  <si>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</si>
  <si>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</si>
  <si>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</si>
  <si>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</si>
  <si>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</si>
  <si>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</si>
  <si>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</si>
  <si>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</si>
  <si>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</si>
  <si>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</si>
  <si>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</si>
  <si>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</si>
  <si>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</si>
  <si>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</si>
  <si>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</si>
  <si>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</si>
  <si>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</si>
  <si>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</si>
  <si>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</si>
  <si>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</si>
  <si>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</si>
  <si>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</si>
  <si>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</si>
  <si>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</si>
  <si>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</si>
  <si>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</si>
  <si>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</si>
  <si>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</si>
  <si>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</si>
  <si>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</si>
  <si>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</si>
  <si>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</si>
  <si>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</si>
  <si>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</si>
  <si>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</si>
  <si>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</si>
  <si>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</si>
  <si>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</si>
  <si>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</si>
  <si>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</si>
  <si>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</si>
  <si>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</si>
  <si>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</si>
  <si>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</si>
  <si>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</si>
  <si>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</si>
  <si>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</si>
  <si>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</si>
  <si>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</si>
  <si>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</si>
  <si>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</si>
  <si>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</si>
  <si>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</si>
  <si>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</si>
  <si>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</si>
  <si>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</si>
  <si>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</si>
  <si>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</si>
  <si>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</si>
  <si>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</si>
  <si>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</si>
  <si>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</si>
  <si>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</si>
  <si>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</si>
  <si>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</si>
  <si>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</si>
  <si>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</si>
  <si>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</si>
  <si>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</si>
  <si>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</si>
  <si>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</si>
  <si>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</si>
  <si>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</si>
  <si>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</si>
  <si>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</si>
  <si>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</si>
  <si>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</si>
  <si>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</si>
  <si>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</si>
  <si>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</si>
  <si>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</si>
  <si>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</si>
  <si>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</si>
  <si>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</si>
  <si>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</si>
  <si>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</si>
  <si>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</si>
  <si>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</si>
  <si>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</si>
  <si>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</si>
  <si>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</si>
  <si>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</si>
  <si>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</si>
  <si>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</si>
  <si>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</si>
  <si>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</si>
  <si>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</si>
  <si>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</si>
  <si>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</si>
  <si>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</si>
  <si>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</si>
  <si>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</si>
  <si>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</si>
  <si>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</si>
  <si>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</si>
  <si>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</si>
  <si>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</si>
  <si>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</si>
  <si>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</si>
  <si>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</si>
  <si>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</si>
  <si>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</si>
  <si>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</si>
  <si>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</si>
  <si>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</si>
  <si>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</si>
  <si>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</si>
  <si>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</si>
  <si>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</si>
  <si>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</si>
  <si>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</si>
  <si>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</si>
  <si>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</si>
  <si>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</si>
  <si>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</si>
  <si>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</si>
  <si>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</si>
  <si>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</si>
  <si>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</si>
  <si>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</si>
  <si>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</si>
  <si>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</si>
  <si>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</si>
  <si>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</si>
  <si>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</si>
  <si>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</si>
  <si>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</si>
  <si>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</si>
  <si>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</si>
  <si>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</si>
  <si>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</si>
  <si>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</si>
  <si>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</si>
  <si>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</si>
  <si>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</si>
  <si>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</si>
  <si>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</si>
  <si>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</si>
  <si>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</si>
  <si>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</si>
  <si>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</si>
  <si>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</si>
  <si>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</si>
  <si>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</si>
  <si>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</si>
  <si>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</si>
  <si>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</si>
  <si>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</si>
  <si>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</si>
  <si>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</si>
  <si>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</si>
  <si>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</si>
  <si>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</si>
  <si>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</si>
  <si>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</si>
  <si>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</si>
  <si>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</si>
  <si>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</si>
  <si>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</si>
  <si>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</si>
  <si>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</si>
  <si>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</si>
  <si>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</si>
  <si>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</si>
  <si>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</si>
  <si>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</si>
  <si>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</si>
  <si>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</si>
  <si>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</si>
  <si>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</si>
  <si>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</si>
  <si>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</si>
  <si>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</si>
  <si>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</si>
  <si>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</si>
  <si>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</si>
  <si>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</si>
  <si>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</si>
  <si>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</si>
  <si>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</si>
  <si>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</si>
  <si>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</si>
  <si>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</si>
  <si>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</si>
  <si>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</si>
  <si>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</si>
  <si>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</si>
  <si>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</si>
  <si>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</si>
  <si>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</si>
  <si>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</si>
  <si>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</si>
  <si>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</si>
  <si>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</si>
  <si>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</si>
  <si>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</si>
  <si>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</si>
  <si>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</si>
  <si>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</si>
  <si>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</si>
  <si>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</si>
  <si>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</si>
  <si>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</si>
  <si>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</si>
  <si>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</si>
  <si>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</si>
  <si>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</si>
  <si>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</si>
  <si>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</si>
  <si>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</si>
  <si>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</si>
  <si>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</si>
  <si>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</si>
  <si>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</si>
  <si>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</si>
  <si>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</si>
  <si>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</si>
  <si>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</si>
  <si>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</si>
  <si>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</si>
  <si>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</si>
  <si>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</si>
  <si>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</si>
  <si>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</si>
  <si>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</si>
  <si>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</si>
  <si>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</si>
  <si>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</si>
  <si>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</si>
  <si>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</si>
  <si>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</si>
  <si>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</si>
  <si>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</si>
  <si>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</si>
  <si>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</si>
  <si>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</si>
  <si>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</si>
  <si>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</si>
  <si>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</si>
  <si>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</si>
  <si>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</si>
  <si>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</si>
  <si>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</si>
  <si>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</si>
  <si>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</si>
  <si>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</si>
  <si>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</si>
  <si>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</si>
  <si>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</si>
  <si>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</si>
  <si>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</si>
  <si>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</si>
  <si>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</si>
  <si>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</si>
  <si>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</si>
  <si>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</si>
  <si>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</si>
  <si>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</si>
  <si>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</si>
  <si>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</si>
  <si>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</si>
  <si>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</si>
  <si>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</si>
  <si>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</si>
  <si>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</si>
  <si>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</si>
  <si>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</si>
  <si>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</si>
  <si>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</si>
  <si>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</si>
  <si>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</si>
  <si>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</si>
  <si>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</si>
  <si>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</si>
  <si>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</si>
  <si>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</si>
  <si>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</si>
  <si>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</si>
  <si>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</si>
  <si>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</si>
  <si>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</si>
  <si>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</si>
  <si>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</si>
  <si>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</si>
  <si>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</si>
  <si>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</si>
  <si>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</si>
  <si>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</si>
  <si>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</si>
  <si>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</si>
  <si>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</si>
  <si>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</si>
  <si>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</si>
  <si>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</si>
  <si>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</si>
  <si>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</si>
  <si>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</si>
  <si>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</si>
  <si>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</si>
  <si>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</si>
  <si>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</si>
  <si>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</si>
  <si>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</si>
  <si>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</si>
  <si>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</si>
  <si>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</si>
  <si>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</si>
  <si>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</si>
  <si>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</si>
  <si>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</si>
  <si>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</si>
  <si>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</si>
  <si>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</si>
  <si>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</si>
  <si>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</si>
  <si>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</si>
  <si>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</si>
  <si>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</si>
  <si>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</si>
  <si>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</si>
  <si>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</si>
  <si>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</si>
  <si>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</si>
  <si>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</si>
  <si>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</si>
  <si>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</si>
  <si>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</si>
  <si>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</si>
  <si>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</si>
  <si>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</si>
  <si>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</si>
  <si>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</si>
  <si>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</si>
  <si>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</si>
  <si>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</si>
  <si>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</si>
  <si>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</si>
  <si>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</si>
  <si>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</si>
  <si>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</si>
  <si>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</si>
  <si>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</si>
  <si>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</si>
  <si>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</si>
  <si>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</si>
  <si>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</si>
  <si>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</si>
  <si>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</si>
  <si>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</si>
  <si>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</si>
  <si>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</si>
  <si>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</si>
  <si>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</si>
  <si>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</si>
  <si>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</si>
  <si>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</si>
  <si>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</si>
  <si>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</si>
  <si>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</si>
  <si>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</si>
  <si>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</si>
  <si>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</si>
  <si>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</si>
  <si>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</si>
  <si>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</si>
  <si>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</si>
  <si>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</si>
  <si>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</si>
  <si>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</si>
  <si>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</si>
  <si>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</si>
  <si>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</si>
  <si>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</si>
  <si>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</si>
  <si>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</si>
  <si>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</si>
  <si>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</si>
  <si>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</si>
  <si>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</si>
  <si>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</si>
  <si>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</si>
  <si>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</si>
  <si>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</si>
  <si>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</si>
  <si>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</si>
  <si>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</si>
  <si>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</si>
  <si>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</si>
  <si>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</si>
  <si>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</si>
  <si>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</si>
  <si>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</si>
  <si>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</si>
  <si>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</si>
  <si>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</si>
  <si>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</si>
  <si>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</si>
  <si>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</si>
  <si>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</si>
  <si>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</si>
  <si>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</si>
  <si>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</si>
  <si>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</si>
  <si>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</si>
  <si>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</si>
  <si>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</si>
  <si>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</si>
  <si>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</si>
  <si>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</si>
  <si>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</si>
  <si>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</si>
  <si>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</si>
  <si>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</si>
  <si>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</si>
  <si>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</si>
  <si>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</si>
  <si>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</si>
  <si>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</si>
  <si>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</si>
  <si>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</si>
  <si>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</si>
  <si>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</si>
  <si>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</si>
  <si>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</si>
  <si>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</si>
  <si>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</si>
  <si>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</si>
  <si>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</si>
  <si>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</si>
  <si>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</si>
  <si>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</si>
  <si>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</si>
  <si>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</si>
  <si>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</si>
  <si>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</si>
  <si>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</si>
  <si>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</si>
  <si>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</si>
  <si>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</si>
  <si>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</si>
  <si>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</si>
  <si>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</si>
  <si>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</si>
  <si>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</si>
  <si>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</si>
  <si>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</si>
  <si>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</si>
  <si>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</si>
  <si>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</si>
  <si>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</si>
  <si>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</si>
  <si>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</si>
  <si>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</si>
  <si>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</si>
  <si>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</si>
  <si>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</si>
  <si>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</si>
  <si>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</si>
  <si>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</si>
  <si>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</si>
  <si>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</si>
  <si>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</si>
  <si>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</si>
  <si>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</si>
  <si>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</si>
  <si>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</si>
  <si>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</si>
  <si>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</si>
  <si>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</si>
  <si>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</si>
  <si>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</si>
  <si>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</si>
  <si>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</si>
  <si>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</si>
  <si>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</si>
  <si>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</si>
  <si>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</si>
  <si>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</si>
  <si>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</si>
  <si>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</si>
  <si>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</si>
  <si>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</si>
  <si>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</si>
  <si>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</si>
  <si>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</si>
  <si>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</si>
  <si>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</si>
  <si>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</si>
  <si>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</si>
  <si>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</si>
  <si>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</si>
  <si>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</si>
  <si>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</si>
  <si>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</si>
  <si>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</si>
  <si>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</si>
  <si>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</si>
  <si>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</si>
  <si>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</si>
  <si>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</si>
  <si>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</si>
  <si>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</si>
  <si>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</si>
  <si>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</si>
  <si>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</si>
  <si>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</si>
  <si>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</si>
  <si>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</si>
  <si>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</si>
  <si>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</si>
  <si>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</si>
  <si>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</si>
  <si>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</si>
  <si>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</si>
  <si>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</si>
  <si>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</si>
  <si>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</si>
  <si>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</si>
  <si>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</si>
  <si>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</si>
  <si>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</si>
  <si>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</si>
  <si>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</si>
  <si>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</si>
  <si>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</si>
  <si>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</si>
  <si>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</si>
  <si>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</si>
  <si>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</si>
  <si>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</si>
  <si>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</si>
  <si>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</si>
  <si>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</si>
  <si>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</si>
  <si>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</si>
  <si>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</si>
  <si>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</si>
  <si>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</si>
  <si>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</si>
  <si>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</si>
  <si>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</si>
  <si>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</si>
  <si>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</si>
  <si>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</si>
  <si>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</si>
  <si>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</si>
  <si>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</si>
  <si>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</si>
  <si>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</si>
  <si>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</si>
  <si>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</si>
  <si>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</si>
  <si>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</si>
  <si>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</si>
  <si>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</si>
  <si>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</si>
  <si>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</si>
  <si>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</si>
  <si>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</si>
  <si>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</si>
  <si>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</si>
  <si>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</si>
  <si>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</si>
  <si>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</si>
  <si>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</si>
  <si>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</si>
  <si>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</si>
  <si>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</si>
  <si>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</si>
  <si>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</si>
  <si>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</si>
  <si>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</si>
  <si>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</si>
  <si>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</si>
  <si>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</si>
  <si>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</si>
  <si>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</si>
  <si>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</si>
  <si>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</si>
  <si>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</si>
  <si>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</si>
  <si>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</si>
  <si>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</si>
  <si>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</si>
  <si>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</si>
  <si>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</si>
  <si>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</si>
  <si>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</si>
  <si>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</si>
  <si>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</si>
  <si>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</si>
  <si>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</si>
  <si>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</si>
  <si>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</si>
  <si>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</si>
  <si>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</si>
  <si>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</si>
  <si>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</si>
  <si>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</si>
  <si>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</si>
  <si>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</si>
  <si>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</si>
  <si>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</si>
  <si>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</si>
  <si>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</si>
  <si>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</si>
  <si>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</si>
  <si>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</si>
  <si>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</si>
  <si>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</si>
  <si>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</si>
  <si>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</si>
  <si>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</si>
  <si>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</si>
  <si>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</si>
  <si>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</si>
  <si>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</si>
  <si>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</si>
  <si>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</si>
  <si>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</si>
  <si>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</si>
  <si>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</si>
  <si>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</si>
  <si>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</si>
  <si>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</si>
  <si>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</si>
  <si>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</si>
  <si>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</si>
  <si>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</si>
  <si>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</si>
  <si>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</si>
  <si>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</si>
  <si>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</si>
  <si>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</si>
  <si>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</si>
  <si>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</si>
  <si>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</si>
  <si>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</si>
  <si>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</si>
  <si>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</si>
  <si>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</si>
  <si>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</si>
  <si>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</si>
  <si>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</si>
  <si>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</si>
  <si>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</si>
  <si>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</si>
  <si>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</si>
  <si>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</si>
  <si>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</si>
  <si>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</si>
  <si>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</si>
  <si>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</si>
  <si>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</si>
  <si>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</si>
  <si>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</si>
  <si>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</si>
  <si>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</si>
  <si>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</si>
  <si>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</si>
  <si>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</si>
  <si>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</si>
  <si>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</si>
  <si>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</si>
  <si>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</si>
  <si>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</si>
  <si>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</si>
  <si>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</si>
  <si>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</si>
  <si>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</si>
  <si>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</si>
  <si>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</si>
  <si>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</si>
  <si>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</si>
  <si>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</si>
  <si>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</si>
  <si>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</si>
  <si>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</si>
  <si>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</si>
  <si>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</si>
  <si>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</si>
  <si>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</si>
  <si>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</si>
  <si>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</si>
  <si>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</si>
  <si>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</si>
  <si>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</si>
  <si>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</si>
  <si>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</si>
  <si>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</si>
  <si>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</si>
  <si>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</si>
  <si>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</si>
  <si>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</si>
  <si>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</si>
  <si>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</si>
  <si>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</si>
  <si>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</si>
  <si>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</si>
  <si>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</si>
  <si>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</si>
  <si>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</si>
  <si>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</si>
  <si>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</si>
  <si>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</si>
  <si>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</si>
  <si>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</si>
  <si>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</si>
  <si>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</si>
  <si>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</si>
  <si>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</si>
  <si>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</si>
  <si>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</si>
  <si>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</si>
  <si>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</si>
  <si>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</si>
  <si>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</si>
  <si>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</si>
  <si>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</si>
  <si>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</si>
  <si>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</si>
  <si>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</si>
  <si>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</si>
  <si>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</si>
  <si>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</si>
  <si>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</si>
  <si>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</si>
  <si>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</si>
  <si>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</si>
  <si>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</si>
  <si>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</si>
  <si>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</si>
  <si>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</si>
  <si>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</si>
  <si>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</si>
  <si>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</si>
  <si>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</si>
  <si>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</si>
  <si>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</si>
  <si>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</si>
  <si>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</si>
  <si>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</si>
  <si>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</si>
  <si>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</si>
  <si>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</si>
  <si>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</si>
  <si>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</si>
  <si>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</si>
  <si>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</si>
  <si>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</si>
  <si>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</si>
  <si>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</si>
  <si>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</si>
  <si>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</si>
  <si>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</si>
  <si>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</si>
  <si>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</si>
  <si>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</si>
  <si>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</si>
  <si>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</si>
  <si>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</si>
  <si>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</si>
  <si>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</si>
  <si>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</si>
  <si>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</si>
  <si>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</si>
  <si>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</si>
  <si>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</si>
  <si>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</si>
  <si>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</si>
  <si>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</si>
  <si>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</si>
  <si>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</si>
  <si>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</si>
  <si>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</si>
  <si>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</si>
  <si>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</si>
  <si>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</si>
  <si>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</si>
  <si>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</si>
  <si>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</si>
  <si>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</si>
  <si>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</si>
  <si>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</si>
  <si>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</si>
  <si>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</si>
  <si>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</si>
  <si>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</si>
  <si>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</si>
  <si>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</si>
  <si>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</si>
  <si>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</si>
  <si>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</si>
  <si>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</si>
  <si>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</si>
  <si>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</si>
  <si>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</si>
  <si>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</si>
  <si>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</si>
  <si>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</si>
  <si>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</si>
  <si>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</si>
  <si>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</si>
  <si>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</si>
  <si>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</si>
  <si>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</si>
  <si>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</si>
  <si>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</si>
  <si>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</si>
  <si>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</si>
  <si>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</si>
  <si>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</si>
  <si>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</si>
  <si>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</si>
  <si>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</si>
  <si>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</si>
  <si>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</si>
  <si>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</si>
  <si>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</si>
  <si>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</si>
  <si>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</si>
  <si>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</si>
  <si>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</si>
  <si>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</si>
  <si>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</si>
  <si>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</si>
  <si>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</si>
  <si>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</si>
  <si>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</si>
  <si>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</si>
  <si>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</si>
  <si>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</si>
  <si>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</si>
  <si>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</si>
  <si>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</si>
  <si>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</si>
  <si>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</si>
  <si>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</si>
  <si>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</si>
  <si>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</si>
  <si>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</si>
  <si>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</si>
  <si>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</si>
  <si>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</si>
  <si>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</si>
  <si>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</si>
  <si>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</si>
  <si>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</si>
  <si>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</si>
  <si>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</si>
  <si>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</si>
  <si>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</si>
  <si>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</si>
  <si>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</si>
  <si>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</si>
  <si>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</si>
  <si>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</si>
  <si>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</si>
  <si>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</si>
  <si>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</si>
  <si>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</si>
  <si>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</si>
  <si>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</si>
  <si>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</si>
  <si>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</si>
  <si>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</si>
  <si>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</si>
  <si>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</si>
  <si>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</si>
  <si>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</si>
  <si>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</si>
  <si>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</si>
  <si>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</si>
  <si>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</si>
  <si>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</si>
  <si>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</si>
  <si>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</si>
  <si>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</si>
  <si>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</si>
  <si>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</si>
  <si>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</si>
  <si>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</si>
  <si>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</si>
  <si>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</si>
  <si>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</si>
  <si>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</si>
  <si>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</si>
  <si>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</si>
  <si>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</si>
  <si>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</si>
  <si>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</si>
  <si>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</si>
  <si>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</si>
  <si>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</si>
  <si>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</si>
  <si>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</si>
  <si>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</si>
  <si>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</si>
  <si>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</si>
  <si>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</si>
  <si>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</si>
  <si>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</si>
  <si>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</si>
  <si>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</si>
  <si>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</si>
  <si>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</si>
  <si>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</si>
  <si>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</si>
  <si>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</si>
  <si>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</si>
  <si>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</si>
  <si>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</si>
  <si>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</si>
  <si>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</si>
  <si>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</si>
  <si>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</si>
  <si>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</si>
  <si>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</si>
  <si>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</si>
  <si>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</si>
  <si>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</si>
  <si>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</si>
  <si>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</si>
  <si>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</si>
  <si>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</si>
  <si>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</si>
  <si>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</si>
  <si>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</si>
  <si>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</si>
  <si>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</si>
  <si>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</si>
  <si>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</si>
  <si>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</si>
  <si>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</si>
  <si>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</si>
  <si>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</si>
  <si>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</si>
  <si>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</si>
  <si>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</si>
  <si>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</si>
  <si>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</si>
  <si>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</si>
  <si>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</si>
  <si>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</si>
  <si>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</si>
  <si>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</si>
  <si>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</si>
  <si>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</si>
  <si>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</si>
  <si>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</si>
  <si>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</si>
  <si>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</si>
  <si>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</si>
  <si>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</si>
  <si>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</si>
  <si>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</si>
  <si>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</si>
  <si>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</si>
  <si>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</si>
  <si>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</si>
  <si>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</si>
  <si>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</si>
  <si>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</si>
  <si>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</si>
  <si>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</si>
  <si>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</si>
  <si>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</si>
  <si>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</si>
  <si>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</si>
  <si>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</si>
  <si>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</si>
  <si>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</si>
  <si>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</si>
  <si>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</si>
  <si>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</si>
  <si>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</si>
  <si>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</si>
  <si>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</si>
  <si>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</si>
  <si>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</si>
  <si>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</si>
  <si>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</si>
  <si>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</si>
  <si>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</si>
  <si>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</si>
  <si>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</si>
  <si>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</si>
  <si>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</si>
  <si>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</si>
  <si>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</si>
  <si>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</si>
  <si>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</si>
  <si>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</si>
  <si>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</si>
  <si>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</si>
  <si>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</si>
  <si>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</si>
  <si>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</si>
  <si>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</si>
  <si>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</si>
  <si>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</si>
  <si>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</si>
  <si>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</si>
  <si>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</si>
  <si>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</si>
  <si>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</si>
  <si>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</si>
  <si>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</si>
  <si>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</si>
  <si>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</si>
  <si>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</si>
  <si>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</si>
  <si>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</si>
  <si>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</si>
  <si>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</si>
  <si>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</si>
  <si>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</si>
  <si>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</si>
  <si>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</si>
  <si>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</si>
  <si>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</si>
  <si>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</si>
  <si>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</si>
  <si>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</si>
  <si>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</si>
  <si>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</si>
  <si>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</si>
  <si>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</si>
  <si>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</si>
  <si>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</si>
  <si>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</si>
  <si>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</si>
  <si>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</si>
  <si>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</si>
  <si>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</si>
  <si>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</si>
  <si>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</si>
  <si>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</si>
  <si>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</si>
  <si>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</si>
  <si>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</si>
  <si>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</si>
  <si>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</si>
  <si>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</si>
  <si>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</si>
  <si>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</si>
  <si>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</si>
  <si>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</si>
  <si>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</si>
  <si>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</si>
  <si>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</si>
  <si>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</si>
  <si>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</si>
  <si>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</si>
  <si>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</si>
  <si>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</si>
  <si>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</si>
  <si>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</si>
  <si>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</si>
  <si>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</si>
  <si>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</si>
  <si>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</si>
  <si>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</si>
  <si>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</si>
  <si>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</si>
  <si>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</si>
  <si>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</si>
  <si>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</si>
  <si>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</si>
  <si>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</si>
  <si>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</si>
  <si>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</si>
  <si>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</si>
  <si>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</si>
  <si>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</si>
  <si>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</si>
  <si>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</si>
  <si>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</si>
  <si>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</si>
  <si>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</si>
  <si>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</si>
  <si>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</si>
  <si>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</si>
  <si>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</si>
  <si>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</si>
  <si>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</si>
  <si>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</si>
  <si>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</si>
  <si>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</si>
  <si>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</si>
  <si>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</si>
  <si>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</si>
  <si>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</si>
  <si>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</si>
  <si>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</si>
  <si>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</si>
  <si>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</si>
  <si>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</si>
  <si>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</si>
  <si>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</si>
  <si>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</si>
  <si>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</si>
  <si>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</si>
  <si>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</si>
  <si>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</si>
  <si>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</si>
  <si>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</si>
  <si>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</si>
  <si>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</si>
  <si>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</si>
  <si>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</si>
  <si>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</si>
  <si>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</si>
  <si>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</si>
  <si>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</si>
  <si>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</si>
  <si>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</si>
  <si>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</si>
  <si>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</si>
  <si>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</si>
  <si>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</si>
  <si>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</si>
  <si>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</si>
  <si>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</si>
  <si>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</si>
  <si>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</si>
  <si>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</si>
  <si>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</si>
  <si>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</si>
  <si>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</si>
  <si>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</si>
  <si>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</si>
  <si>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</si>
  <si>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</si>
  <si>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</si>
  <si>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</si>
  <si>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</si>
  <si>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</si>
  <si>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</si>
  <si>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</si>
  <si>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</si>
  <si>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</si>
  <si>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</si>
  <si>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</si>
  <si>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</si>
  <si>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</si>
  <si>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</si>
  <si>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</si>
  <si>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</si>
  <si>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</si>
  <si>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</si>
  <si>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</si>
  <si>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</si>
  <si>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</si>
  <si>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</si>
  <si>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</si>
  <si>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</si>
  <si>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</si>
  <si>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</si>
  <si>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</si>
  <si>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</si>
  <si>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</si>
  <si>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</si>
  <si>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</si>
  <si>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</si>
  <si>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</si>
  <si>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</si>
  <si>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</si>
  <si>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</si>
  <si>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</si>
  <si>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</si>
  <si>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</si>
  <si>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</si>
  <si>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</si>
  <si>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</si>
  <si>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</si>
  <si>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</si>
  <si>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</si>
  <si>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</si>
  <si>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</si>
  <si>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</si>
  <si>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</si>
  <si>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</si>
  <si>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</si>
  <si>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</si>
  <si>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</si>
  <si>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</si>
  <si>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</si>
  <si>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</si>
  <si>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</si>
  <si>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</si>
  <si>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</si>
  <si>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</si>
  <si>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</si>
  <si>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</si>
  <si>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</si>
  <si>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</si>
  <si>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</si>
  <si>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</si>
  <si>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</si>
  <si>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</si>
  <si>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</si>
  <si>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</si>
  <si>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</si>
  <si>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</si>
  <si>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</si>
  <si>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</si>
  <si>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</si>
  <si>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</si>
  <si>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</si>
  <si>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</si>
  <si>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</si>
  <si>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</si>
  <si>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</si>
  <si>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</si>
  <si>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</si>
  <si>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</si>
  <si>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</si>
  <si>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</si>
  <si>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</si>
  <si>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</si>
  <si>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</si>
  <si>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</si>
  <si>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</si>
  <si>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</si>
  <si>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</si>
  <si>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</si>
  <si>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</si>
  <si>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</si>
  <si>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</si>
  <si>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</si>
  <si>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</si>
  <si>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</si>
  <si>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</si>
  <si>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</si>
  <si>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</si>
  <si>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</si>
  <si>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</si>
  <si>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</si>
  <si>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</si>
  <si>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</si>
  <si>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</si>
  <si>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</si>
  <si>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</si>
  <si>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</si>
  <si>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</si>
  <si>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</si>
  <si>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</si>
  <si>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</si>
  <si>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</si>
  <si>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</si>
  <si>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</si>
  <si>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</si>
  <si>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</si>
  <si>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</si>
  <si>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</si>
  <si>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</si>
  <si>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</si>
  <si>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</si>
  <si>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</si>
  <si>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</si>
  <si>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</si>
  <si>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</si>
  <si>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</si>
  <si>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</si>
  <si>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</si>
  <si>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</si>
  <si>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</si>
  <si>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</si>
  <si>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</si>
  <si>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</si>
  <si>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</si>
  <si>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</si>
  <si>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</si>
  <si>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</si>
  <si>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</si>
  <si>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</si>
  <si>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</si>
  <si>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</si>
  <si>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</si>
  <si>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</si>
  <si>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</si>
  <si>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</si>
  <si>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</si>
  <si>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</si>
  <si>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</si>
  <si>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</si>
  <si>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</si>
  <si>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</si>
  <si>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</si>
  <si>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</si>
  <si>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</si>
  <si>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</si>
  <si>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</si>
  <si>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</si>
  <si>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</si>
  <si>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</si>
  <si>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</si>
  <si>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</si>
  <si>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</si>
  <si>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</si>
  <si>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</si>
  <si>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</si>
  <si>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</si>
  <si>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</si>
  <si>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</si>
  <si>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</si>
  <si>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</si>
  <si>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</si>
  <si>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</si>
  <si>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</si>
  <si>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</si>
  <si>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</si>
  <si>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</si>
  <si>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</si>
  <si>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</si>
  <si>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</si>
  <si>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</si>
  <si>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</si>
  <si>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</si>
  <si>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</si>
  <si>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</si>
  <si>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</si>
  <si>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</si>
  <si>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</si>
  <si>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</si>
  <si>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</si>
  <si>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</si>
  <si>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</si>
  <si>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</si>
  <si>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</si>
  <si>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</si>
  <si>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</si>
  <si>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</si>
  <si>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</si>
  <si>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</si>
  <si>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</si>
  <si>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</si>
  <si>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</si>
  <si>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</si>
  <si>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</si>
  <si>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</si>
  <si>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</si>
  <si>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</si>
  <si>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</si>
  <si>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</si>
  <si>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</si>
  <si>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</si>
  <si>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</si>
  <si>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</si>
  <si>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</si>
  <si>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</si>
  <si>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</si>
  <si>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</si>
  <si>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</si>
  <si>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</si>
  <si>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</si>
  <si>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</si>
  <si>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</si>
  <si>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</si>
  <si>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</si>
  <si>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</si>
  <si>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</si>
  <si>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</si>
  <si>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</si>
  <si>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</si>
  <si>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</si>
  <si>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</si>
  <si>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</si>
  <si>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</si>
  <si>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</si>
  <si>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</si>
  <si>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</si>
  <si>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</si>
  <si>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</si>
  <si>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</si>
  <si>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</si>
  <si>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</si>
  <si>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</si>
  <si>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</si>
  <si>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</si>
  <si>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</si>
  <si>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</si>
  <si>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</si>
  <si>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</si>
  <si>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</si>
  <si>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</si>
  <si>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</si>
  <si>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</si>
  <si>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</si>
  <si>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</si>
  <si>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</si>
  <si>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</si>
  <si>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</si>
  <si>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</si>
  <si>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</si>
  <si>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</si>
  <si>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</si>
  <si>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</si>
  <si>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</si>
  <si>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</si>
  <si>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</si>
  <si>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</si>
  <si>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</si>
  <si>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</si>
  <si>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</si>
  <si>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</si>
  <si>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</si>
  <si>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</si>
  <si>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</si>
  <si>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</si>
  <si>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</si>
  <si>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</si>
  <si>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</si>
  <si>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</si>
  <si>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</si>
  <si>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</si>
  <si>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</si>
  <si>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</si>
  <si>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</si>
  <si>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</si>
  <si>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</si>
  <si>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</si>
  <si>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</si>
  <si>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</si>
  <si>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</si>
  <si>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</si>
  <si>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</si>
  <si>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</si>
  <si>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</si>
  <si>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</si>
  <si>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</si>
  <si>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</si>
  <si>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</si>
  <si>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</si>
  <si>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</si>
  <si>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</si>
  <si>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</si>
  <si>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</si>
  <si>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</si>
  <si>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</si>
  <si>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</si>
  <si>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</si>
  <si>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</si>
  <si>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</si>
  <si>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</si>
  <si>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</si>
  <si>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</si>
  <si>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</si>
  <si>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</si>
  <si>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</si>
  <si>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</si>
  <si>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</si>
  <si>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</si>
  <si>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</si>
  <si>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</si>
  <si>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</si>
  <si>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</si>
  <si>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</si>
  <si>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</si>
  <si>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</si>
  <si>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</si>
  <si>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</si>
  <si>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</si>
  <si>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</si>
  <si>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</si>
  <si>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</si>
  <si>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</si>
  <si>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</si>
  <si>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</si>
  <si>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</si>
  <si>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</si>
  <si>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</si>
  <si>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</si>
  <si>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</si>
  <si>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</si>
  <si>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</si>
  <si>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</si>
  <si>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</si>
  <si>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</si>
  <si>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</si>
  <si>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</si>
  <si>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</si>
  <si>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</si>
  <si>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</si>
  <si>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</si>
  <si>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</si>
  <si>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</si>
  <si>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</si>
  <si>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</si>
  <si>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</si>
  <si>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</si>
  <si>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</si>
  <si>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</si>
  <si>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</si>
  <si>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</si>
  <si>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</si>
  <si>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</si>
  <si>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</si>
  <si>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</si>
  <si>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</si>
  <si>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</si>
  <si>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</si>
  <si>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</si>
  <si>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</si>
  <si>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</si>
  <si>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</si>
  <si>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</si>
  <si>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</si>
  <si>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</si>
  <si>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</si>
  <si>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</si>
  <si>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</si>
  <si>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</si>
  <si>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</si>
  <si>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</si>
  <si>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</si>
  <si>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</si>
  <si>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</si>
  <si>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</si>
  <si>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</si>
  <si>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</si>
  <si>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</si>
  <si>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</si>
  <si>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</si>
  <si>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</si>
  <si>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</si>
  <si>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</si>
  <si>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</si>
  <si>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</si>
  <si>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</si>
  <si>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</si>
  <si>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</si>
  <si>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</si>
  <si>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</si>
  <si>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</si>
  <si>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</si>
  <si>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</si>
  <si>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</si>
  <si>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</si>
  <si>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</si>
  <si>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</si>
  <si>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</si>
  <si>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</si>
  <si>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</si>
  <si>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</si>
  <si>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</si>
  <si>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</si>
  <si>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</si>
  <si>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</si>
  <si>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</si>
  <si>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</si>
  <si>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</si>
  <si>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</si>
  <si>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</si>
  <si>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</si>
  <si>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</si>
  <si>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</si>
  <si>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</si>
  <si>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</si>
  <si>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</si>
  <si>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</si>
  <si>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</si>
  <si>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</si>
  <si>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</si>
  <si>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</si>
  <si>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</si>
  <si>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</si>
  <si>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</si>
  <si>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</si>
  <si>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</si>
  <si>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</si>
  <si>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</si>
  <si>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</si>
  <si>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</si>
  <si>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</si>
  <si>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</si>
  <si>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</si>
  <si>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</si>
  <si>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</si>
  <si>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</si>
  <si>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</si>
  <si>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</si>
  <si>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</si>
  <si>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</si>
  <si>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</si>
  <si>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</si>
  <si>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</si>
  <si>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</si>
  <si>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</si>
  <si>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</si>
  <si>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</si>
  <si>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</si>
  <si>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</si>
  <si>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</si>
  <si>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</si>
  <si>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</si>
  <si>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</si>
  <si>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</si>
  <si>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</si>
  <si>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</si>
  <si>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</si>
  <si>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</si>
  <si>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</si>
  <si>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</si>
  <si>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</si>
  <si>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</si>
  <si>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</si>
  <si>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</si>
  <si>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</si>
  <si>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</si>
  <si>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</si>
  <si>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</si>
  <si>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</si>
  <si>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</si>
  <si>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</si>
  <si>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</si>
  <si>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</si>
  <si>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</si>
  <si>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</si>
  <si>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</si>
  <si>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</si>
  <si>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</si>
  <si>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</si>
  <si>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</si>
  <si>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</si>
  <si>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</si>
  <si>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</si>
  <si>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</si>
  <si>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</si>
  <si>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</si>
  <si>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</si>
  <si>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</si>
  <si>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</si>
  <si>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</si>
  <si>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</si>
  <si>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</si>
  <si>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</si>
  <si>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</si>
  <si>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</si>
  <si>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</si>
  <si>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</si>
  <si>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</si>
  <si>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</si>
  <si>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</si>
  <si>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</si>
  <si>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</si>
  <si>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</si>
  <si>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</si>
  <si>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</si>
  <si>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</si>
  <si>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</si>
  <si>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</si>
  <si>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</si>
  <si>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</si>
  <si>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</si>
  <si>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</si>
  <si>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</si>
  <si>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</si>
  <si>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</si>
  <si>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</si>
  <si>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</si>
  <si>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</si>
  <si>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</si>
  <si>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</si>
  <si>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</si>
  <si>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</si>
  <si>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</si>
  <si>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</si>
  <si>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</si>
  <si>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</si>
  <si>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</si>
  <si>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</si>
  <si>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</si>
  <si>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</si>
  <si>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</si>
  <si>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</si>
  <si>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</si>
  <si>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</si>
  <si>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</si>
  <si>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</si>
  <si>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</si>
  <si>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</si>
  <si>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</si>
  <si>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</si>
  <si>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</si>
  <si>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</si>
  <si>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</si>
  <si>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</si>
  <si>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</si>
  <si>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</si>
  <si>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</si>
  <si>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</si>
  <si>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</si>
  <si>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</si>
  <si>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</si>
  <si>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</si>
  <si>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</si>
  <si>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</si>
  <si>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</si>
  <si>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</si>
  <si>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</si>
  <si>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</si>
  <si>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</si>
  <si>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</si>
  <si>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</si>
  <si>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</si>
  <si>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</si>
  <si>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</si>
  <si>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</si>
  <si>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</si>
  <si>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</si>
  <si>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</si>
  <si>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</si>
  <si>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</si>
  <si>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</si>
  <si>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</si>
  <si>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</si>
  <si>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</si>
  <si>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</si>
  <si>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</si>
  <si>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</si>
  <si>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</si>
  <si>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</si>
  <si>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</si>
  <si>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</si>
  <si>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</si>
  <si>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</si>
  <si>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</si>
  <si>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</si>
  <si>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</si>
  <si>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</si>
  <si>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</si>
  <si>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</si>
  <si>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</si>
  <si>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</si>
  <si>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</si>
  <si>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</si>
  <si>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</si>
  <si>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</si>
  <si>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</si>
  <si>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</si>
  <si>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</si>
  <si>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</si>
  <si>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</si>
  <si>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</si>
  <si>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</si>
  <si>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</si>
  <si>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</si>
  <si>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</si>
  <si>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</si>
  <si>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</si>
  <si>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</si>
  <si>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</si>
  <si>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</si>
  <si>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</si>
  <si>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</si>
  <si>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</si>
  <si>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</si>
  <si>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</si>
  <si>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</si>
  <si>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</si>
  <si>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</si>
  <si>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</si>
  <si>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</si>
  <si>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</si>
  <si>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</si>
  <si>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</si>
  <si>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</si>
  <si>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</si>
  <si>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</si>
  <si>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</si>
  <si>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</si>
  <si>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</si>
  <si>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</si>
  <si>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</si>
  <si>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</si>
  <si>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</si>
  <si>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</si>
  <si>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</si>
  <si>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</si>
  <si>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</si>
  <si>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</si>
  <si>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</si>
  <si>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</si>
  <si>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</si>
  <si>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</si>
  <si>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</si>
  <si>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</si>
  <si>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</si>
  <si>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</si>
  <si>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</si>
  <si>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</si>
  <si>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</si>
  <si>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</si>
  <si>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</si>
  <si>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</si>
  <si>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</si>
  <si>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</si>
  <si>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</si>
  <si>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</si>
  <si>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</si>
  <si>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</si>
  <si>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</si>
  <si>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</si>
  <si>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</si>
  <si>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</si>
  <si>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</si>
  <si>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</si>
  <si>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</si>
  <si>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</si>
  <si>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</si>
  <si>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</si>
  <si>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</si>
  <si>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</si>
  <si>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</si>
  <si>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</si>
  <si>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</si>
  <si>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</si>
  <si>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</si>
  <si>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</si>
  <si>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</si>
  <si>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</si>
  <si>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</si>
  <si>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</si>
  <si>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</si>
  <si>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</si>
  <si>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</si>
  <si>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</si>
  <si>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</si>
  <si>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</si>
  <si>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</si>
  <si>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</si>
  <si>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</si>
  <si>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</si>
  <si>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</si>
  <si>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</si>
  <si>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</si>
  <si>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</si>
  <si>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</si>
  <si>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</si>
  <si>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</si>
  <si>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</si>
  <si>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</si>
  <si>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</si>
  <si>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</si>
  <si>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</si>
  <si>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</si>
  <si>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</si>
  <si>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</si>
  <si>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</si>
  <si>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</si>
  <si>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</si>
  <si>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</si>
  <si>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</si>
  <si>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</si>
  <si>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</si>
  <si>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</si>
  <si>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</si>
  <si>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</si>
  <si>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</si>
  <si>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</si>
  <si>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</si>
  <si>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</si>
  <si>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</si>
  <si>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</si>
  <si>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</si>
  <si>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</si>
  <si>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</si>
  <si>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</si>
  <si>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</si>
  <si>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</si>
  <si>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</si>
  <si>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</si>
  <si>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</si>
  <si>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</si>
  <si>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</si>
  <si>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</si>
  <si>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</si>
  <si>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</si>
  <si>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</si>
  <si>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</si>
  <si>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</si>
  <si>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</si>
  <si>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</si>
  <si>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</si>
  <si>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</si>
  <si>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</si>
  <si>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</si>
  <si>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</si>
  <si>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</si>
  <si>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</si>
  <si>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</si>
  <si>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</si>
  <si>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</si>
  <si>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</si>
  <si>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</si>
  <si>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</si>
  <si>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</si>
  <si>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</si>
  <si>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</si>
  <si>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</si>
  <si>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</si>
  <si>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</si>
  <si>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</si>
  <si>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</si>
  <si>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</si>
  <si>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</si>
  <si>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</si>
  <si>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</si>
  <si>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</si>
  <si>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</si>
  <si>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</si>
  <si>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</si>
  <si>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</si>
  <si>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</si>
  <si>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</si>
  <si>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</si>
  <si>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</si>
  <si>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</si>
  <si>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</si>
  <si>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</si>
  <si>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</si>
  <si>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</si>
  <si>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</si>
  <si>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</si>
  <si>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</si>
  <si>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</si>
  <si>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</si>
  <si>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</si>
  <si>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</si>
  <si>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</si>
  <si>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</si>
  <si>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</si>
  <si>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</si>
  <si>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</si>
  <si>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</si>
  <si>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</si>
  <si>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</si>
  <si>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</si>
  <si>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</si>
  <si>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</si>
  <si>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</si>
  <si>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</si>
  <si>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</si>
  <si>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</si>
  <si>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</si>
  <si>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</si>
  <si>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</si>
  <si>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</si>
  <si>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</si>
  <si>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</si>
  <si>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</si>
  <si>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</si>
  <si>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</si>
  <si>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</si>
  <si>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</si>
  <si>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</si>
  <si>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</si>
  <si>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</si>
  <si>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</si>
  <si>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</si>
  <si>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</si>
  <si>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</si>
  <si>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</si>
  <si>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</si>
  <si>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</si>
  <si>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</si>
  <si>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</si>
  <si>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</si>
  <si>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</si>
  <si>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</si>
  <si>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</si>
  <si>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</si>
  <si>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</si>
  <si>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</si>
  <si>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</si>
  <si>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</si>
  <si>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</si>
  <si>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</si>
  <si>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</si>
  <si>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</si>
  <si>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</si>
  <si>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</si>
  <si>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</si>
  <si>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</si>
  <si>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</si>
  <si>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</si>
  <si>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</si>
  <si>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</si>
  <si>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</si>
  <si>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</si>
  <si>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</si>
  <si>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</si>
  <si>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</si>
  <si>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</si>
  <si>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</si>
  <si>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</si>
  <si>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</si>
  <si>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</si>
  <si>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</si>
  <si>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335753819</t>
  </si>
  <si>
    <t>335753845</t>
  </si>
  <si>
    <t>335755260</t>
  </si>
  <si>
    <t>335755278</t>
  </si>
  <si>
    <t>335755270</t>
  </si>
  <si>
    <t>335755933</t>
  </si>
  <si>
    <t>335756246</t>
  </si>
  <si>
    <t>335756473</t>
  </si>
  <si>
    <t>335756487</t>
  </si>
  <si>
    <t>FUERA DE SERVICIO</t>
  </si>
  <si>
    <t>Disponible</t>
  </si>
  <si>
    <t>FALLA ELECTRICA</t>
  </si>
  <si>
    <t>335756668</t>
  </si>
  <si>
    <t>335756957</t>
  </si>
  <si>
    <t>PRINTER ERROR</t>
  </si>
  <si>
    <t>335756957 </t>
  </si>
  <si>
    <t>GAVETA DE DEPOSITO LLENA</t>
  </si>
  <si>
    <t>335757431</t>
  </si>
  <si>
    <t>335757426</t>
  </si>
  <si>
    <t>335757415</t>
  </si>
  <si>
    <t>335757357</t>
  </si>
  <si>
    <t>335757322</t>
  </si>
  <si>
    <t>335757293</t>
  </si>
  <si>
    <t>335757285</t>
  </si>
  <si>
    <t>335757281</t>
  </si>
  <si>
    <t>335757278</t>
  </si>
  <si>
    <t>335757249</t>
  </si>
  <si>
    <t>335757216</t>
  </si>
  <si>
    <t>335757215</t>
  </si>
  <si>
    <t>335757112</t>
  </si>
  <si>
    <t>335757076</t>
  </si>
  <si>
    <t>335757063</t>
  </si>
  <si>
    <t>335757690</t>
  </si>
  <si>
    <t>335757687</t>
  </si>
  <si>
    <t>335757679</t>
  </si>
  <si>
    <t>335757675</t>
  </si>
  <si>
    <t>335757667</t>
  </si>
  <si>
    <t>335757663</t>
  </si>
  <si>
    <t>335757661</t>
  </si>
  <si>
    <t>335757658</t>
  </si>
  <si>
    <t>335757657</t>
  </si>
  <si>
    <t>335757654</t>
  </si>
  <si>
    <t>335757652</t>
  </si>
  <si>
    <t>335757651</t>
  </si>
  <si>
    <t>335757648</t>
  </si>
  <si>
    <t>335757647</t>
  </si>
  <si>
    <t>335757619</t>
  </si>
  <si>
    <t>335757612</t>
  </si>
  <si>
    <t>335757610</t>
  </si>
  <si>
    <t>335757608</t>
  </si>
  <si>
    <t>335757604</t>
  </si>
  <si>
    <t>335757596</t>
  </si>
  <si>
    <t>335757720</t>
  </si>
  <si>
    <t>335757717</t>
  </si>
  <si>
    <t>335757716</t>
  </si>
  <si>
    <t>335757715</t>
  </si>
  <si>
    <t>335757713</t>
  </si>
  <si>
    <t>335757712</t>
  </si>
  <si>
    <t>335757702</t>
  </si>
  <si>
    <t>335757701</t>
  </si>
  <si>
    <t>335757700</t>
  </si>
  <si>
    <t>335757695</t>
  </si>
  <si>
    <t>2 Fallando y 1 Vacía</t>
  </si>
  <si>
    <t>Gil Carrera, Santiago</t>
  </si>
  <si>
    <t>335757732 </t>
  </si>
  <si>
    <t>08 Enero de 2021</t>
  </si>
  <si>
    <t>335757762</t>
  </si>
  <si>
    <t>335757755</t>
  </si>
  <si>
    <t>335757745</t>
  </si>
  <si>
    <t>335757743</t>
  </si>
  <si>
    <t>335757741</t>
  </si>
  <si>
    <t>335757740</t>
  </si>
  <si>
    <t>335757739</t>
  </si>
  <si>
    <t>335757734</t>
  </si>
  <si>
    <t>INHIBIDA</t>
  </si>
  <si>
    <t>En Servicio</t>
  </si>
  <si>
    <t>335758073</t>
  </si>
  <si>
    <t>335758067</t>
  </si>
  <si>
    <t>335758028</t>
  </si>
  <si>
    <t>335758023</t>
  </si>
  <si>
    <t>335757920</t>
  </si>
  <si>
    <t>335757801</t>
  </si>
  <si>
    <t>335757765</t>
  </si>
  <si>
    <t>335758066</t>
  </si>
  <si>
    <t>335758053</t>
  </si>
  <si>
    <t>335758042</t>
  </si>
  <si>
    <t>335757967</t>
  </si>
  <si>
    <t>335757788</t>
  </si>
  <si>
    <t>335758076</t>
  </si>
  <si>
    <t>GAVETA DE DEPOSTIO LLENA</t>
  </si>
  <si>
    <t>335758123</t>
  </si>
  <si>
    <t>335758111</t>
  </si>
  <si>
    <t>335758102</t>
  </si>
  <si>
    <t>335758088</t>
  </si>
  <si>
    <t>335758079</t>
  </si>
  <si>
    <t>335758235</t>
  </si>
  <si>
    <t>335758229</t>
  </si>
  <si>
    <t>335758228</t>
  </si>
  <si>
    <t>335758225</t>
  </si>
  <si>
    <t>335758216</t>
  </si>
  <si>
    <t>335757763</t>
  </si>
  <si>
    <t>CARGA EXITOSA</t>
  </si>
  <si>
    <t>Closed</t>
  </si>
  <si>
    <t>Cuevas Peralta, Ivan Hanell</t>
  </si>
  <si>
    <t>De La Cruz Marcelo, Mawel Andres</t>
  </si>
  <si>
    <t>Doñe Ramirez, Luis Manuel</t>
  </si>
  <si>
    <t xml:space="preserve">CARGA 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</si>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</sst>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1"/>
      <tableStyleElement type="headerRow" dxfId="630"/>
      <tableStyleElement type="totalRow" dxfId="629"/>
      <tableStyleElement type="firstColumn" dxfId="628"/>
      <tableStyleElement type="lastColumn" dxfId="627"/>
      <tableStyleElement type="firstRowStripe" dxfId="626"/>
      <tableStyleElement type="firstColumnStripe" dxfId="6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7"/>
  <sheetViews>
    <sheetView tabSelected="1" zoomScale="75" zoomScaleNormal="75" workbookViewId="0">
      <pane ySplit="4" topLeftCell="A74" activePane="bottomLeft" state="frozen"/>
      <selection pane="bottomLeft" activeCell="G85" sqref="G85"/>
    </sheetView>
  </sheetViews>
  <sheetFormatPr baseColWidth="10" defaultColWidth="20.88671875" defaultRowHeight="14.4" x14ac:dyDescent="0.3"/>
  <cols>
    <col min="1" max="1" width="26" style="71" customWidth="1"/>
    <col min="2" max="2" width="21.109375" style="47" bestFit="1" customWidth="1"/>
    <col min="3" max="3" width="15.44140625" style="48" bestFit="1" customWidth="1"/>
    <col min="4" max="4" width="29.44140625" style="71" bestFit="1" customWidth="1"/>
    <col min="5" max="5" width="13.109375" style="85" bestFit="1" customWidth="1"/>
    <col min="6" max="6" width="11.5546875" style="49" bestFit="1" customWidth="1"/>
    <col min="7" max="7" width="57.109375" style="49" bestFit="1" customWidth="1"/>
    <col min="8" max="11" width="5.44140625" style="49" bestFit="1" customWidth="1"/>
    <col min="12" max="12" width="49.44140625" style="49" bestFit="1" customWidth="1"/>
    <col min="13" max="13" width="20.5546875" style="71" bestFit="1" customWidth="1"/>
    <col min="14" max="14" width="18.33203125" style="89" bestFit="1" customWidth="1"/>
    <col min="15" max="15" width="37.88671875" style="89" bestFit="1" customWidth="1"/>
    <col min="16" max="16" width="23" style="75" bestFit="1" customWidth="1"/>
    <col min="17" max="17" width="49.4414062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17" ht="17.399999999999999" x14ac:dyDescent="0.3">
      <c r="A1" s="136" t="s">
        <v>2161</v>
      </c>
      <c r="B1" s="136"/>
      <c r="C1" s="136"/>
      <c r="D1" s="136"/>
      <c r="E1" s="137"/>
      <c r="F1" s="137"/>
      <c r="G1" s="137"/>
      <c r="H1" s="137"/>
      <c r="I1" s="137"/>
      <c r="J1" s="137"/>
      <c r="K1" s="137"/>
      <c r="L1" s="136"/>
      <c r="M1" s="136"/>
      <c r="N1" s="136"/>
      <c r="O1" s="136"/>
      <c r="P1" s="136"/>
      <c r="Q1" s="136"/>
    </row>
    <row r="2" spans="1:17" ht="17.399999999999999" x14ac:dyDescent="0.3">
      <c r="A2" s="134" t="s">
        <v>2158</v>
      </c>
      <c r="B2" s="134"/>
      <c r="C2" s="134"/>
      <c r="D2" s="134"/>
      <c r="E2" s="135"/>
      <c r="F2" s="135"/>
      <c r="G2" s="135"/>
      <c r="H2" s="135"/>
      <c r="I2" s="135"/>
      <c r="J2" s="135"/>
      <c r="K2" s="135"/>
      <c r="L2" s="134"/>
      <c r="M2" s="134"/>
      <c r="N2" s="134"/>
      <c r="O2" s="134"/>
      <c r="P2" s="134"/>
      <c r="Q2" s="134"/>
    </row>
    <row r="3" spans="1:17" ht="18" thickBot="1" x14ac:dyDescent="0.35">
      <c r="A3" s="138" t="s">
        <v>2560</v>
      </c>
      <c r="B3" s="138"/>
      <c r="C3" s="138"/>
      <c r="D3" s="138"/>
      <c r="E3" s="139"/>
      <c r="F3" s="139"/>
      <c r="G3" s="139"/>
      <c r="H3" s="139"/>
      <c r="I3" s="139"/>
      <c r="J3" s="139"/>
      <c r="K3" s="139"/>
      <c r="L3" s="138"/>
      <c r="M3" s="138"/>
      <c r="N3" s="138"/>
      <c r="O3" s="138"/>
      <c r="P3" s="138"/>
      <c r="Q3" s="138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7" t="s">
        <v>2519</v>
      </c>
      <c r="C5" s="87">
        <v>44203.565613425926</v>
      </c>
      <c r="D5" s="87" t="s">
        <v>2189</v>
      </c>
      <c r="E5" s="115">
        <v>12</v>
      </c>
      <c r="F5" s="86" t="str">
        <f>VLOOKUP(E5,VIP!$A$2:$O11183,2,0)</f>
        <v>DRBR012</v>
      </c>
      <c r="G5" s="119" t="str">
        <f>VLOOKUP(E5,'LISTADO ATM'!$A$2:$B$893,2,0)</f>
        <v xml:space="preserve">ATM Comercial Ganadera (San Isidro) </v>
      </c>
      <c r="H5" s="119" t="str">
        <f>VLOOKUP(E5,VIP!$A$2:$O16104,7,FALSE)</f>
        <v>Si</v>
      </c>
      <c r="I5" s="119" t="str">
        <f>VLOOKUP(E5,VIP!$A$2:$O8069,8,FALSE)</f>
        <v>No</v>
      </c>
      <c r="J5" s="119" t="str">
        <f>VLOOKUP(E5,VIP!$A$2:$O8019,8,FALSE)</f>
        <v>No</v>
      </c>
      <c r="K5" s="119" t="str">
        <f>VLOOKUP(E5,VIP!$A$2:$O11593,6,0)</f>
        <v>NO</v>
      </c>
      <c r="L5" s="119" t="s">
        <v>2463</v>
      </c>
      <c r="M5" s="88" t="s">
        <v>2473</v>
      </c>
      <c r="N5" s="88" t="s">
        <v>2483</v>
      </c>
      <c r="O5" s="119" t="s">
        <v>2486</v>
      </c>
      <c r="P5" s="91"/>
      <c r="Q5" s="90" t="s">
        <v>2463</v>
      </c>
    </row>
    <row r="6" spans="1:17" s="92" customFormat="1" ht="16.5" customHeight="1" x14ac:dyDescent="0.3">
      <c r="A6" s="86" t="str">
        <f>VLOOKUP(E6,'LISTADO ATM'!$A$2:$C$894,3,0)</f>
        <v>DISTRITO NACIONAL</v>
      </c>
      <c r="B6" s="117" t="s">
        <v>2548</v>
      </c>
      <c r="C6" s="87">
        <v>44203.869143518517</v>
      </c>
      <c r="D6" s="87" t="s">
        <v>2189</v>
      </c>
      <c r="E6" s="115">
        <v>18</v>
      </c>
      <c r="F6" s="86" t="str">
        <f>VLOOKUP(E6,VIP!$A$2:$O11214,2,0)</f>
        <v>DRBR018</v>
      </c>
      <c r="G6" s="119" t="str">
        <f>VLOOKUP(E6,'LISTADO ATM'!$A$2:$B$893,2,0)</f>
        <v xml:space="preserve">ATM Oficina Haina Occidental I </v>
      </c>
      <c r="H6" s="119" t="str">
        <f>VLOOKUP(E6,VIP!$A$2:$O16135,7,FALSE)</f>
        <v>Si</v>
      </c>
      <c r="I6" s="119" t="str">
        <f>VLOOKUP(E6,VIP!$A$2:$O8100,8,FALSE)</f>
        <v>Si</v>
      </c>
      <c r="J6" s="119" t="str">
        <f>VLOOKUP(E6,VIP!$A$2:$O8050,8,FALSE)</f>
        <v>Si</v>
      </c>
      <c r="K6" s="119" t="str">
        <f>VLOOKUP(E6,VIP!$A$2:$O11624,6,0)</f>
        <v>SI</v>
      </c>
      <c r="L6" s="119" t="s">
        <v>2228</v>
      </c>
      <c r="M6" s="88" t="s">
        <v>2473</v>
      </c>
      <c r="N6" s="88" t="s">
        <v>2483</v>
      </c>
      <c r="O6" s="119" t="s">
        <v>2486</v>
      </c>
      <c r="P6" s="91"/>
      <c r="Q6" s="90" t="s">
        <v>2228</v>
      </c>
    </row>
    <row r="7" spans="1:17" s="92" customFormat="1" ht="16.5" customHeight="1" x14ac:dyDescent="0.3">
      <c r="A7" s="86" t="str">
        <f>VLOOKUP(E7,'LISTADO ATM'!$A$2:$C$894,3,0)</f>
        <v>DISTRITO NACIONAL</v>
      </c>
      <c r="B7" s="127">
        <v>335757724</v>
      </c>
      <c r="C7" s="87">
        <v>44204.070833333331</v>
      </c>
      <c r="D7" s="87" t="s">
        <v>2189</v>
      </c>
      <c r="E7" s="115">
        <v>23</v>
      </c>
      <c r="F7" s="86" t="str">
        <f>VLOOKUP(E7,VIP!$A$2:$O11225,2,0)</f>
        <v>DRBR023</v>
      </c>
      <c r="G7" s="119" t="str">
        <f>VLOOKUP(E7,'LISTADO ATM'!$A$2:$B$893,2,0)</f>
        <v xml:space="preserve">ATM Oficina México </v>
      </c>
      <c r="H7" s="119" t="str">
        <f>VLOOKUP(E7,VIP!$A$2:$O16146,7,FALSE)</f>
        <v>Si</v>
      </c>
      <c r="I7" s="119" t="str">
        <f>VLOOKUP(E7,VIP!$A$2:$O8111,8,FALSE)</f>
        <v>Si</v>
      </c>
      <c r="J7" s="119" t="str">
        <f>VLOOKUP(E7,VIP!$A$2:$O8061,8,FALSE)</f>
        <v>Si</v>
      </c>
      <c r="K7" s="119" t="str">
        <f>VLOOKUP(E7,VIP!$A$2:$O11635,6,0)</f>
        <v>NO</v>
      </c>
      <c r="L7" s="119" t="s">
        <v>2254</v>
      </c>
      <c r="M7" s="133" t="s">
        <v>2570</v>
      </c>
      <c r="N7" s="88" t="s">
        <v>2483</v>
      </c>
      <c r="O7" s="119" t="s">
        <v>2486</v>
      </c>
      <c r="P7" s="91"/>
      <c r="Q7" s="133">
        <v>44204.400694444441</v>
      </c>
    </row>
    <row r="8" spans="1:17" ht="17.399999999999999" x14ac:dyDescent="0.3">
      <c r="A8" s="86" t="str">
        <f>VLOOKUP(E8,'LISTADO ATM'!$A$2:$C$894,3,0)</f>
        <v>SUR</v>
      </c>
      <c r="B8" s="117" t="s">
        <v>2547</v>
      </c>
      <c r="C8" s="87">
        <v>44203.87636574074</v>
      </c>
      <c r="D8" s="87" t="s">
        <v>2189</v>
      </c>
      <c r="E8" s="115">
        <v>45</v>
      </c>
      <c r="F8" s="86" t="str">
        <f>VLOOKUP(E8,VIP!$A$2:$O11212,2,0)</f>
        <v>DRBR045</v>
      </c>
      <c r="G8" s="119" t="str">
        <f>VLOOKUP(E8,'LISTADO ATM'!$A$2:$B$893,2,0)</f>
        <v xml:space="preserve">ATM Oficina Tamayo </v>
      </c>
      <c r="H8" s="119" t="str">
        <f>VLOOKUP(E8,VIP!$A$2:$O16133,7,FALSE)</f>
        <v>Si</v>
      </c>
      <c r="I8" s="119" t="str">
        <f>VLOOKUP(E8,VIP!$A$2:$O8098,8,FALSE)</f>
        <v>Si</v>
      </c>
      <c r="J8" s="119" t="str">
        <f>VLOOKUP(E8,VIP!$A$2:$O8048,8,FALSE)</f>
        <v>Si</v>
      </c>
      <c r="K8" s="119" t="str">
        <f>VLOOKUP(E8,VIP!$A$2:$O11622,6,0)</f>
        <v>SI</v>
      </c>
      <c r="L8" s="119" t="s">
        <v>2463</v>
      </c>
      <c r="M8" s="88" t="s">
        <v>2473</v>
      </c>
      <c r="N8" s="88" t="s">
        <v>2483</v>
      </c>
      <c r="O8" s="119" t="s">
        <v>2486</v>
      </c>
      <c r="P8" s="91"/>
      <c r="Q8" s="90" t="s">
        <v>2463</v>
      </c>
    </row>
    <row r="9" spans="1:17" ht="17.399999999999999" x14ac:dyDescent="0.3">
      <c r="A9" s="86" t="str">
        <f>VLOOKUP(E9,'LISTADO ATM'!$A$2:$C$894,3,0)</f>
        <v>NORTE</v>
      </c>
      <c r="B9" s="127" t="s">
        <v>2566</v>
      </c>
      <c r="C9" s="87">
        <v>44204.312662037039</v>
      </c>
      <c r="D9" s="87" t="s">
        <v>2190</v>
      </c>
      <c r="E9" s="115">
        <v>52</v>
      </c>
      <c r="F9" s="86" t="str">
        <f>VLOOKUP(E9,VIP!$A$2:$O11233,2,0)</f>
        <v>DRBR052</v>
      </c>
      <c r="G9" s="119" t="str">
        <f>VLOOKUP(E9,'LISTADO ATM'!$A$2:$B$893,2,0)</f>
        <v xml:space="preserve">ATM Oficina Jarabacoa </v>
      </c>
      <c r="H9" s="119" t="str">
        <f>VLOOKUP(E9,VIP!$A$2:$O16154,7,FALSE)</f>
        <v>Si</v>
      </c>
      <c r="I9" s="119" t="str">
        <f>VLOOKUP(E9,VIP!$A$2:$O8119,8,FALSE)</f>
        <v>Si</v>
      </c>
      <c r="J9" s="119" t="str">
        <f>VLOOKUP(E9,VIP!$A$2:$O8069,8,FALSE)</f>
        <v>Si</v>
      </c>
      <c r="K9" s="119" t="str">
        <f>VLOOKUP(E9,VIP!$A$2:$O11643,6,0)</f>
        <v>NO</v>
      </c>
      <c r="L9" s="119" t="s">
        <v>2254</v>
      </c>
      <c r="M9" s="88" t="s">
        <v>2473</v>
      </c>
      <c r="N9" s="88" t="s">
        <v>2483</v>
      </c>
      <c r="O9" s="119" t="s">
        <v>2484</v>
      </c>
      <c r="P9" s="91"/>
      <c r="Q9" s="90" t="s">
        <v>2254</v>
      </c>
    </row>
    <row r="10" spans="1:17" ht="17.399999999999999" x14ac:dyDescent="0.3">
      <c r="A10" s="86" t="str">
        <f>VLOOKUP(E10,'LISTADO ATM'!$A$2:$C$894,3,0)</f>
        <v>NORTE</v>
      </c>
      <c r="B10" s="117" t="s">
        <v>2533</v>
      </c>
      <c r="C10" s="87">
        <v>44203.728171296294</v>
      </c>
      <c r="D10" s="87" t="s">
        <v>2481</v>
      </c>
      <c r="E10" s="115">
        <v>52</v>
      </c>
      <c r="F10" s="86" t="str">
        <f>VLOOKUP(E10,VIP!$A$2:$O11217,2,0)</f>
        <v>DRBR052</v>
      </c>
      <c r="G10" s="119" t="str">
        <f>VLOOKUP(E10,'LISTADO ATM'!$A$2:$B$893,2,0)</f>
        <v xml:space="preserve">ATM Oficina Jarabacoa </v>
      </c>
      <c r="H10" s="119" t="str">
        <f>VLOOKUP(E10,VIP!$A$2:$O16138,7,FALSE)</f>
        <v>Si</v>
      </c>
      <c r="I10" s="119" t="str">
        <f>VLOOKUP(E10,VIP!$A$2:$O8103,8,FALSE)</f>
        <v>Si</v>
      </c>
      <c r="J10" s="119" t="str">
        <f>VLOOKUP(E10,VIP!$A$2:$O8053,8,FALSE)</f>
        <v>Si</v>
      </c>
      <c r="K10" s="119" t="str">
        <f>VLOOKUP(E10,VIP!$A$2:$O11627,6,0)</f>
        <v>NO</v>
      </c>
      <c r="L10" s="119" t="s">
        <v>2511</v>
      </c>
      <c r="M10" s="88" t="s">
        <v>2473</v>
      </c>
      <c r="N10" s="88" t="s">
        <v>2483</v>
      </c>
      <c r="O10" s="119" t="s">
        <v>2488</v>
      </c>
      <c r="P10" s="91"/>
      <c r="Q10" s="90" t="s">
        <v>2511</v>
      </c>
    </row>
    <row r="11" spans="1:17" ht="17.399999999999999" x14ac:dyDescent="0.3">
      <c r="A11" s="86" t="str">
        <f>VLOOKUP(E11,'LISTADO ATM'!$A$2:$C$894,3,0)</f>
        <v>NORTE</v>
      </c>
      <c r="B11" s="127" t="s">
        <v>2574</v>
      </c>
      <c r="C11" s="87">
        <v>44204.397592592592</v>
      </c>
      <c r="D11" s="87" t="s">
        <v>2190</v>
      </c>
      <c r="E11" s="115">
        <v>105</v>
      </c>
      <c r="F11" s="86" t="str">
        <f>VLOOKUP(E11,VIP!$A$2:$O11199,2,0)</f>
        <v>DRBR105</v>
      </c>
      <c r="G11" s="119" t="str">
        <f>VLOOKUP(E11,'LISTADO ATM'!$A$2:$B$893,2,0)</f>
        <v xml:space="preserve">ATM Autobanco Estancia Nueva (Moca) </v>
      </c>
      <c r="H11" s="119" t="str">
        <f>VLOOKUP(E11,VIP!$A$2:$O16120,7,FALSE)</f>
        <v>Si</v>
      </c>
      <c r="I11" s="119" t="str">
        <f>VLOOKUP(E11,VIP!$A$2:$O8085,8,FALSE)</f>
        <v>Si</v>
      </c>
      <c r="J11" s="119" t="str">
        <f>VLOOKUP(E11,VIP!$A$2:$O8035,8,FALSE)</f>
        <v>Si</v>
      </c>
      <c r="K11" s="119" t="str">
        <f>VLOOKUP(E11,VIP!$A$2:$O11609,6,0)</f>
        <v>NO</v>
      </c>
      <c r="L11" s="119" t="s">
        <v>2228</v>
      </c>
      <c r="M11" s="88" t="s">
        <v>2473</v>
      </c>
      <c r="N11" s="88" t="s">
        <v>2483</v>
      </c>
      <c r="O11" s="119" t="s">
        <v>2484</v>
      </c>
      <c r="P11" s="88"/>
      <c r="Q11" s="90" t="s">
        <v>2228</v>
      </c>
    </row>
    <row r="12" spans="1:17" ht="17.399999999999999" x14ac:dyDescent="0.3">
      <c r="A12" s="86" t="str">
        <f>VLOOKUP(E12,'LISTADO ATM'!$A$2:$C$894,3,0)</f>
        <v>ESTE</v>
      </c>
      <c r="B12" s="117" t="s">
        <v>2528</v>
      </c>
      <c r="C12" s="87">
        <v>44203.755937499998</v>
      </c>
      <c r="D12" s="87" t="s">
        <v>2477</v>
      </c>
      <c r="E12" s="115">
        <v>117</v>
      </c>
      <c r="F12" s="86" t="str">
        <f>VLOOKUP(E12,VIP!$A$2:$O11212,2,0)</f>
        <v>DRBR117</v>
      </c>
      <c r="G12" s="119" t="str">
        <f>VLOOKUP(E12,'LISTADO ATM'!$A$2:$B$893,2,0)</f>
        <v xml:space="preserve">ATM Oficina El Seybo </v>
      </c>
      <c r="H12" s="119" t="str">
        <f>VLOOKUP(E12,VIP!$A$2:$O16133,7,FALSE)</f>
        <v>Si</v>
      </c>
      <c r="I12" s="119" t="str">
        <f>VLOOKUP(E12,VIP!$A$2:$O8098,8,FALSE)</f>
        <v>Si</v>
      </c>
      <c r="J12" s="119" t="str">
        <f>VLOOKUP(E12,VIP!$A$2:$O8048,8,FALSE)</f>
        <v>Si</v>
      </c>
      <c r="K12" s="119" t="str">
        <f>VLOOKUP(E12,VIP!$A$2:$O11622,6,0)</f>
        <v>SI</v>
      </c>
      <c r="L12" s="119" t="s">
        <v>2511</v>
      </c>
      <c r="M12" s="133" t="s">
        <v>2570</v>
      </c>
      <c r="N12" s="88" t="s">
        <v>2483</v>
      </c>
      <c r="O12" s="119" t="s">
        <v>2485</v>
      </c>
      <c r="P12" s="91"/>
      <c r="Q12" s="133">
        <v>44204.404166666667</v>
      </c>
    </row>
    <row r="13" spans="1:17" ht="17.399999999999999" x14ac:dyDescent="0.3">
      <c r="A13" s="86" t="str">
        <f>VLOOKUP(E13,'LISTADO ATM'!$A$2:$C$894,3,0)</f>
        <v>NORTE</v>
      </c>
      <c r="B13" s="117" t="s">
        <v>2543</v>
      </c>
      <c r="C13" s="87">
        <v>44203.691238425927</v>
      </c>
      <c r="D13" s="87" t="s">
        <v>2478</v>
      </c>
      <c r="E13" s="115">
        <v>119</v>
      </c>
      <c r="F13" s="86" t="str">
        <f>VLOOKUP(E13,VIP!$A$2:$O11227,2,0)</f>
        <v>DRBR119</v>
      </c>
      <c r="G13" s="119" t="str">
        <f>VLOOKUP(E13,'LISTADO ATM'!$A$2:$B$893,2,0)</f>
        <v>ATM Oficina La Barranquita</v>
      </c>
      <c r="H13" s="119" t="str">
        <f>VLOOKUP(E13,VIP!$A$2:$O16148,7,FALSE)</f>
        <v>N/A</v>
      </c>
      <c r="I13" s="119" t="str">
        <f>VLOOKUP(E13,VIP!$A$2:$O8113,8,FALSE)</f>
        <v>N/A</v>
      </c>
      <c r="J13" s="119" t="str">
        <f>VLOOKUP(E13,VIP!$A$2:$O8063,8,FALSE)</f>
        <v>N/A</v>
      </c>
      <c r="K13" s="119" t="str">
        <f>VLOOKUP(E13,VIP!$A$2:$O11637,6,0)</f>
        <v>N/A</v>
      </c>
      <c r="L13" s="119" t="s">
        <v>2430</v>
      </c>
      <c r="M13" s="133" t="s">
        <v>2570</v>
      </c>
      <c r="N13" s="88" t="s">
        <v>2483</v>
      </c>
      <c r="O13" s="119" t="s">
        <v>2487</v>
      </c>
      <c r="P13" s="91"/>
      <c r="Q13" s="133">
        <v>44204.408333333333</v>
      </c>
    </row>
    <row r="14" spans="1:17" ht="17.399999999999999" x14ac:dyDescent="0.3">
      <c r="A14" s="86" t="str">
        <f>VLOOKUP(E14,'LISTADO ATM'!$A$2:$C$894,3,0)</f>
        <v>NORTE</v>
      </c>
      <c r="B14" s="127" t="s">
        <v>2562</v>
      </c>
      <c r="C14" s="87">
        <v>44204.326018518521</v>
      </c>
      <c r="D14" s="87" t="s">
        <v>2481</v>
      </c>
      <c r="E14" s="115">
        <v>136</v>
      </c>
      <c r="F14" s="86" t="str">
        <f>VLOOKUP(E14,VIP!$A$2:$O11229,2,0)</f>
        <v>DRBR136</v>
      </c>
      <c r="G14" s="119" t="str">
        <f>VLOOKUP(E14,'LISTADO ATM'!$A$2:$B$893,2,0)</f>
        <v>ATM S/M Xtra (Santiago)</v>
      </c>
      <c r="H14" s="119" t="str">
        <f>VLOOKUP(E14,VIP!$A$2:$O16150,7,FALSE)</f>
        <v>Si</v>
      </c>
      <c r="I14" s="119" t="str">
        <f>VLOOKUP(E14,VIP!$A$2:$O8115,8,FALSE)</f>
        <v>Si</v>
      </c>
      <c r="J14" s="119" t="str">
        <f>VLOOKUP(E14,VIP!$A$2:$O8065,8,FALSE)</f>
        <v>Si</v>
      </c>
      <c r="K14" s="119" t="str">
        <f>VLOOKUP(E14,VIP!$A$2:$O11639,6,0)</f>
        <v>NO</v>
      </c>
      <c r="L14" s="119" t="s">
        <v>2466</v>
      </c>
      <c r="M14" s="88" t="s">
        <v>2473</v>
      </c>
      <c r="N14" s="88" t="s">
        <v>2483</v>
      </c>
      <c r="O14" s="119" t="s">
        <v>2488</v>
      </c>
      <c r="P14" s="91"/>
      <c r="Q14" s="90" t="s">
        <v>2466</v>
      </c>
    </row>
    <row r="15" spans="1:17" ht="17.399999999999999" x14ac:dyDescent="0.3">
      <c r="A15" s="86" t="str">
        <f>VLOOKUP(E15,'LISTADO ATM'!$A$2:$C$894,3,0)</f>
        <v>NORTE</v>
      </c>
      <c r="B15" s="117" t="s">
        <v>2553</v>
      </c>
      <c r="C15" s="87">
        <v>44203.826967592591</v>
      </c>
      <c r="D15" s="87" t="s">
        <v>2481</v>
      </c>
      <c r="E15" s="115">
        <v>144</v>
      </c>
      <c r="F15" s="86" t="str">
        <f>VLOOKUP(E15,VIP!$A$2:$O11223,2,0)</f>
        <v>DRBR144</v>
      </c>
      <c r="G15" s="119" t="str">
        <f>VLOOKUP(E15,'LISTADO ATM'!$A$2:$B$893,2,0)</f>
        <v xml:space="preserve">ATM Oficina Villa Altagracia </v>
      </c>
      <c r="H15" s="119" t="str">
        <f>VLOOKUP(E15,VIP!$A$2:$O16144,7,FALSE)</f>
        <v>Si</v>
      </c>
      <c r="I15" s="119" t="str">
        <f>VLOOKUP(E15,VIP!$A$2:$O8109,8,FALSE)</f>
        <v>Si</v>
      </c>
      <c r="J15" s="119" t="str">
        <f>VLOOKUP(E15,VIP!$A$2:$O8059,8,FALSE)</f>
        <v>Si</v>
      </c>
      <c r="K15" s="119" t="str">
        <f>VLOOKUP(E15,VIP!$A$2:$O11633,6,0)</f>
        <v>SI</v>
      </c>
      <c r="L15" s="119" t="s">
        <v>2430</v>
      </c>
      <c r="M15" s="133" t="s">
        <v>2570</v>
      </c>
      <c r="N15" s="88" t="s">
        <v>2483</v>
      </c>
      <c r="O15" s="119" t="s">
        <v>2488</v>
      </c>
      <c r="P15" s="91"/>
      <c r="Q15" s="133">
        <v>44204.413194444445</v>
      </c>
    </row>
    <row r="16" spans="1:17" ht="17.399999999999999" x14ac:dyDescent="0.3">
      <c r="A16" s="86" t="str">
        <f>VLOOKUP(E16,'LISTADO ATM'!$A$2:$C$894,3,0)</f>
        <v>NORTE</v>
      </c>
      <c r="B16" s="127" t="s">
        <v>2580</v>
      </c>
      <c r="C16" s="87">
        <v>44204.404421296298</v>
      </c>
      <c r="D16" s="87" t="s">
        <v>2478</v>
      </c>
      <c r="E16" s="115">
        <v>151</v>
      </c>
      <c r="F16" s="86" t="str">
        <f>VLOOKUP(E16,VIP!$A$2:$O11205,2,0)</f>
        <v>DRBR151</v>
      </c>
      <c r="G16" s="119" t="str">
        <f>VLOOKUP(E16,'LISTADO ATM'!$A$2:$B$893,2,0)</f>
        <v xml:space="preserve">ATM Oficina Nagua </v>
      </c>
      <c r="H16" s="119" t="str">
        <f>VLOOKUP(E16,VIP!$A$2:$O16126,7,FALSE)</f>
        <v>Si</v>
      </c>
      <c r="I16" s="119" t="str">
        <f>VLOOKUP(E16,VIP!$A$2:$O8091,8,FALSE)</f>
        <v>Si</v>
      </c>
      <c r="J16" s="119" t="str">
        <f>VLOOKUP(E16,VIP!$A$2:$O8041,8,FALSE)</f>
        <v>Si</v>
      </c>
      <c r="K16" s="119" t="str">
        <f>VLOOKUP(E16,VIP!$A$2:$O11615,6,0)</f>
        <v>SI</v>
      </c>
      <c r="L16" s="119" t="s">
        <v>2466</v>
      </c>
      <c r="M16" s="88" t="s">
        <v>2473</v>
      </c>
      <c r="N16" s="88" t="s">
        <v>2483</v>
      </c>
      <c r="O16" s="119" t="s">
        <v>2487</v>
      </c>
      <c r="P16" s="88"/>
      <c r="Q16" s="90" t="s">
        <v>2466</v>
      </c>
    </row>
    <row r="17" spans="1:17" ht="17.399999999999999" x14ac:dyDescent="0.3">
      <c r="A17" s="86" t="str">
        <f>VLOOKUP(E17,'LISTADO ATM'!$A$2:$C$894,3,0)</f>
        <v>NORTE</v>
      </c>
      <c r="B17" s="127" t="s">
        <v>2585</v>
      </c>
      <c r="C17" s="87">
        <v>44204.43273148148</v>
      </c>
      <c r="D17" s="87" t="s">
        <v>2478</v>
      </c>
      <c r="E17" s="115">
        <v>157</v>
      </c>
      <c r="F17" s="86" t="str">
        <f>VLOOKUP(E17,VIP!$A$2:$O11196,2,0)</f>
        <v>DRBR157</v>
      </c>
      <c r="G17" s="119" t="str">
        <f>VLOOKUP(E17,'LISTADO ATM'!$A$2:$B$893,2,0)</f>
        <v xml:space="preserve">ATM Oficina Samaná </v>
      </c>
      <c r="H17" s="119" t="str">
        <f>VLOOKUP(E17,VIP!$A$2:$O16117,7,FALSE)</f>
        <v>Si</v>
      </c>
      <c r="I17" s="119" t="str">
        <f>VLOOKUP(E17,VIP!$A$2:$O8082,8,FALSE)</f>
        <v>Si</v>
      </c>
      <c r="J17" s="119" t="str">
        <f>VLOOKUP(E17,VIP!$A$2:$O8032,8,FALSE)</f>
        <v>Si</v>
      </c>
      <c r="K17" s="119" t="str">
        <f>VLOOKUP(E17,VIP!$A$2:$O11606,6,0)</f>
        <v>SI</v>
      </c>
      <c r="L17" s="119" t="s">
        <v>2466</v>
      </c>
      <c r="M17" s="88" t="s">
        <v>2473</v>
      </c>
      <c r="N17" s="88" t="s">
        <v>2483</v>
      </c>
      <c r="O17" s="119" t="s">
        <v>2487</v>
      </c>
      <c r="P17" s="88"/>
      <c r="Q17" s="90" t="s">
        <v>2466</v>
      </c>
    </row>
    <row r="18" spans="1:17" ht="17.399999999999999" x14ac:dyDescent="0.3">
      <c r="A18" s="86" t="str">
        <f>VLOOKUP(E18,'LISTADO ATM'!$A$2:$C$894,3,0)</f>
        <v>ESTE</v>
      </c>
      <c r="B18" s="127" t="s">
        <v>2563</v>
      </c>
      <c r="C18" s="87">
        <v>44204.320648148147</v>
      </c>
      <c r="D18" s="87" t="s">
        <v>2189</v>
      </c>
      <c r="E18" s="115">
        <v>158</v>
      </c>
      <c r="F18" s="86" t="str">
        <f>VLOOKUP(E18,VIP!$A$2:$O11230,2,0)</f>
        <v>DRBR158</v>
      </c>
      <c r="G18" s="119" t="str">
        <f>VLOOKUP(E18,'LISTADO ATM'!$A$2:$B$893,2,0)</f>
        <v xml:space="preserve">ATM Oficina Romana Norte </v>
      </c>
      <c r="H18" s="119" t="str">
        <f>VLOOKUP(E18,VIP!$A$2:$O16151,7,FALSE)</f>
        <v>Si</v>
      </c>
      <c r="I18" s="119" t="str">
        <f>VLOOKUP(E18,VIP!$A$2:$O8116,8,FALSE)</f>
        <v>Si</v>
      </c>
      <c r="J18" s="119" t="str">
        <f>VLOOKUP(E18,VIP!$A$2:$O8066,8,FALSE)</f>
        <v>Si</v>
      </c>
      <c r="K18" s="119" t="str">
        <f>VLOOKUP(E18,VIP!$A$2:$O11640,6,0)</f>
        <v>SI</v>
      </c>
      <c r="L18" s="119" t="s">
        <v>2463</v>
      </c>
      <c r="M18" s="88" t="s">
        <v>2473</v>
      </c>
      <c r="N18" s="88" t="s">
        <v>2483</v>
      </c>
      <c r="O18" s="119" t="s">
        <v>2486</v>
      </c>
      <c r="P18" s="91"/>
      <c r="Q18" s="90" t="s">
        <v>2463</v>
      </c>
    </row>
    <row r="19" spans="1:17" ht="17.399999999999999" x14ac:dyDescent="0.3">
      <c r="A19" s="86" t="str">
        <f>VLOOKUP(E19,'LISTADO ATM'!$A$2:$C$894,3,0)</f>
        <v>DISTRITO NACIONAL</v>
      </c>
      <c r="B19" s="117" t="s">
        <v>2532</v>
      </c>
      <c r="C19" s="87">
        <v>44203.729270833333</v>
      </c>
      <c r="D19" s="87" t="s">
        <v>2189</v>
      </c>
      <c r="E19" s="115">
        <v>160</v>
      </c>
      <c r="F19" s="86" t="str">
        <f>VLOOKUP(E19,VIP!$A$2:$O11216,2,0)</f>
        <v>DRBR160</v>
      </c>
      <c r="G19" s="119" t="str">
        <f>VLOOKUP(E19,'LISTADO ATM'!$A$2:$B$893,2,0)</f>
        <v xml:space="preserve">ATM Oficina Herrera </v>
      </c>
      <c r="H19" s="119" t="str">
        <f>VLOOKUP(E19,VIP!$A$2:$O16137,7,FALSE)</f>
        <v>Si</v>
      </c>
      <c r="I19" s="119" t="str">
        <f>VLOOKUP(E19,VIP!$A$2:$O8102,8,FALSE)</f>
        <v>Si</v>
      </c>
      <c r="J19" s="119" t="str">
        <f>VLOOKUP(E19,VIP!$A$2:$O8052,8,FALSE)</f>
        <v>Si</v>
      </c>
      <c r="K19" s="119" t="str">
        <f>VLOOKUP(E19,VIP!$A$2:$O11626,6,0)</f>
        <v>NO</v>
      </c>
      <c r="L19" s="119" t="s">
        <v>2228</v>
      </c>
      <c r="M19" s="133" t="s">
        <v>2570</v>
      </c>
      <c r="N19" s="88" t="s">
        <v>2483</v>
      </c>
      <c r="O19" s="119" t="s">
        <v>2486</v>
      </c>
      <c r="P19" s="91"/>
      <c r="Q19" s="133">
        <v>44204.397222222222</v>
      </c>
    </row>
    <row r="20" spans="1:17" ht="17.399999999999999" x14ac:dyDescent="0.3">
      <c r="A20" s="86" t="str">
        <f>VLOOKUP(E20,'LISTADO ATM'!$A$2:$C$894,3,0)</f>
        <v>NORTE</v>
      </c>
      <c r="B20" s="117" t="s">
        <v>2537</v>
      </c>
      <c r="C20" s="87">
        <v>44203.723043981481</v>
      </c>
      <c r="D20" s="87" t="s">
        <v>2481</v>
      </c>
      <c r="E20" s="115">
        <v>171</v>
      </c>
      <c r="F20" s="86" t="str">
        <f>VLOOKUP(E20,VIP!$A$2:$O11221,2,0)</f>
        <v>DRBR171</v>
      </c>
      <c r="G20" s="119" t="str">
        <f>VLOOKUP(E20,'LISTADO ATM'!$A$2:$B$893,2,0)</f>
        <v xml:space="preserve">ATM Oficina Moca </v>
      </c>
      <c r="H20" s="119" t="str">
        <f>VLOOKUP(E20,VIP!$A$2:$O16142,7,FALSE)</f>
        <v>Si</v>
      </c>
      <c r="I20" s="119" t="str">
        <f>VLOOKUP(E20,VIP!$A$2:$O8107,8,FALSE)</f>
        <v>Si</v>
      </c>
      <c r="J20" s="119" t="str">
        <f>VLOOKUP(E20,VIP!$A$2:$O8057,8,FALSE)</f>
        <v>Si</v>
      </c>
      <c r="K20" s="119" t="str">
        <f>VLOOKUP(E20,VIP!$A$2:$O11631,6,0)</f>
        <v>NO</v>
      </c>
      <c r="L20" s="119" t="s">
        <v>2511</v>
      </c>
      <c r="M20" s="88" t="s">
        <v>2473</v>
      </c>
      <c r="N20" s="88" t="s">
        <v>2483</v>
      </c>
      <c r="O20" s="119" t="s">
        <v>2488</v>
      </c>
      <c r="P20" s="91"/>
      <c r="Q20" s="90" t="s">
        <v>2511</v>
      </c>
    </row>
    <row r="21" spans="1:17" ht="17.399999999999999" x14ac:dyDescent="0.3">
      <c r="A21" s="86" t="str">
        <f>VLOOKUP(E21,'LISTADO ATM'!$A$2:$C$894,3,0)</f>
        <v>DISTRITO NACIONAL</v>
      </c>
      <c r="B21" s="117" t="s">
        <v>2498</v>
      </c>
      <c r="C21" s="87">
        <v>44201.91777777778</v>
      </c>
      <c r="D21" s="87" t="s">
        <v>2478</v>
      </c>
      <c r="E21" s="115">
        <v>231</v>
      </c>
      <c r="F21" s="86" t="str">
        <f>VLOOKUP(E21,VIP!$A$2:$O11098,2,0)</f>
        <v>DRBR231</v>
      </c>
      <c r="G21" s="119" t="str">
        <f>VLOOKUP(E21,'LISTADO ATM'!$A$2:$B$893,2,0)</f>
        <v xml:space="preserve">ATM Oficina Zona Oriental </v>
      </c>
      <c r="H21" s="119" t="str">
        <f>VLOOKUP(E21,VIP!$A$2:$O16019,7,FALSE)</f>
        <v>Si</v>
      </c>
      <c r="I21" s="119" t="str">
        <f>VLOOKUP(E21,VIP!$A$2:$O7984,8,FALSE)</f>
        <v>Si</v>
      </c>
      <c r="J21" s="119" t="str">
        <f>VLOOKUP(E21,VIP!$A$2:$O7934,8,FALSE)</f>
        <v>Si</v>
      </c>
      <c r="K21" s="119" t="str">
        <f>VLOOKUP(E21,VIP!$A$2:$O11508,6,0)</f>
        <v>SI</v>
      </c>
      <c r="L21" s="119" t="s">
        <v>2511</v>
      </c>
      <c r="M21" s="133" t="s">
        <v>2570</v>
      </c>
      <c r="N21" s="88" t="s">
        <v>2483</v>
      </c>
      <c r="O21" s="119" t="s">
        <v>2487</v>
      </c>
      <c r="P21" s="91"/>
      <c r="Q21" s="133">
        <v>44204.382638888892</v>
      </c>
    </row>
    <row r="22" spans="1:17" ht="17.399999999999999" x14ac:dyDescent="0.3">
      <c r="A22" s="86" t="str">
        <f>VLOOKUP(E22,'LISTADO ATM'!$A$2:$C$894,3,0)</f>
        <v>DISTRITO NACIONAL</v>
      </c>
      <c r="B22" s="117" t="s">
        <v>2556</v>
      </c>
      <c r="C22" s="87">
        <v>44203.789340277777</v>
      </c>
      <c r="D22" s="87" t="s">
        <v>2189</v>
      </c>
      <c r="E22" s="115">
        <v>231</v>
      </c>
      <c r="F22" s="86" t="str">
        <f>VLOOKUP(E22,VIP!$A$2:$O11226,2,0)</f>
        <v>DRBR231</v>
      </c>
      <c r="G22" s="119" t="str">
        <f>VLOOKUP(E22,'LISTADO ATM'!$A$2:$B$893,2,0)</f>
        <v xml:space="preserve">ATM Oficina Zona Oriental </v>
      </c>
      <c r="H22" s="119" t="str">
        <f>VLOOKUP(E22,VIP!$A$2:$O16147,7,FALSE)</f>
        <v>Si</v>
      </c>
      <c r="I22" s="119" t="str">
        <f>VLOOKUP(E22,VIP!$A$2:$O8112,8,FALSE)</f>
        <v>Si</v>
      </c>
      <c r="J22" s="119" t="str">
        <f>VLOOKUP(E22,VIP!$A$2:$O8062,8,FALSE)</f>
        <v>Si</v>
      </c>
      <c r="K22" s="119" t="str">
        <f>VLOOKUP(E22,VIP!$A$2:$O11636,6,0)</f>
        <v>SI</v>
      </c>
      <c r="L22" s="119" t="s">
        <v>2509</v>
      </c>
      <c r="M22" s="133" t="s">
        <v>2570</v>
      </c>
      <c r="N22" s="88" t="s">
        <v>2483</v>
      </c>
      <c r="O22" s="119" t="s">
        <v>2486</v>
      </c>
      <c r="P22" s="91"/>
      <c r="Q22" s="133">
        <v>44204.382638888892</v>
      </c>
    </row>
    <row r="23" spans="1:17" ht="17.399999999999999" x14ac:dyDescent="0.3">
      <c r="A23" s="86" t="str">
        <f>VLOOKUP(E23,'LISTADO ATM'!$A$2:$C$894,3,0)</f>
        <v>DISTRITO NACIONAL</v>
      </c>
      <c r="B23" s="117" t="s">
        <v>2513</v>
      </c>
      <c r="C23" s="87">
        <v>44203.625636574077</v>
      </c>
      <c r="D23" s="87" t="s">
        <v>2189</v>
      </c>
      <c r="E23" s="115">
        <v>235</v>
      </c>
      <c r="F23" s="86" t="str">
        <f>VLOOKUP(E23,VIP!$A$2:$O11174,2,0)</f>
        <v>DRBR235</v>
      </c>
      <c r="G23" s="119" t="str">
        <f>VLOOKUP(E23,'LISTADO ATM'!$A$2:$B$893,2,0)</f>
        <v xml:space="preserve">ATM Oficina Multicentro La Sirena San Isidro </v>
      </c>
      <c r="H23" s="119" t="str">
        <f>VLOOKUP(E23,VIP!$A$2:$O16095,7,FALSE)</f>
        <v>Si</v>
      </c>
      <c r="I23" s="119" t="str">
        <f>VLOOKUP(E23,VIP!$A$2:$O8060,8,FALSE)</f>
        <v>Si</v>
      </c>
      <c r="J23" s="119" t="str">
        <f>VLOOKUP(E23,VIP!$A$2:$O8010,8,FALSE)</f>
        <v>Si</v>
      </c>
      <c r="K23" s="119" t="str">
        <f>VLOOKUP(E23,VIP!$A$2:$O11584,6,0)</f>
        <v>SI</v>
      </c>
      <c r="L23" s="119" t="s">
        <v>2228</v>
      </c>
      <c r="M23" s="88" t="s">
        <v>2473</v>
      </c>
      <c r="N23" s="88" t="s">
        <v>2483</v>
      </c>
      <c r="O23" s="119" t="s">
        <v>2486</v>
      </c>
      <c r="P23" s="91"/>
      <c r="Q23" s="90" t="s">
        <v>2228</v>
      </c>
    </row>
    <row r="24" spans="1:17" ht="17.399999999999999" x14ac:dyDescent="0.3">
      <c r="A24" s="86" t="str">
        <f>VLOOKUP(E24,'LISTADO ATM'!$A$2:$C$894,3,0)</f>
        <v>DISTRITO NACIONAL</v>
      </c>
      <c r="B24" s="117" t="s">
        <v>2551</v>
      </c>
      <c r="C24" s="87">
        <v>44203.863738425927</v>
      </c>
      <c r="D24" s="87" t="s">
        <v>2189</v>
      </c>
      <c r="E24" s="115">
        <v>237</v>
      </c>
      <c r="F24" s="86" t="str">
        <f>VLOOKUP(E24,VIP!$A$2:$O11218,2,0)</f>
        <v>DRBR237</v>
      </c>
      <c r="G24" s="119" t="str">
        <f>VLOOKUP(E24,'LISTADO ATM'!$A$2:$B$893,2,0)</f>
        <v xml:space="preserve">ATM UNP Plaza Vásquez </v>
      </c>
      <c r="H24" s="119" t="str">
        <f>VLOOKUP(E24,VIP!$A$2:$O16139,7,FALSE)</f>
        <v>Si</v>
      </c>
      <c r="I24" s="119" t="str">
        <f>VLOOKUP(E24,VIP!$A$2:$O8104,8,FALSE)</f>
        <v>Si</v>
      </c>
      <c r="J24" s="119" t="str">
        <f>VLOOKUP(E24,VIP!$A$2:$O8054,8,FALSE)</f>
        <v>Si</v>
      </c>
      <c r="K24" s="119" t="str">
        <f>VLOOKUP(E24,VIP!$A$2:$O11628,6,0)</f>
        <v>SI</v>
      </c>
      <c r="L24" s="119" t="s">
        <v>2228</v>
      </c>
      <c r="M24" s="88" t="s">
        <v>2473</v>
      </c>
      <c r="N24" s="88" t="s">
        <v>2483</v>
      </c>
      <c r="O24" s="119" t="s">
        <v>2486</v>
      </c>
      <c r="P24" s="91"/>
      <c r="Q24" s="90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117" t="s">
        <v>2535</v>
      </c>
      <c r="C25" s="87">
        <v>44203.726863425924</v>
      </c>
      <c r="D25" s="87" t="s">
        <v>2477</v>
      </c>
      <c r="E25" s="115">
        <v>238</v>
      </c>
      <c r="F25" s="86" t="str">
        <f>VLOOKUP(E25,VIP!$A$2:$O11219,2,0)</f>
        <v>DRBR238</v>
      </c>
      <c r="G25" s="119" t="str">
        <f>VLOOKUP(E25,'LISTADO ATM'!$A$2:$B$893,2,0)</f>
        <v xml:space="preserve">ATM Multicentro La Sirena Charles de Gaulle </v>
      </c>
      <c r="H25" s="119" t="str">
        <f>VLOOKUP(E25,VIP!$A$2:$O16140,7,FALSE)</f>
        <v>Si</v>
      </c>
      <c r="I25" s="119" t="str">
        <f>VLOOKUP(E25,VIP!$A$2:$O8105,8,FALSE)</f>
        <v>Si</v>
      </c>
      <c r="J25" s="119" t="str">
        <f>VLOOKUP(E25,VIP!$A$2:$O8055,8,FALSE)</f>
        <v>Si</v>
      </c>
      <c r="K25" s="119" t="str">
        <f>VLOOKUP(E25,VIP!$A$2:$O11629,6,0)</f>
        <v>No</v>
      </c>
      <c r="L25" s="119" t="s">
        <v>2511</v>
      </c>
      <c r="M25" s="88" t="s">
        <v>2473</v>
      </c>
      <c r="N25" s="88" t="s">
        <v>2483</v>
      </c>
      <c r="O25" s="119" t="s">
        <v>2485</v>
      </c>
      <c r="P25" s="91"/>
      <c r="Q25" s="90" t="s">
        <v>2511</v>
      </c>
    </row>
    <row r="26" spans="1:17" ht="17.399999999999999" x14ac:dyDescent="0.3">
      <c r="A26" s="86" t="str">
        <f>VLOOKUP(E26,'LISTADO ATM'!$A$2:$C$894,3,0)</f>
        <v>DISTRITO NACIONAL</v>
      </c>
      <c r="B26" s="117" t="s">
        <v>2523</v>
      </c>
      <c r="C26" s="87">
        <v>44203.531527777777</v>
      </c>
      <c r="D26" s="87" t="s">
        <v>2477</v>
      </c>
      <c r="E26" s="115">
        <v>243</v>
      </c>
      <c r="F26" s="86" t="str">
        <f>VLOOKUP(E26,VIP!$A$2:$O11193,2,0)</f>
        <v>DRBR243</v>
      </c>
      <c r="G26" s="119" t="str">
        <f>VLOOKUP(E26,'LISTADO ATM'!$A$2:$B$893,2,0)</f>
        <v xml:space="preserve">ATM Autoservicio Plaza Central  </v>
      </c>
      <c r="H26" s="119" t="str">
        <f>VLOOKUP(E26,VIP!$A$2:$O16114,7,FALSE)</f>
        <v>Si</v>
      </c>
      <c r="I26" s="119" t="str">
        <f>VLOOKUP(E26,VIP!$A$2:$O8079,8,FALSE)</f>
        <v>Si</v>
      </c>
      <c r="J26" s="119" t="str">
        <f>VLOOKUP(E26,VIP!$A$2:$O8029,8,FALSE)</f>
        <v>Si</v>
      </c>
      <c r="K26" s="119" t="str">
        <f>VLOOKUP(E26,VIP!$A$2:$O11603,6,0)</f>
        <v>SI</v>
      </c>
      <c r="L26" s="119" t="s">
        <v>2511</v>
      </c>
      <c r="M26" s="88" t="s">
        <v>2473</v>
      </c>
      <c r="N26" s="88" t="s">
        <v>2483</v>
      </c>
      <c r="O26" s="119" t="s">
        <v>2485</v>
      </c>
      <c r="P26" s="91"/>
      <c r="Q26" s="90" t="s">
        <v>2511</v>
      </c>
    </row>
    <row r="27" spans="1:17" ht="17.399999999999999" x14ac:dyDescent="0.3">
      <c r="A27" s="86" t="str">
        <f>VLOOKUP(E27,'LISTADO ATM'!$A$2:$C$894,3,0)</f>
        <v>SUR</v>
      </c>
      <c r="B27" s="117" t="s">
        <v>2517</v>
      </c>
      <c r="C27" s="87">
        <v>44203.571458333332</v>
      </c>
      <c r="D27" s="87" t="s">
        <v>2477</v>
      </c>
      <c r="E27" s="115">
        <v>252</v>
      </c>
      <c r="F27" s="86" t="str">
        <f>VLOOKUP(E27,VIP!$A$2:$O11181,2,0)</f>
        <v>DRBR252</v>
      </c>
      <c r="G27" s="119" t="str">
        <f>VLOOKUP(E27,'LISTADO ATM'!$A$2:$B$893,2,0)</f>
        <v xml:space="preserve">ATM Banco Agrícola (Barahona) </v>
      </c>
      <c r="H27" s="119" t="str">
        <f>VLOOKUP(E27,VIP!$A$2:$O16102,7,FALSE)</f>
        <v>Si</v>
      </c>
      <c r="I27" s="119" t="str">
        <f>VLOOKUP(E27,VIP!$A$2:$O8067,8,FALSE)</f>
        <v>Si</v>
      </c>
      <c r="J27" s="119" t="str">
        <f>VLOOKUP(E27,VIP!$A$2:$O8017,8,FALSE)</f>
        <v>Si</v>
      </c>
      <c r="K27" s="119" t="str">
        <f>VLOOKUP(E27,VIP!$A$2:$O11591,6,0)</f>
        <v>NO</v>
      </c>
      <c r="L27" s="119" t="s">
        <v>2466</v>
      </c>
      <c r="M27" s="133" t="s">
        <v>2570</v>
      </c>
      <c r="N27" s="88" t="s">
        <v>2483</v>
      </c>
      <c r="O27" s="119" t="s">
        <v>2485</v>
      </c>
      <c r="P27" s="91"/>
      <c r="Q27" s="133">
        <v>44204.406944444447</v>
      </c>
    </row>
    <row r="28" spans="1:17" ht="17.399999999999999" x14ac:dyDescent="0.3">
      <c r="A28" s="86" t="str">
        <f>VLOOKUP(E28,'LISTADO ATM'!$A$2:$C$894,3,0)</f>
        <v>NORTE</v>
      </c>
      <c r="B28" s="127" t="s">
        <v>2573</v>
      </c>
      <c r="C28" s="87">
        <v>44204.398715277777</v>
      </c>
      <c r="D28" s="87" t="s">
        <v>2190</v>
      </c>
      <c r="E28" s="115">
        <v>262</v>
      </c>
      <c r="F28" s="86" t="str">
        <f>VLOOKUP(E28,VIP!$A$2:$O11198,2,0)</f>
        <v>DRBR262</v>
      </c>
      <c r="G28" s="119" t="str">
        <f>VLOOKUP(E28,'LISTADO ATM'!$A$2:$B$893,2,0)</f>
        <v xml:space="preserve">ATM Oficina Obras Públicas (Santiago) </v>
      </c>
      <c r="H28" s="119" t="str">
        <f>VLOOKUP(E28,VIP!$A$2:$O16119,7,FALSE)</f>
        <v>Si</v>
      </c>
      <c r="I28" s="119" t="str">
        <f>VLOOKUP(E28,VIP!$A$2:$O8084,8,FALSE)</f>
        <v>Si</v>
      </c>
      <c r="J28" s="119" t="str">
        <f>VLOOKUP(E28,VIP!$A$2:$O8034,8,FALSE)</f>
        <v>Si</v>
      </c>
      <c r="K28" s="119" t="str">
        <f>VLOOKUP(E28,VIP!$A$2:$O11608,6,0)</f>
        <v>SI</v>
      </c>
      <c r="L28" s="119" t="s">
        <v>2228</v>
      </c>
      <c r="M28" s="88" t="s">
        <v>2473</v>
      </c>
      <c r="N28" s="88" t="s">
        <v>2483</v>
      </c>
      <c r="O28" s="119" t="s">
        <v>2484</v>
      </c>
      <c r="P28" s="88"/>
      <c r="Q28" s="90" t="s">
        <v>2228</v>
      </c>
    </row>
    <row r="29" spans="1:17" ht="17.399999999999999" x14ac:dyDescent="0.3">
      <c r="A29" s="86" t="str">
        <f>VLOOKUP(E29,'LISTADO ATM'!$A$2:$C$894,3,0)</f>
        <v>DISTRITO NACIONAL</v>
      </c>
      <c r="B29" s="117" t="s">
        <v>2514</v>
      </c>
      <c r="C29" s="87">
        <v>44203.620844907404</v>
      </c>
      <c r="D29" s="87" t="s">
        <v>2189</v>
      </c>
      <c r="E29" s="115">
        <v>280</v>
      </c>
      <c r="F29" s="86" t="str">
        <f>VLOOKUP(E29,VIP!$A$2:$O11177,2,0)</f>
        <v>DRBR752</v>
      </c>
      <c r="G29" s="119" t="str">
        <f>VLOOKUP(E29,'LISTADO ATM'!$A$2:$B$893,2,0)</f>
        <v xml:space="preserve">ATM Cooperativa BR </v>
      </c>
      <c r="H29" s="119" t="str">
        <f>VLOOKUP(E29,VIP!$A$2:$O16098,7,FALSE)</f>
        <v>Si</v>
      </c>
      <c r="I29" s="119" t="str">
        <f>VLOOKUP(E29,VIP!$A$2:$O8063,8,FALSE)</f>
        <v>Si</v>
      </c>
      <c r="J29" s="119" t="str">
        <f>VLOOKUP(E29,VIP!$A$2:$O8013,8,FALSE)</f>
        <v>Si</v>
      </c>
      <c r="K29" s="119" t="str">
        <f>VLOOKUP(E29,VIP!$A$2:$O11587,6,0)</f>
        <v>NO</v>
      </c>
      <c r="L29" s="119" t="s">
        <v>2463</v>
      </c>
      <c r="M29" s="133" t="s">
        <v>2570</v>
      </c>
      <c r="N29" s="88" t="s">
        <v>2483</v>
      </c>
      <c r="O29" s="119" t="s">
        <v>2486</v>
      </c>
      <c r="P29" s="91"/>
      <c r="Q29" s="133">
        <v>44204.400694444441</v>
      </c>
    </row>
    <row r="30" spans="1:17" ht="17.399999999999999" x14ac:dyDescent="0.3">
      <c r="A30" s="86" t="str">
        <f>VLOOKUP(E30,'LISTADO ATM'!$A$2:$C$894,3,0)</f>
        <v>NORTE</v>
      </c>
      <c r="B30" s="127" t="s">
        <v>2583</v>
      </c>
      <c r="C30" s="87">
        <v>44204.417557870373</v>
      </c>
      <c r="D30" s="87" t="s">
        <v>2190</v>
      </c>
      <c r="E30" s="115">
        <v>290</v>
      </c>
      <c r="F30" s="86" t="str">
        <f>VLOOKUP(E30,VIP!$A$2:$O11208,2,0)</f>
        <v>DRBR290</v>
      </c>
      <c r="G30" s="119" t="str">
        <f>VLOOKUP(E30,'LISTADO ATM'!$A$2:$B$893,2,0)</f>
        <v xml:space="preserve">ATM Oficina San Francisco de Macorís </v>
      </c>
      <c r="H30" s="119" t="str">
        <f>VLOOKUP(E30,VIP!$A$2:$O16129,7,FALSE)</f>
        <v>Si</v>
      </c>
      <c r="I30" s="119" t="str">
        <f>VLOOKUP(E30,VIP!$A$2:$O8094,8,FALSE)</f>
        <v>Si</v>
      </c>
      <c r="J30" s="119" t="str">
        <f>VLOOKUP(E30,VIP!$A$2:$O8044,8,FALSE)</f>
        <v>Si</v>
      </c>
      <c r="K30" s="119" t="str">
        <f>VLOOKUP(E30,VIP!$A$2:$O11618,6,0)</f>
        <v>NO</v>
      </c>
      <c r="L30" s="119" t="s">
        <v>2463</v>
      </c>
      <c r="M30" s="88" t="s">
        <v>2473</v>
      </c>
      <c r="N30" s="88" t="s">
        <v>2483</v>
      </c>
      <c r="O30" s="119" t="s">
        <v>2484</v>
      </c>
      <c r="P30" s="88"/>
      <c r="Q30" s="90" t="s">
        <v>2463</v>
      </c>
    </row>
    <row r="31" spans="1:17" ht="17.399999999999999" x14ac:dyDescent="0.3">
      <c r="A31" s="86" t="str">
        <f>VLOOKUP(E31,'LISTADO ATM'!$A$2:$C$894,3,0)</f>
        <v>NORTE</v>
      </c>
      <c r="B31" s="117">
        <v>335753706</v>
      </c>
      <c r="C31" s="87">
        <v>44199.375509259262</v>
      </c>
      <c r="D31" s="87" t="s">
        <v>2190</v>
      </c>
      <c r="E31" s="115">
        <v>291</v>
      </c>
      <c r="F31" s="86" t="str">
        <f>VLOOKUP(E31,VIP!$A$2:$O11093,2,0)</f>
        <v>DRBR291</v>
      </c>
      <c r="G31" s="119" t="str">
        <f>VLOOKUP(E31,'LISTADO ATM'!$A$2:$B$893,2,0)</f>
        <v xml:space="preserve">ATM S/M Jumbo Las Colinas </v>
      </c>
      <c r="H31" s="119" t="str">
        <f>VLOOKUP(E31,VIP!$A$2:$O16014,7,FALSE)</f>
        <v>Si</v>
      </c>
      <c r="I31" s="119" t="str">
        <f>VLOOKUP(E31,VIP!$A$2:$O7979,8,FALSE)</f>
        <v>Si</v>
      </c>
      <c r="J31" s="119" t="str">
        <f>VLOOKUP(E31,VIP!$A$2:$O7929,8,FALSE)</f>
        <v>Si</v>
      </c>
      <c r="K31" s="119" t="str">
        <f>VLOOKUP(E31,VIP!$A$2:$O11503,6,0)</f>
        <v>NO</v>
      </c>
      <c r="L31" s="119" t="s">
        <v>2254</v>
      </c>
      <c r="M31" s="88" t="s">
        <v>2473</v>
      </c>
      <c r="N31" s="88" t="s">
        <v>2491</v>
      </c>
      <c r="O31" s="119" t="s">
        <v>2484</v>
      </c>
      <c r="P31" s="91"/>
      <c r="Q31" s="90" t="s">
        <v>2254</v>
      </c>
    </row>
    <row r="32" spans="1:17" ht="17.399999999999999" x14ac:dyDescent="0.3">
      <c r="A32" s="86" t="str">
        <f>VLOOKUP(E32,'LISTADO ATM'!$A$2:$C$894,3,0)</f>
        <v>SUR</v>
      </c>
      <c r="B32" s="127" t="s">
        <v>2577</v>
      </c>
      <c r="C32" s="87">
        <v>44204.33016203704</v>
      </c>
      <c r="D32" s="87" t="s">
        <v>2478</v>
      </c>
      <c r="E32" s="115">
        <v>301</v>
      </c>
      <c r="F32" s="86" t="str">
        <f>VLOOKUP(E32,VIP!$A$2:$O11202,2,0)</f>
        <v>DRBR301</v>
      </c>
      <c r="G32" s="119" t="str">
        <f>VLOOKUP(E32,'LISTADO ATM'!$A$2:$B$893,2,0)</f>
        <v xml:space="preserve">ATM UNP Alfa y Omega (Barahona) </v>
      </c>
      <c r="H32" s="119" t="str">
        <f>VLOOKUP(E32,VIP!$A$2:$O16123,7,FALSE)</f>
        <v>Si</v>
      </c>
      <c r="I32" s="119" t="str">
        <f>VLOOKUP(E32,VIP!$A$2:$O8088,8,FALSE)</f>
        <v>Si</v>
      </c>
      <c r="J32" s="119" t="str">
        <f>VLOOKUP(E32,VIP!$A$2:$O8038,8,FALSE)</f>
        <v>Si</v>
      </c>
      <c r="K32" s="119" t="str">
        <f>VLOOKUP(E32,VIP!$A$2:$O11612,6,0)</f>
        <v>NO</v>
      </c>
      <c r="L32" s="119" t="s">
        <v>2511</v>
      </c>
      <c r="M32" s="88" t="s">
        <v>2473</v>
      </c>
      <c r="N32" s="88" t="s">
        <v>2483</v>
      </c>
      <c r="O32" s="119" t="s">
        <v>2487</v>
      </c>
      <c r="P32" s="88"/>
      <c r="Q32" s="90" t="s">
        <v>2511</v>
      </c>
    </row>
    <row r="33" spans="1:17" ht="17.399999999999999" x14ac:dyDescent="0.3">
      <c r="A33" s="86" t="str">
        <f>VLOOKUP(E33,'LISTADO ATM'!$A$2:$C$894,3,0)</f>
        <v>NORTE</v>
      </c>
      <c r="B33" s="117" t="s">
        <v>2531</v>
      </c>
      <c r="C33" s="87">
        <v>44203.729826388888</v>
      </c>
      <c r="D33" s="87" t="s">
        <v>2481</v>
      </c>
      <c r="E33" s="115">
        <v>304</v>
      </c>
      <c r="F33" s="86" t="str">
        <f>VLOOKUP(E33,VIP!$A$2:$O11215,2,0)</f>
        <v>DRBR304</v>
      </c>
      <c r="G33" s="119" t="str">
        <f>VLOOKUP(E33,'LISTADO ATM'!$A$2:$B$893,2,0)</f>
        <v xml:space="preserve">ATM Multicentro La Sirena Estrella Sadhala </v>
      </c>
      <c r="H33" s="119" t="str">
        <f>VLOOKUP(E33,VIP!$A$2:$O16136,7,FALSE)</f>
        <v>Si</v>
      </c>
      <c r="I33" s="119" t="str">
        <f>VLOOKUP(E33,VIP!$A$2:$O8101,8,FALSE)</f>
        <v>Si</v>
      </c>
      <c r="J33" s="119" t="str">
        <f>VLOOKUP(E33,VIP!$A$2:$O8051,8,FALSE)</f>
        <v>Si</v>
      </c>
      <c r="K33" s="119" t="str">
        <f>VLOOKUP(E33,VIP!$A$2:$O11625,6,0)</f>
        <v>NO</v>
      </c>
      <c r="L33" s="119" t="s">
        <v>2511</v>
      </c>
      <c r="M33" s="88" t="s">
        <v>2473</v>
      </c>
      <c r="N33" s="88" t="s">
        <v>2483</v>
      </c>
      <c r="O33" s="119" t="s">
        <v>2488</v>
      </c>
      <c r="P33" s="91"/>
      <c r="Q33" s="90" t="s">
        <v>2511</v>
      </c>
    </row>
    <row r="34" spans="1:17" ht="17.399999999999999" x14ac:dyDescent="0.3">
      <c r="A34" s="86" t="str">
        <f>VLOOKUP(E34,'LISTADO ATM'!$A$2:$C$894,3,0)</f>
        <v>DISTRITO NACIONAL</v>
      </c>
      <c r="B34" s="127" t="s">
        <v>2572</v>
      </c>
      <c r="C34" s="87">
        <v>44204.414756944447</v>
      </c>
      <c r="D34" s="87" t="s">
        <v>2189</v>
      </c>
      <c r="E34" s="115">
        <v>321</v>
      </c>
      <c r="F34" s="86" t="str">
        <f>VLOOKUP(E34,VIP!$A$2:$O11197,2,0)</f>
        <v>DRBR321</v>
      </c>
      <c r="G34" s="119" t="str">
        <f>VLOOKUP(E34,'LISTADO ATM'!$A$2:$B$893,2,0)</f>
        <v xml:space="preserve">ATM Oficina Jiménez Moya I </v>
      </c>
      <c r="H34" s="119" t="str">
        <f>VLOOKUP(E34,VIP!$A$2:$O16118,7,FALSE)</f>
        <v>Si</v>
      </c>
      <c r="I34" s="119" t="str">
        <f>VLOOKUP(E34,VIP!$A$2:$O8083,8,FALSE)</f>
        <v>Si</v>
      </c>
      <c r="J34" s="119" t="str">
        <f>VLOOKUP(E34,VIP!$A$2:$O8033,8,FALSE)</f>
        <v>Si</v>
      </c>
      <c r="K34" s="119" t="str">
        <f>VLOOKUP(E34,VIP!$A$2:$O11607,6,0)</f>
        <v>NO</v>
      </c>
      <c r="L34" s="119" t="s">
        <v>2228</v>
      </c>
      <c r="M34" s="88" t="s">
        <v>2473</v>
      </c>
      <c r="N34" s="88" t="s">
        <v>2483</v>
      </c>
      <c r="O34" s="119" t="s">
        <v>2486</v>
      </c>
      <c r="P34" s="88"/>
      <c r="Q34" s="90" t="s">
        <v>2228</v>
      </c>
    </row>
    <row r="35" spans="1:17" ht="17.399999999999999" x14ac:dyDescent="0.3">
      <c r="A35" s="86" t="str">
        <f>VLOOKUP(E35,'LISTADO ATM'!$A$2:$C$894,3,0)</f>
        <v>NORTE</v>
      </c>
      <c r="B35" s="127" t="s">
        <v>2571</v>
      </c>
      <c r="C35" s="87">
        <v>44204.416655092595</v>
      </c>
      <c r="D35" s="87" t="s">
        <v>2190</v>
      </c>
      <c r="E35" s="115">
        <v>332</v>
      </c>
      <c r="F35" s="86" t="str">
        <f>VLOOKUP(E35,VIP!$A$2:$O11196,2,0)</f>
        <v>DRBR332</v>
      </c>
      <c r="G35" s="119" t="str">
        <f>VLOOKUP(E35,'LISTADO ATM'!$A$2:$B$893,2,0)</f>
        <v>ATM Estación Sigma (Cotuí)</v>
      </c>
      <c r="H35" s="119" t="str">
        <f>VLOOKUP(E35,VIP!$A$2:$O16117,7,FALSE)</f>
        <v>Si</v>
      </c>
      <c r="I35" s="119" t="str">
        <f>VLOOKUP(E35,VIP!$A$2:$O8082,8,FALSE)</f>
        <v>Si</v>
      </c>
      <c r="J35" s="119" t="str">
        <f>VLOOKUP(E35,VIP!$A$2:$O8032,8,FALSE)</f>
        <v>Si</v>
      </c>
      <c r="K35" s="119" t="str">
        <f>VLOOKUP(E35,VIP!$A$2:$O11606,6,0)</f>
        <v>NO</v>
      </c>
      <c r="L35" s="119" t="s">
        <v>2228</v>
      </c>
      <c r="M35" s="88" t="s">
        <v>2473</v>
      </c>
      <c r="N35" s="88" t="s">
        <v>2483</v>
      </c>
      <c r="O35" s="119" t="s">
        <v>2484</v>
      </c>
      <c r="P35" s="88"/>
      <c r="Q35" s="90" t="s">
        <v>2228</v>
      </c>
    </row>
    <row r="36" spans="1:17" ht="17.399999999999999" x14ac:dyDescent="0.3">
      <c r="A36" s="86" t="str">
        <f>VLOOKUP(E36,'LISTADO ATM'!$A$2:$C$894,3,0)</f>
        <v>NORTE</v>
      </c>
      <c r="B36" s="127" t="s">
        <v>2559</v>
      </c>
      <c r="C36" s="87">
        <v>44204.243750000001</v>
      </c>
      <c r="D36" s="87" t="s">
        <v>2189</v>
      </c>
      <c r="E36" s="115">
        <v>333</v>
      </c>
      <c r="F36" s="86" t="str">
        <f>VLOOKUP(E36,VIP!$A$2:$O11227,2,0)</f>
        <v>DRBR333</v>
      </c>
      <c r="G36" s="119" t="str">
        <f>VLOOKUP(E36,'LISTADO ATM'!$A$2:$B$893,2,0)</f>
        <v>ATM Oficina Turey Maimón</v>
      </c>
      <c r="H36" s="119" t="str">
        <f>VLOOKUP(E36,VIP!$A$2:$O16148,7,FALSE)</f>
        <v>Si</v>
      </c>
      <c r="I36" s="119" t="str">
        <f>VLOOKUP(E36,VIP!$A$2:$O8113,8,FALSE)</f>
        <v>Si</v>
      </c>
      <c r="J36" s="119" t="str">
        <f>VLOOKUP(E36,VIP!$A$2:$O8063,8,FALSE)</f>
        <v>Si</v>
      </c>
      <c r="K36" s="119" t="str">
        <f>VLOOKUP(E36,VIP!$A$2:$O11637,6,0)</f>
        <v>NO</v>
      </c>
      <c r="L36" s="119" t="s">
        <v>2228</v>
      </c>
      <c r="M36" s="133" t="s">
        <v>2570</v>
      </c>
      <c r="N36" s="88" t="s">
        <v>2483</v>
      </c>
      <c r="O36" s="119" t="s">
        <v>2558</v>
      </c>
      <c r="P36" s="91"/>
      <c r="Q36" s="133">
        <v>44204.400694444441</v>
      </c>
    </row>
    <row r="37" spans="1:17" ht="17.399999999999999" x14ac:dyDescent="0.3">
      <c r="A37" s="86" t="str">
        <f>VLOOKUP(E37,'LISTADO ATM'!$A$2:$C$894,3,0)</f>
        <v>NORTE</v>
      </c>
      <c r="B37" s="127" t="s">
        <v>2579</v>
      </c>
      <c r="C37" s="87">
        <v>44204.408483796295</v>
      </c>
      <c r="D37" s="87" t="s">
        <v>2478</v>
      </c>
      <c r="E37" s="115">
        <v>350</v>
      </c>
      <c r="F37" s="86" t="str">
        <f>VLOOKUP(E37,VIP!$A$2:$O11204,2,0)</f>
        <v>DRBR350</v>
      </c>
      <c r="G37" s="119" t="str">
        <f>VLOOKUP(E37,'LISTADO ATM'!$A$2:$B$893,2,0)</f>
        <v xml:space="preserve">ATM Oficina Villa Tapia </v>
      </c>
      <c r="H37" s="119" t="str">
        <f>VLOOKUP(E37,VIP!$A$2:$O16125,7,FALSE)</f>
        <v>Si</v>
      </c>
      <c r="I37" s="119" t="str">
        <f>VLOOKUP(E37,VIP!$A$2:$O8090,8,FALSE)</f>
        <v>Si</v>
      </c>
      <c r="J37" s="119" t="str">
        <f>VLOOKUP(E37,VIP!$A$2:$O8040,8,FALSE)</f>
        <v>Si</v>
      </c>
      <c r="K37" s="119" t="str">
        <f>VLOOKUP(E37,VIP!$A$2:$O11614,6,0)</f>
        <v>NO</v>
      </c>
      <c r="L37" s="119" t="s">
        <v>2466</v>
      </c>
      <c r="M37" s="133" t="s">
        <v>2570</v>
      </c>
      <c r="N37" s="88" t="s">
        <v>2483</v>
      </c>
      <c r="O37" s="119" t="s">
        <v>2487</v>
      </c>
      <c r="P37" s="88"/>
      <c r="Q37" s="133">
        <v>44204.435416666667</v>
      </c>
    </row>
    <row r="38" spans="1:17" ht="17.399999999999999" x14ac:dyDescent="0.3">
      <c r="A38" s="86" t="str">
        <f>VLOOKUP(E38,'LISTADO ATM'!$A$2:$C$894,3,0)</f>
        <v>DISTRITO NACIONAL</v>
      </c>
      <c r="B38" s="117" t="s">
        <v>2542</v>
      </c>
      <c r="C38" s="87">
        <v>44203.691967592589</v>
      </c>
      <c r="D38" s="87" t="s">
        <v>2477</v>
      </c>
      <c r="E38" s="115">
        <v>387</v>
      </c>
      <c r="F38" s="86" t="str">
        <f>VLOOKUP(E38,VIP!$A$2:$O11226,2,0)</f>
        <v>DRBR387</v>
      </c>
      <c r="G38" s="119" t="str">
        <f>VLOOKUP(E38,'LISTADO ATM'!$A$2:$B$893,2,0)</f>
        <v xml:space="preserve">ATM S/M La Cadena San Vicente de Paul </v>
      </c>
      <c r="H38" s="119" t="str">
        <f>VLOOKUP(E38,VIP!$A$2:$O16147,7,FALSE)</f>
        <v>Si</v>
      </c>
      <c r="I38" s="119" t="str">
        <f>VLOOKUP(E38,VIP!$A$2:$O8112,8,FALSE)</f>
        <v>Si</v>
      </c>
      <c r="J38" s="119" t="str">
        <f>VLOOKUP(E38,VIP!$A$2:$O8062,8,FALSE)</f>
        <v>Si</v>
      </c>
      <c r="K38" s="119" t="str">
        <f>VLOOKUP(E38,VIP!$A$2:$O11636,6,0)</f>
        <v>NO</v>
      </c>
      <c r="L38" s="119" t="s">
        <v>2430</v>
      </c>
      <c r="M38" s="88" t="s">
        <v>2473</v>
      </c>
      <c r="N38" s="88" t="s">
        <v>2483</v>
      </c>
      <c r="O38" s="119" t="s">
        <v>2485</v>
      </c>
      <c r="P38" s="91"/>
      <c r="Q38" s="90" t="s">
        <v>2430</v>
      </c>
    </row>
    <row r="39" spans="1:17" ht="17.399999999999999" x14ac:dyDescent="0.3">
      <c r="A39" s="86" t="str">
        <f>VLOOKUP(E39,'LISTADO ATM'!$A$2:$C$894,3,0)</f>
        <v>DISTRITO NACIONAL</v>
      </c>
      <c r="B39" s="127" t="s">
        <v>2581</v>
      </c>
      <c r="C39" s="87">
        <v>44204.387835648151</v>
      </c>
      <c r="D39" s="87" t="s">
        <v>2477</v>
      </c>
      <c r="E39" s="120">
        <v>394</v>
      </c>
      <c r="F39" s="86" t="str">
        <f>VLOOKUP(E39,VIP!$A$2:$O11206,2,0)</f>
        <v>DRBR394</v>
      </c>
      <c r="G39" s="119" t="str">
        <f>VLOOKUP(E39,'LISTADO ATM'!$A$2:$B$893,2,0)</f>
        <v xml:space="preserve">ATM Multicentro La Sirena Luperón </v>
      </c>
      <c r="H39" s="119" t="str">
        <f>VLOOKUP(E39,VIP!$A$2:$O16127,7,FALSE)</f>
        <v>Si</v>
      </c>
      <c r="I39" s="119" t="str">
        <f>VLOOKUP(E39,VIP!$A$2:$O8092,8,FALSE)</f>
        <v>Si</v>
      </c>
      <c r="J39" s="119" t="str">
        <f>VLOOKUP(E39,VIP!$A$2:$O8042,8,FALSE)</f>
        <v>Si</v>
      </c>
      <c r="K39" s="119" t="str">
        <f>VLOOKUP(E39,VIP!$A$2:$O11616,6,0)</f>
        <v>NO</v>
      </c>
      <c r="L39" s="119" t="s">
        <v>2466</v>
      </c>
      <c r="M39" s="88" t="s">
        <v>2473</v>
      </c>
      <c r="N39" s="88" t="s">
        <v>2483</v>
      </c>
      <c r="O39" s="119" t="s">
        <v>2485</v>
      </c>
      <c r="P39" s="88"/>
      <c r="Q39" s="90" t="s">
        <v>2466</v>
      </c>
    </row>
    <row r="40" spans="1:17" ht="17.399999999999999" x14ac:dyDescent="0.3">
      <c r="A40" s="86" t="str">
        <f>VLOOKUP(E40,'LISTADO ATM'!$A$2:$C$894,3,0)</f>
        <v>DISTRITO NACIONAL</v>
      </c>
      <c r="B40" s="117" t="s">
        <v>2501</v>
      </c>
      <c r="C40" s="87">
        <v>44202.638333333336</v>
      </c>
      <c r="D40" s="87" t="s">
        <v>2189</v>
      </c>
      <c r="E40" s="120">
        <v>409</v>
      </c>
      <c r="F40" s="86" t="str">
        <f>VLOOKUP(E40,VIP!$A$2:$O11102,2,0)</f>
        <v>DRBR409</v>
      </c>
      <c r="G40" s="119" t="str">
        <f>VLOOKUP(E40,'LISTADO ATM'!$A$2:$B$893,2,0)</f>
        <v xml:space="preserve">ATM Oficina Las Palmas de Herrera I </v>
      </c>
      <c r="H40" s="119" t="str">
        <f>VLOOKUP(E40,VIP!$A$2:$O16023,7,FALSE)</f>
        <v>Si</v>
      </c>
      <c r="I40" s="119" t="str">
        <f>VLOOKUP(E40,VIP!$A$2:$O7988,8,FALSE)</f>
        <v>Si</v>
      </c>
      <c r="J40" s="119" t="str">
        <f>VLOOKUP(E40,VIP!$A$2:$O7938,8,FALSE)</f>
        <v>Si</v>
      </c>
      <c r="K40" s="119" t="str">
        <f>VLOOKUP(E40,VIP!$A$2:$O11512,6,0)</f>
        <v>NO</v>
      </c>
      <c r="L40" s="119" t="s">
        <v>2463</v>
      </c>
      <c r="M40" s="88" t="s">
        <v>2473</v>
      </c>
      <c r="N40" s="88" t="s">
        <v>2491</v>
      </c>
      <c r="O40" s="119" t="s">
        <v>2486</v>
      </c>
      <c r="P40" s="91"/>
      <c r="Q40" s="90" t="s">
        <v>2463</v>
      </c>
    </row>
    <row r="41" spans="1:17" ht="17.399999999999999" x14ac:dyDescent="0.3">
      <c r="A41" s="86" t="str">
        <f>VLOOKUP(E41,'LISTADO ATM'!$A$2:$C$894,3,0)</f>
        <v>DISTRITO NACIONAL</v>
      </c>
      <c r="B41" s="127" t="s">
        <v>2561</v>
      </c>
      <c r="C41" s="87">
        <v>44204.329525462963</v>
      </c>
      <c r="D41" s="87" t="s">
        <v>2189</v>
      </c>
      <c r="E41" s="120">
        <v>424</v>
      </c>
      <c r="F41" s="86" t="str">
        <f>VLOOKUP(E41,VIP!$A$2:$O11228,2,0)</f>
        <v>DRBR424</v>
      </c>
      <c r="G41" s="119" t="str">
        <f>VLOOKUP(E41,'LISTADO ATM'!$A$2:$B$893,2,0)</f>
        <v xml:space="preserve">ATM UNP Jumbo Luperón I </v>
      </c>
      <c r="H41" s="119" t="str">
        <f>VLOOKUP(E41,VIP!$A$2:$O16149,7,FALSE)</f>
        <v>Si</v>
      </c>
      <c r="I41" s="119" t="str">
        <f>VLOOKUP(E41,VIP!$A$2:$O8114,8,FALSE)</f>
        <v>Si</v>
      </c>
      <c r="J41" s="119" t="str">
        <f>VLOOKUP(E41,VIP!$A$2:$O8064,8,FALSE)</f>
        <v>Si</v>
      </c>
      <c r="K41" s="119" t="str">
        <f>VLOOKUP(E41,VIP!$A$2:$O11638,6,0)</f>
        <v>NO</v>
      </c>
      <c r="L41" s="119" t="s">
        <v>2228</v>
      </c>
      <c r="M41" s="88" t="s">
        <v>2473</v>
      </c>
      <c r="N41" s="88" t="s">
        <v>2483</v>
      </c>
      <c r="O41" s="119" t="s">
        <v>2486</v>
      </c>
      <c r="P41" s="91"/>
      <c r="Q41" s="90" t="s">
        <v>2228</v>
      </c>
    </row>
    <row r="42" spans="1:17" ht="17.399999999999999" x14ac:dyDescent="0.3">
      <c r="A42" s="86" t="str">
        <f>VLOOKUP(E42,'LISTADO ATM'!$A$2:$C$894,3,0)</f>
        <v>DISTRITO NACIONAL</v>
      </c>
      <c r="B42" s="117" t="s">
        <v>2552</v>
      </c>
      <c r="C42" s="87">
        <v>44203.855613425927</v>
      </c>
      <c r="D42" s="87" t="s">
        <v>2189</v>
      </c>
      <c r="E42" s="120">
        <v>438</v>
      </c>
      <c r="F42" s="86" t="str">
        <f>VLOOKUP(E42,VIP!$A$2:$O11219,2,0)</f>
        <v>DRBR438</v>
      </c>
      <c r="G42" s="119" t="str">
        <f>VLOOKUP(E42,'LISTADO ATM'!$A$2:$B$893,2,0)</f>
        <v xml:space="preserve">ATM Autobanco Torre IV </v>
      </c>
      <c r="H42" s="119" t="str">
        <f>VLOOKUP(E42,VIP!$A$2:$O16140,7,FALSE)</f>
        <v>Si</v>
      </c>
      <c r="I42" s="119" t="str">
        <f>VLOOKUP(E42,VIP!$A$2:$O8105,8,FALSE)</f>
        <v>Si</v>
      </c>
      <c r="J42" s="119" t="str">
        <f>VLOOKUP(E42,VIP!$A$2:$O8055,8,FALSE)</f>
        <v>Si</v>
      </c>
      <c r="K42" s="119" t="str">
        <f>VLOOKUP(E42,VIP!$A$2:$O11629,6,0)</f>
        <v>SI</v>
      </c>
      <c r="L42" s="119" t="s">
        <v>2228</v>
      </c>
      <c r="M42" s="88" t="s">
        <v>2473</v>
      </c>
      <c r="N42" s="88" t="s">
        <v>2483</v>
      </c>
      <c r="O42" s="119" t="s">
        <v>2486</v>
      </c>
      <c r="P42" s="91"/>
      <c r="Q42" s="90" t="s">
        <v>2228</v>
      </c>
    </row>
    <row r="43" spans="1:17" ht="17.399999999999999" x14ac:dyDescent="0.3">
      <c r="A43" s="86" t="str">
        <f>VLOOKUP(E43,'LISTADO ATM'!$A$2:$C$894,3,0)</f>
        <v>DISTRITO NACIONAL</v>
      </c>
      <c r="B43" s="117" t="s">
        <v>2550</v>
      </c>
      <c r="C43" s="87">
        <v>44203.865497685183</v>
      </c>
      <c r="D43" s="87" t="s">
        <v>2189</v>
      </c>
      <c r="E43" s="120">
        <v>485</v>
      </c>
      <c r="F43" s="86" t="str">
        <f>VLOOKUP(E43,VIP!$A$2:$O11216,2,0)</f>
        <v>DRBR485</v>
      </c>
      <c r="G43" s="119" t="str">
        <f>VLOOKUP(E43,'LISTADO ATM'!$A$2:$B$893,2,0)</f>
        <v xml:space="preserve">ATM CEDIMAT </v>
      </c>
      <c r="H43" s="119" t="str">
        <f>VLOOKUP(E43,VIP!$A$2:$O16137,7,FALSE)</f>
        <v>Si</v>
      </c>
      <c r="I43" s="119" t="str">
        <f>VLOOKUP(E43,VIP!$A$2:$O8102,8,FALSE)</f>
        <v>Si</v>
      </c>
      <c r="J43" s="119" t="str">
        <f>VLOOKUP(E43,VIP!$A$2:$O8052,8,FALSE)</f>
        <v>Si</v>
      </c>
      <c r="K43" s="119" t="str">
        <f>VLOOKUP(E43,VIP!$A$2:$O11626,6,0)</f>
        <v>NO</v>
      </c>
      <c r="L43" s="119" t="s">
        <v>2228</v>
      </c>
      <c r="M43" s="88" t="s">
        <v>2473</v>
      </c>
      <c r="N43" s="88" t="s">
        <v>2483</v>
      </c>
      <c r="O43" s="119" t="s">
        <v>2486</v>
      </c>
      <c r="P43" s="91"/>
      <c r="Q43" s="90" t="s">
        <v>2228</v>
      </c>
    </row>
    <row r="44" spans="1:17" s="92" customFormat="1" ht="17.399999999999999" x14ac:dyDescent="0.3">
      <c r="A44" s="86" t="str">
        <f>VLOOKUP(E44,'LISTADO ATM'!$A$2:$C$894,3,0)</f>
        <v>DISTRITO NACIONAL</v>
      </c>
      <c r="B44" s="127" t="s">
        <v>2582</v>
      </c>
      <c r="C44" s="130">
        <v>44204.345069444447</v>
      </c>
      <c r="D44" s="87" t="s">
        <v>2477</v>
      </c>
      <c r="E44" s="120">
        <v>493</v>
      </c>
      <c r="F44" s="86" t="str">
        <f>VLOOKUP(E44,VIP!$A$2:$O11207,2,0)</f>
        <v>DRBR493</v>
      </c>
      <c r="G44" s="119" t="str">
        <f>VLOOKUP(E44,'LISTADO ATM'!$A$2:$B$893,2,0)</f>
        <v xml:space="preserve">ATM Oficina Haina Occidental II </v>
      </c>
      <c r="H44" s="119" t="str">
        <f>VLOOKUP(E44,VIP!$A$2:$O16128,7,FALSE)</f>
        <v>Si</v>
      </c>
      <c r="I44" s="119" t="str">
        <f>VLOOKUP(E44,VIP!$A$2:$O8093,8,FALSE)</f>
        <v>Si</v>
      </c>
      <c r="J44" s="119" t="str">
        <f>VLOOKUP(E44,VIP!$A$2:$O8043,8,FALSE)</f>
        <v>Si</v>
      </c>
      <c r="K44" s="119" t="str">
        <f>VLOOKUP(E44,VIP!$A$2:$O11617,6,0)</f>
        <v>NO</v>
      </c>
      <c r="L44" s="119" t="s">
        <v>2466</v>
      </c>
      <c r="M44" s="131" t="s">
        <v>2473</v>
      </c>
      <c r="N44" s="131" t="s">
        <v>2483</v>
      </c>
      <c r="O44" s="129" t="s">
        <v>2485</v>
      </c>
      <c r="P44" s="131"/>
      <c r="Q44" s="90" t="s">
        <v>2466</v>
      </c>
    </row>
    <row r="45" spans="1:17" ht="17.399999999999999" x14ac:dyDescent="0.3">
      <c r="A45" s="86" t="str">
        <f>VLOOKUP(E45,'LISTADO ATM'!$A$2:$C$894,3,0)</f>
        <v>DISTRITO NACIONAL</v>
      </c>
      <c r="B45" s="117" t="s">
        <v>2521</v>
      </c>
      <c r="C45" s="87">
        <v>44203.549513888887</v>
      </c>
      <c r="D45" s="87" t="s">
        <v>2189</v>
      </c>
      <c r="E45" s="120">
        <v>498</v>
      </c>
      <c r="F45" s="86" t="str">
        <f>VLOOKUP(E45,VIP!$A$2:$O11189,2,0)</f>
        <v>DRBR498</v>
      </c>
      <c r="G45" s="119" t="str">
        <f>VLOOKUP(E45,'LISTADO ATM'!$A$2:$B$893,2,0)</f>
        <v xml:space="preserve">ATM Estación Sunix 27 de Febrero </v>
      </c>
      <c r="H45" s="119" t="str">
        <f>VLOOKUP(E45,VIP!$A$2:$O16110,7,FALSE)</f>
        <v>Si</v>
      </c>
      <c r="I45" s="119" t="str">
        <f>VLOOKUP(E45,VIP!$A$2:$O8075,8,FALSE)</f>
        <v>Si</v>
      </c>
      <c r="J45" s="119" t="str">
        <f>VLOOKUP(E45,VIP!$A$2:$O8025,8,FALSE)</f>
        <v>Si</v>
      </c>
      <c r="K45" s="119" t="str">
        <f>VLOOKUP(E45,VIP!$A$2:$O11599,6,0)</f>
        <v>NO</v>
      </c>
      <c r="L45" s="119" t="s">
        <v>2228</v>
      </c>
      <c r="M45" s="88" t="s">
        <v>2473</v>
      </c>
      <c r="N45" s="88" t="s">
        <v>2483</v>
      </c>
      <c r="O45" s="119" t="s">
        <v>2486</v>
      </c>
      <c r="P45" s="91"/>
      <c r="Q45" s="90" t="s">
        <v>2228</v>
      </c>
    </row>
    <row r="46" spans="1:17" s="92" customFormat="1" ht="17.399999999999999" x14ac:dyDescent="0.3">
      <c r="A46" s="86" t="str">
        <f>VLOOKUP(E46,'LISTADO ATM'!$A$2:$C$894,3,0)</f>
        <v>DISTRITO NACIONAL</v>
      </c>
      <c r="B46" s="117" t="s">
        <v>2546</v>
      </c>
      <c r="C46" s="130">
        <v>44203.686018518521</v>
      </c>
      <c r="D46" s="87" t="s">
        <v>2477</v>
      </c>
      <c r="E46" s="120">
        <v>515</v>
      </c>
      <c r="F46" s="86" t="str">
        <f>VLOOKUP(E46,VIP!$A$2:$O11230,2,0)</f>
        <v>DRBR515</v>
      </c>
      <c r="G46" s="119" t="str">
        <f>VLOOKUP(E46,'LISTADO ATM'!$A$2:$B$893,2,0)</f>
        <v xml:space="preserve">ATM Oficina Agora Mall I </v>
      </c>
      <c r="H46" s="119" t="str">
        <f>VLOOKUP(E46,VIP!$A$2:$O16151,7,FALSE)</f>
        <v>Si</v>
      </c>
      <c r="I46" s="119" t="str">
        <f>VLOOKUP(E46,VIP!$A$2:$O8116,8,FALSE)</f>
        <v>Si</v>
      </c>
      <c r="J46" s="119" t="str">
        <f>VLOOKUP(E46,VIP!$A$2:$O8066,8,FALSE)</f>
        <v>Si</v>
      </c>
      <c r="K46" s="119" t="str">
        <f>VLOOKUP(E46,VIP!$A$2:$O11640,6,0)</f>
        <v>SI</v>
      </c>
      <c r="L46" s="119" t="s">
        <v>2466</v>
      </c>
      <c r="M46" s="131" t="s">
        <v>2473</v>
      </c>
      <c r="N46" s="131" t="s">
        <v>2483</v>
      </c>
      <c r="O46" s="129" t="s">
        <v>2485</v>
      </c>
      <c r="P46" s="132"/>
      <c r="Q46" s="90" t="s">
        <v>2466</v>
      </c>
    </row>
    <row r="47" spans="1:17" ht="17.399999999999999" x14ac:dyDescent="0.3">
      <c r="A47" s="86" t="str">
        <f>VLOOKUP(E47,'LISTADO ATM'!$A$2:$C$894,3,0)</f>
        <v>DISTRITO NACIONAL</v>
      </c>
      <c r="B47" s="127">
        <v>335757725</v>
      </c>
      <c r="C47" s="87">
        <v>44204.158333333333</v>
      </c>
      <c r="D47" s="87" t="s">
        <v>2189</v>
      </c>
      <c r="E47" s="120">
        <v>517</v>
      </c>
      <c r="F47" s="86" t="str">
        <f>VLOOKUP(E47,VIP!$A$2:$O11224,2,0)</f>
        <v>DRBR517</v>
      </c>
      <c r="G47" s="119" t="str">
        <f>VLOOKUP(E47,'LISTADO ATM'!$A$2:$B$893,2,0)</f>
        <v xml:space="preserve">ATM Autobanco Oficina Sans Soucí </v>
      </c>
      <c r="H47" s="119" t="str">
        <f>VLOOKUP(E47,VIP!$A$2:$O16145,7,FALSE)</f>
        <v>Si</v>
      </c>
      <c r="I47" s="119" t="str">
        <f>VLOOKUP(E47,VIP!$A$2:$O8110,8,FALSE)</f>
        <v>Si</v>
      </c>
      <c r="J47" s="119" t="str">
        <f>VLOOKUP(E47,VIP!$A$2:$O8060,8,FALSE)</f>
        <v>Si</v>
      </c>
      <c r="K47" s="119" t="str">
        <f>VLOOKUP(E47,VIP!$A$2:$O11634,6,0)</f>
        <v>SI</v>
      </c>
      <c r="L47" s="119" t="s">
        <v>2228</v>
      </c>
      <c r="M47" s="88" t="s">
        <v>2473</v>
      </c>
      <c r="N47" s="88" t="s">
        <v>2483</v>
      </c>
      <c r="O47" s="119" t="s">
        <v>2486</v>
      </c>
      <c r="P47" s="91"/>
      <c r="Q47" s="90" t="s">
        <v>2228</v>
      </c>
    </row>
    <row r="48" spans="1:17" ht="17.399999999999999" x14ac:dyDescent="0.3">
      <c r="A48" s="86" t="str">
        <f>VLOOKUP(E48,'LISTADO ATM'!$A$2:$C$894,3,0)</f>
        <v>NORTE</v>
      </c>
      <c r="B48" s="117" t="s">
        <v>2536</v>
      </c>
      <c r="C48" s="87">
        <v>44203.725393518522</v>
      </c>
      <c r="D48" s="87" t="s">
        <v>2190</v>
      </c>
      <c r="E48" s="120">
        <v>538</v>
      </c>
      <c r="F48" s="86" t="str">
        <f>VLOOKUP(E48,VIP!$A$2:$O11220,2,0)</f>
        <v>DRBR538</v>
      </c>
      <c r="G48" s="119" t="str">
        <f>VLOOKUP(E48,'LISTADO ATM'!$A$2:$B$893,2,0)</f>
        <v>ATM  Autoservicio San Fco. Macorís</v>
      </c>
      <c r="H48" s="119" t="str">
        <f>VLOOKUP(E48,VIP!$A$2:$O16141,7,FALSE)</f>
        <v>Si</v>
      </c>
      <c r="I48" s="119" t="str">
        <f>VLOOKUP(E48,VIP!$A$2:$O8106,8,FALSE)</f>
        <v>Si</v>
      </c>
      <c r="J48" s="119" t="str">
        <f>VLOOKUP(E48,VIP!$A$2:$O8056,8,FALSE)</f>
        <v>Si</v>
      </c>
      <c r="K48" s="119" t="str">
        <f>VLOOKUP(E48,VIP!$A$2:$O11630,6,0)</f>
        <v>NO</v>
      </c>
      <c r="L48" s="119" t="s">
        <v>2228</v>
      </c>
      <c r="M48" s="133" t="s">
        <v>2570</v>
      </c>
      <c r="N48" s="88" t="s">
        <v>2483</v>
      </c>
      <c r="O48" s="119" t="s">
        <v>2484</v>
      </c>
      <c r="P48" s="91"/>
      <c r="Q48" s="133">
        <v>44204.425000000003</v>
      </c>
    </row>
    <row r="49" spans="1:17" ht="17.399999999999999" x14ac:dyDescent="0.3">
      <c r="A49" s="86" t="str">
        <f>VLOOKUP(E49,'LISTADO ATM'!$A$2:$C$894,3,0)</f>
        <v>DISTRITO NACIONAL</v>
      </c>
      <c r="B49" s="127" t="s">
        <v>2590</v>
      </c>
      <c r="C49" s="87">
        <v>44204.456608796296</v>
      </c>
      <c r="D49" s="87" t="s">
        <v>2478</v>
      </c>
      <c r="E49" s="120">
        <v>557</v>
      </c>
      <c r="F49" s="86" t="str">
        <f>VLOOKUP(E49,VIP!$A$2:$O11196,2,0)</f>
        <v>DRBR022</v>
      </c>
      <c r="G49" s="119" t="str">
        <f>VLOOKUP(E49,'LISTADO ATM'!$A$2:$B$893,2,0)</f>
        <v xml:space="preserve">ATM Multicentro La Sirena Ave. Mella </v>
      </c>
      <c r="H49" s="119" t="str">
        <f>VLOOKUP(E49,VIP!$A$2:$O16117,7,FALSE)</f>
        <v>Si</v>
      </c>
      <c r="I49" s="119" t="str">
        <f>VLOOKUP(E49,VIP!$A$2:$O8082,8,FALSE)</f>
        <v>Si</v>
      </c>
      <c r="J49" s="119" t="str">
        <f>VLOOKUP(E49,VIP!$A$2:$O8032,8,FALSE)</f>
        <v>Si</v>
      </c>
      <c r="K49" s="119" t="str">
        <f>VLOOKUP(E49,VIP!$A$2:$O11606,6,0)</f>
        <v>SI</v>
      </c>
      <c r="L49" s="119" t="s">
        <v>2596</v>
      </c>
      <c r="M49" s="133" t="s">
        <v>2601</v>
      </c>
      <c r="N49" s="133" t="s">
        <v>2597</v>
      </c>
      <c r="O49" s="119" t="s">
        <v>2598</v>
      </c>
      <c r="P49" s="87" t="s">
        <v>2596</v>
      </c>
      <c r="Q49" s="91" t="s">
        <v>2596</v>
      </c>
    </row>
    <row r="50" spans="1:17" ht="17.399999999999999" x14ac:dyDescent="0.3">
      <c r="A50" s="86" t="str">
        <f>VLOOKUP(E50,'LISTADO ATM'!$A$2:$C$894,3,0)</f>
        <v>DISTRITO NACIONAL</v>
      </c>
      <c r="B50" s="117" t="s">
        <v>2503</v>
      </c>
      <c r="C50" s="87">
        <v>44202.821018518516</v>
      </c>
      <c r="D50" s="87" t="s">
        <v>2189</v>
      </c>
      <c r="E50" s="120">
        <v>560</v>
      </c>
      <c r="F50" s="86" t="str">
        <f>VLOOKUP(E50,VIP!$A$2:$O11152,2,0)</f>
        <v>DRBR229</v>
      </c>
      <c r="G50" s="119" t="str">
        <f>VLOOKUP(E50,'LISTADO ATM'!$A$2:$B$893,2,0)</f>
        <v xml:space="preserve">ATM Junta Central Electoral </v>
      </c>
      <c r="H50" s="119" t="str">
        <f>VLOOKUP(E50,VIP!$A$2:$O16073,7,FALSE)</f>
        <v>Si</v>
      </c>
      <c r="I50" s="119" t="str">
        <f>VLOOKUP(E50,VIP!$A$2:$O8038,8,FALSE)</f>
        <v>Si</v>
      </c>
      <c r="J50" s="119" t="str">
        <f>VLOOKUP(E50,VIP!$A$2:$O7988,8,FALSE)</f>
        <v>Si</v>
      </c>
      <c r="K50" s="119" t="str">
        <f>VLOOKUP(E50,VIP!$A$2:$O11562,6,0)</f>
        <v>SI</v>
      </c>
      <c r="L50" s="119" t="s">
        <v>2228</v>
      </c>
      <c r="M50" s="88" t="s">
        <v>2473</v>
      </c>
      <c r="N50" s="88" t="s">
        <v>2491</v>
      </c>
      <c r="O50" s="119" t="s">
        <v>2486</v>
      </c>
      <c r="P50" s="91"/>
      <c r="Q50" s="90" t="s">
        <v>2228</v>
      </c>
    </row>
    <row r="51" spans="1:17" ht="17.399999999999999" x14ac:dyDescent="0.3">
      <c r="A51" s="86" t="str">
        <f>VLOOKUP(E51,'LISTADO ATM'!$A$2:$C$894,3,0)</f>
        <v>DISTRITO NACIONAL</v>
      </c>
      <c r="B51" s="117" t="s">
        <v>2540</v>
      </c>
      <c r="C51" s="87">
        <v>44203.720358796294</v>
      </c>
      <c r="D51" s="87" t="s">
        <v>2189</v>
      </c>
      <c r="E51" s="120">
        <v>570</v>
      </c>
      <c r="F51" s="86" t="str">
        <f>VLOOKUP(E51,VIP!$A$2:$O11224,2,0)</f>
        <v>DRBR478</v>
      </c>
      <c r="G51" s="119" t="str">
        <f>VLOOKUP(E51,'LISTADO ATM'!$A$2:$B$893,2,0)</f>
        <v xml:space="preserve">ATM S/M Liverpool Villa Mella </v>
      </c>
      <c r="H51" s="119" t="str">
        <f>VLOOKUP(E51,VIP!$A$2:$O16145,7,FALSE)</f>
        <v>Si</v>
      </c>
      <c r="I51" s="119" t="str">
        <f>VLOOKUP(E51,VIP!$A$2:$O8110,8,FALSE)</f>
        <v>Si</v>
      </c>
      <c r="J51" s="119" t="str">
        <f>VLOOKUP(E51,VIP!$A$2:$O8060,8,FALSE)</f>
        <v>Si</v>
      </c>
      <c r="K51" s="119" t="str">
        <f>VLOOKUP(E51,VIP!$A$2:$O11634,6,0)</f>
        <v>NO</v>
      </c>
      <c r="L51" s="119" t="s">
        <v>2228</v>
      </c>
      <c r="M51" s="88" t="s">
        <v>2473</v>
      </c>
      <c r="N51" s="88" t="s">
        <v>2483</v>
      </c>
      <c r="O51" s="119" t="s">
        <v>2486</v>
      </c>
      <c r="P51" s="91"/>
      <c r="Q51" s="90" t="s">
        <v>2228</v>
      </c>
    </row>
    <row r="52" spans="1:17" ht="17.399999999999999" x14ac:dyDescent="0.3">
      <c r="A52" s="86" t="str">
        <f>VLOOKUP(E52,'LISTADO ATM'!$A$2:$C$894,3,0)</f>
        <v>DISTRITO NACIONAL</v>
      </c>
      <c r="B52" s="127" t="s">
        <v>2588</v>
      </c>
      <c r="C52" s="87">
        <v>44204.422847222224</v>
      </c>
      <c r="D52" s="87" t="s">
        <v>2477</v>
      </c>
      <c r="E52" s="120">
        <v>573</v>
      </c>
      <c r="F52" s="86" t="str">
        <f>VLOOKUP(E52,VIP!$A$2:$O11199,2,0)</f>
        <v>DRBR038</v>
      </c>
      <c r="G52" s="119" t="str">
        <f>VLOOKUP(E52,'LISTADO ATM'!$A$2:$B$893,2,0)</f>
        <v xml:space="preserve">ATM IDSS </v>
      </c>
      <c r="H52" s="119" t="str">
        <f>VLOOKUP(E52,VIP!$A$2:$O16120,7,FALSE)</f>
        <v>Si</v>
      </c>
      <c r="I52" s="119" t="str">
        <f>VLOOKUP(E52,VIP!$A$2:$O8085,8,FALSE)</f>
        <v>Si</v>
      </c>
      <c r="J52" s="119" t="str">
        <f>VLOOKUP(E52,VIP!$A$2:$O8035,8,FALSE)</f>
        <v>Si</v>
      </c>
      <c r="K52" s="119" t="str">
        <f>VLOOKUP(E52,VIP!$A$2:$O11609,6,0)</f>
        <v>NO</v>
      </c>
      <c r="L52" s="119" t="s">
        <v>2466</v>
      </c>
      <c r="M52" s="88" t="s">
        <v>2473</v>
      </c>
      <c r="N52" s="88" t="s">
        <v>2483</v>
      </c>
      <c r="O52" s="119" t="s">
        <v>2485</v>
      </c>
      <c r="P52" s="88"/>
      <c r="Q52" s="90" t="s">
        <v>2466</v>
      </c>
    </row>
    <row r="53" spans="1:17" ht="17.399999999999999" x14ac:dyDescent="0.3">
      <c r="A53" s="86" t="str">
        <f>VLOOKUP(E53,'LISTADO ATM'!$A$2:$C$894,3,0)</f>
        <v>SUR</v>
      </c>
      <c r="B53" s="117" t="s">
        <v>2529</v>
      </c>
      <c r="C53" s="87">
        <v>44203.745196759257</v>
      </c>
      <c r="D53" s="87" t="s">
        <v>2477</v>
      </c>
      <c r="E53" s="120">
        <v>584</v>
      </c>
      <c r="F53" s="86" t="str">
        <f>VLOOKUP(E53,VIP!$A$2:$O11213,2,0)</f>
        <v>DRBR404</v>
      </c>
      <c r="G53" s="119" t="str">
        <f>VLOOKUP(E53,'LISTADO ATM'!$A$2:$B$893,2,0)</f>
        <v xml:space="preserve">ATM Oficina San Cristóbal I </v>
      </c>
      <c r="H53" s="119" t="str">
        <f>VLOOKUP(E53,VIP!$A$2:$O16134,7,FALSE)</f>
        <v>Si</v>
      </c>
      <c r="I53" s="119" t="str">
        <f>VLOOKUP(E53,VIP!$A$2:$O8099,8,FALSE)</f>
        <v>Si</v>
      </c>
      <c r="J53" s="119" t="str">
        <f>VLOOKUP(E53,VIP!$A$2:$O8049,8,FALSE)</f>
        <v>Si</v>
      </c>
      <c r="K53" s="119" t="str">
        <f>VLOOKUP(E53,VIP!$A$2:$O11623,6,0)</f>
        <v>SI</v>
      </c>
      <c r="L53" s="119" t="s">
        <v>2430</v>
      </c>
      <c r="M53" s="88" t="s">
        <v>2473</v>
      </c>
      <c r="N53" s="88" t="s">
        <v>2483</v>
      </c>
      <c r="O53" s="119" t="s">
        <v>2485</v>
      </c>
      <c r="P53" s="91"/>
      <c r="Q53" s="90" t="s">
        <v>2430</v>
      </c>
    </row>
    <row r="54" spans="1:17" ht="17.399999999999999" x14ac:dyDescent="0.3">
      <c r="A54" s="86" t="str">
        <f>VLOOKUP(E54,'LISTADO ATM'!$A$2:$C$894,3,0)</f>
        <v>DISTRITO NACIONAL</v>
      </c>
      <c r="B54" s="117" t="s">
        <v>2500</v>
      </c>
      <c r="C54" s="87">
        <v>44202.505613425928</v>
      </c>
      <c r="D54" s="87" t="s">
        <v>2189</v>
      </c>
      <c r="E54" s="120">
        <v>587</v>
      </c>
      <c r="F54" s="86" t="str">
        <f>VLOOKUP(E54,VIP!$A$2:$O11092,2,0)</f>
        <v>DRBR123</v>
      </c>
      <c r="G54" s="119" t="str">
        <f>VLOOKUP(E54,'LISTADO ATM'!$A$2:$B$893,2,0)</f>
        <v xml:space="preserve">ATM Cuerpo de Ayudantes Militares </v>
      </c>
      <c r="H54" s="119" t="str">
        <f>VLOOKUP(E54,VIP!$A$2:$O16013,7,FALSE)</f>
        <v>Si</v>
      </c>
      <c r="I54" s="119" t="str">
        <f>VLOOKUP(E54,VIP!$A$2:$O7978,8,FALSE)</f>
        <v>Si</v>
      </c>
      <c r="J54" s="119" t="str">
        <f>VLOOKUP(E54,VIP!$A$2:$O7928,8,FALSE)</f>
        <v>Si</v>
      </c>
      <c r="K54" s="119" t="str">
        <f>VLOOKUP(E54,VIP!$A$2:$O11502,6,0)</f>
        <v>NO</v>
      </c>
      <c r="L54" s="119" t="s">
        <v>2254</v>
      </c>
      <c r="M54" s="88" t="s">
        <v>2473</v>
      </c>
      <c r="N54" s="88" t="s">
        <v>2483</v>
      </c>
      <c r="O54" s="119" t="s">
        <v>2486</v>
      </c>
      <c r="P54" s="91"/>
      <c r="Q54" s="90" t="s">
        <v>2254</v>
      </c>
    </row>
    <row r="55" spans="1:17" ht="17.399999999999999" x14ac:dyDescent="0.3">
      <c r="A55" s="86" t="str">
        <f>VLOOKUP(E55,'LISTADO ATM'!$A$2:$C$894,3,0)</f>
        <v>NORTE</v>
      </c>
      <c r="B55" s="117" t="s">
        <v>2538</v>
      </c>
      <c r="C55" s="87">
        <v>44203.722928240742</v>
      </c>
      <c r="D55" s="87" t="s">
        <v>2190</v>
      </c>
      <c r="E55" s="120">
        <v>601</v>
      </c>
      <c r="F55" s="86" t="str">
        <f>VLOOKUP(E55,VIP!$A$2:$O11222,2,0)</f>
        <v>DRBR255</v>
      </c>
      <c r="G55" s="119" t="str">
        <f>VLOOKUP(E55,'LISTADO ATM'!$A$2:$B$893,2,0)</f>
        <v xml:space="preserve">ATM Plaza Haché (Santiago) </v>
      </c>
      <c r="H55" s="119" t="str">
        <f>VLOOKUP(E55,VIP!$A$2:$O16143,7,FALSE)</f>
        <v>Si</v>
      </c>
      <c r="I55" s="119" t="str">
        <f>VLOOKUP(E55,VIP!$A$2:$O8108,8,FALSE)</f>
        <v>Si</v>
      </c>
      <c r="J55" s="119" t="str">
        <f>VLOOKUP(E55,VIP!$A$2:$O8058,8,FALSE)</f>
        <v>Si</v>
      </c>
      <c r="K55" s="119" t="str">
        <f>VLOOKUP(E55,VIP!$A$2:$O11632,6,0)</f>
        <v>NO</v>
      </c>
      <c r="L55" s="119" t="s">
        <v>2228</v>
      </c>
      <c r="M55" s="88" t="s">
        <v>2473</v>
      </c>
      <c r="N55" s="88" t="s">
        <v>2483</v>
      </c>
      <c r="O55" s="119" t="s">
        <v>2484</v>
      </c>
      <c r="P55" s="91"/>
      <c r="Q55" s="90" t="s">
        <v>2228</v>
      </c>
    </row>
    <row r="56" spans="1:17" ht="17.399999999999999" x14ac:dyDescent="0.3">
      <c r="A56" s="86" t="str">
        <f>VLOOKUP(E56,'LISTADO ATM'!$A$2:$C$894,3,0)</f>
        <v>SUR</v>
      </c>
      <c r="B56" s="117">
        <v>335757470</v>
      </c>
      <c r="C56" s="87">
        <v>44203.645150462966</v>
      </c>
      <c r="D56" s="87" t="s">
        <v>2478</v>
      </c>
      <c r="E56" s="120">
        <v>615</v>
      </c>
      <c r="F56" s="86" t="str">
        <f>VLOOKUP(E56,VIP!$A$2:$O11223,2,0)</f>
        <v>DRBR418</v>
      </c>
      <c r="G56" s="119" t="str">
        <f>VLOOKUP(E56,'LISTADO ATM'!$A$2:$B$893,2,0)</f>
        <v xml:space="preserve">ATM Estación Sunix Cabral (Barahona) </v>
      </c>
      <c r="H56" s="119" t="str">
        <f>VLOOKUP(E56,VIP!$A$2:$O16144,7,FALSE)</f>
        <v>Si</v>
      </c>
      <c r="I56" s="119" t="str">
        <f>VLOOKUP(E56,VIP!$A$2:$O8109,8,FALSE)</f>
        <v>Si</v>
      </c>
      <c r="J56" s="119" t="str">
        <f>VLOOKUP(E56,VIP!$A$2:$O8059,8,FALSE)</f>
        <v>Si</v>
      </c>
      <c r="K56" s="119" t="str">
        <f>VLOOKUP(E56,VIP!$A$2:$O11633,6,0)</f>
        <v>NO</v>
      </c>
      <c r="L56" s="119" t="s">
        <v>2466</v>
      </c>
      <c r="M56" s="88" t="s">
        <v>2473</v>
      </c>
      <c r="N56" s="88" t="s">
        <v>2483</v>
      </c>
      <c r="O56" s="119" t="s">
        <v>2486</v>
      </c>
      <c r="P56" s="91"/>
      <c r="Q56" s="90" t="s">
        <v>2466</v>
      </c>
    </row>
    <row r="57" spans="1:17" ht="17.399999999999999" x14ac:dyDescent="0.3">
      <c r="A57" s="86" t="str">
        <f>VLOOKUP(E57,'LISTADO ATM'!$A$2:$C$894,3,0)</f>
        <v>SUR</v>
      </c>
      <c r="B57" s="117">
        <v>335757727</v>
      </c>
      <c r="C57" s="87">
        <v>44204.161805555559</v>
      </c>
      <c r="D57" s="87" t="s">
        <v>2189</v>
      </c>
      <c r="E57" s="120">
        <v>619</v>
      </c>
      <c r="F57" s="86" t="str">
        <f>VLOOKUP(E57,VIP!$A$2:$O11222,2,0)</f>
        <v>DRBR619</v>
      </c>
      <c r="G57" s="119" t="str">
        <f>VLOOKUP(E57,'LISTADO ATM'!$A$2:$B$893,2,0)</f>
        <v xml:space="preserve">ATM Academia P.N. Hatillo (San Cristóbal) </v>
      </c>
      <c r="H57" s="119" t="str">
        <f>VLOOKUP(E57,VIP!$A$2:$O16143,7,FALSE)</f>
        <v>Si</v>
      </c>
      <c r="I57" s="119" t="str">
        <f>VLOOKUP(E57,VIP!$A$2:$O8108,8,FALSE)</f>
        <v>Si</v>
      </c>
      <c r="J57" s="119" t="str">
        <f>VLOOKUP(E57,VIP!$A$2:$O8058,8,FALSE)</f>
        <v>Si</v>
      </c>
      <c r="K57" s="119" t="str">
        <f>VLOOKUP(E57,VIP!$A$2:$O11632,6,0)</f>
        <v>NO</v>
      </c>
      <c r="L57" s="119" t="s">
        <v>2254</v>
      </c>
      <c r="M57" s="88" t="s">
        <v>2473</v>
      </c>
      <c r="N57" s="88" t="s">
        <v>2483</v>
      </c>
      <c r="O57" s="119" t="s">
        <v>2486</v>
      </c>
      <c r="P57" s="91"/>
      <c r="Q57" s="90" t="s">
        <v>2254</v>
      </c>
    </row>
    <row r="58" spans="1:17" ht="17.399999999999999" x14ac:dyDescent="0.3">
      <c r="A58" s="86" t="str">
        <f>VLOOKUP(E58,'LISTADO ATM'!$A$2:$C$894,3,0)</f>
        <v>DISTRITO NACIONAL</v>
      </c>
      <c r="B58" s="127" t="s">
        <v>2564</v>
      </c>
      <c r="C58" s="87">
        <v>44204.3203125</v>
      </c>
      <c r="D58" s="87" t="s">
        <v>2189</v>
      </c>
      <c r="E58" s="120">
        <v>624</v>
      </c>
      <c r="F58" s="86" t="str">
        <f>VLOOKUP(E58,VIP!$A$2:$O11231,2,0)</f>
        <v>DRBR624</v>
      </c>
      <c r="G58" s="119" t="str">
        <f>VLOOKUP(E58,'LISTADO ATM'!$A$2:$B$893,2,0)</f>
        <v xml:space="preserve">ATM Policía Nacional I </v>
      </c>
      <c r="H58" s="119" t="str">
        <f>VLOOKUP(E58,VIP!$A$2:$O16152,7,FALSE)</f>
        <v>Si</v>
      </c>
      <c r="I58" s="119" t="str">
        <f>VLOOKUP(E58,VIP!$A$2:$O8117,8,FALSE)</f>
        <v>Si</v>
      </c>
      <c r="J58" s="119" t="str">
        <f>VLOOKUP(E58,VIP!$A$2:$O8067,8,FALSE)</f>
        <v>Si</v>
      </c>
      <c r="K58" s="119" t="str">
        <f>VLOOKUP(E58,VIP!$A$2:$O11641,6,0)</f>
        <v>NO</v>
      </c>
      <c r="L58" s="119" t="s">
        <v>2463</v>
      </c>
      <c r="M58" s="88" t="s">
        <v>2473</v>
      </c>
      <c r="N58" s="88" t="s">
        <v>2483</v>
      </c>
      <c r="O58" s="119" t="s">
        <v>2486</v>
      </c>
      <c r="P58" s="91"/>
      <c r="Q58" s="90" t="s">
        <v>2463</v>
      </c>
    </row>
    <row r="59" spans="1:17" ht="17.399999999999999" x14ac:dyDescent="0.3">
      <c r="A59" s="86" t="str">
        <f>VLOOKUP(E59,'LISTADO ATM'!$A$2:$C$894,3,0)</f>
        <v>ESTE</v>
      </c>
      <c r="B59" s="117" t="s">
        <v>2554</v>
      </c>
      <c r="C59" s="87">
        <v>44203.825798611113</v>
      </c>
      <c r="D59" s="87" t="s">
        <v>2477</v>
      </c>
      <c r="E59" s="120">
        <v>630</v>
      </c>
      <c r="F59" s="86" t="str">
        <f>VLOOKUP(E59,VIP!$A$2:$O11224,2,0)</f>
        <v>DRBR112</v>
      </c>
      <c r="G59" s="119" t="str">
        <f>VLOOKUP(E59,'LISTADO ATM'!$A$2:$B$893,2,0)</f>
        <v xml:space="preserve">ATM Oficina Plaza Zaglul (SPM) </v>
      </c>
      <c r="H59" s="119" t="str">
        <f>VLOOKUP(E59,VIP!$A$2:$O16145,7,FALSE)</f>
        <v>Si</v>
      </c>
      <c r="I59" s="119" t="str">
        <f>VLOOKUP(E59,VIP!$A$2:$O8110,8,FALSE)</f>
        <v>Si</v>
      </c>
      <c r="J59" s="119" t="str">
        <f>VLOOKUP(E59,VIP!$A$2:$O8060,8,FALSE)</f>
        <v>Si</v>
      </c>
      <c r="K59" s="119" t="str">
        <f>VLOOKUP(E59,VIP!$A$2:$O11634,6,0)</f>
        <v>NO</v>
      </c>
      <c r="L59" s="119" t="s">
        <v>2430</v>
      </c>
      <c r="M59" s="133" t="s">
        <v>2570</v>
      </c>
      <c r="N59" s="88" t="s">
        <v>2483</v>
      </c>
      <c r="O59" s="119" t="s">
        <v>2485</v>
      </c>
      <c r="P59" s="91"/>
      <c r="Q59" s="133">
        <v>44204.408333333333</v>
      </c>
    </row>
    <row r="60" spans="1:17" ht="17.399999999999999" x14ac:dyDescent="0.3">
      <c r="A60" s="86" t="str">
        <f>VLOOKUP(E60,'LISTADO ATM'!$A$2:$C$894,3,0)</f>
        <v>NORTE</v>
      </c>
      <c r="B60" s="117" t="s">
        <v>2516</v>
      </c>
      <c r="C60" s="87">
        <v>44203.590949074074</v>
      </c>
      <c r="D60" s="87" t="s">
        <v>2478</v>
      </c>
      <c r="E60" s="120">
        <v>638</v>
      </c>
      <c r="F60" s="86" t="str">
        <f>VLOOKUP(E60,VIP!$A$2:$O11179,2,0)</f>
        <v>DRBR638</v>
      </c>
      <c r="G60" s="119" t="str">
        <f>VLOOKUP(E60,'LISTADO ATM'!$A$2:$B$893,2,0)</f>
        <v xml:space="preserve">ATM S/M Yoma </v>
      </c>
      <c r="H60" s="119" t="str">
        <f>VLOOKUP(E60,VIP!$A$2:$O16100,7,FALSE)</f>
        <v>Si</v>
      </c>
      <c r="I60" s="119" t="str">
        <f>VLOOKUP(E60,VIP!$A$2:$O8065,8,FALSE)</f>
        <v>Si</v>
      </c>
      <c r="J60" s="119" t="str">
        <f>VLOOKUP(E60,VIP!$A$2:$O8015,8,FALSE)</f>
        <v>Si</v>
      </c>
      <c r="K60" s="119" t="str">
        <f>VLOOKUP(E60,VIP!$A$2:$O11589,6,0)</f>
        <v>NO</v>
      </c>
      <c r="L60" s="119" t="s">
        <v>2466</v>
      </c>
      <c r="M60" s="133" t="s">
        <v>2570</v>
      </c>
      <c r="N60" s="88" t="s">
        <v>2483</v>
      </c>
      <c r="O60" s="119" t="s">
        <v>2487</v>
      </c>
      <c r="P60" s="91"/>
      <c r="Q60" s="133">
        <v>44204.432638888888</v>
      </c>
    </row>
    <row r="61" spans="1:17" s="92" customFormat="1" ht="17.399999999999999" x14ac:dyDescent="0.3">
      <c r="A61" s="86" t="str">
        <f>VLOOKUP(E61,'LISTADO ATM'!$A$2:$C$894,3,0)</f>
        <v>DISTRITO NACIONAL</v>
      </c>
      <c r="B61" s="117">
        <v>335753555</v>
      </c>
      <c r="C61" s="87">
        <v>44197.06658564815</v>
      </c>
      <c r="D61" s="87" t="s">
        <v>2189</v>
      </c>
      <c r="E61" s="120">
        <v>639</v>
      </c>
      <c r="F61" s="86" t="str">
        <f>VLOOKUP(E61,VIP!$A$2:$O11051,2,0)</f>
        <v>DRBR639</v>
      </c>
      <c r="G61" s="119" t="str">
        <f>VLOOKUP(E61,'LISTADO ATM'!$A$2:$B$893,2,0)</f>
        <v xml:space="preserve">ATM Comisión Militar MOPC </v>
      </c>
      <c r="H61" s="119" t="str">
        <f>VLOOKUP(E61,VIP!$A$2:$O15973,7,FALSE)</f>
        <v>Si</v>
      </c>
      <c r="I61" s="119" t="str">
        <f>VLOOKUP(E61,VIP!$A$2:$O7938,8,FALSE)</f>
        <v>Si</v>
      </c>
      <c r="J61" s="119" t="str">
        <f>VLOOKUP(E61,VIP!$A$2:$O7888,8,FALSE)</f>
        <v>Si</v>
      </c>
      <c r="K61" s="119" t="str">
        <f>VLOOKUP(E61,VIP!$A$2:$O11462,6,0)</f>
        <v>NO</v>
      </c>
      <c r="L61" s="119" t="s">
        <v>2228</v>
      </c>
      <c r="M61" s="88" t="s">
        <v>2473</v>
      </c>
      <c r="N61" s="88" t="s">
        <v>2491</v>
      </c>
      <c r="O61" s="119" t="s">
        <v>2486</v>
      </c>
      <c r="P61" s="91"/>
      <c r="Q61" s="90" t="s">
        <v>2228</v>
      </c>
    </row>
    <row r="62" spans="1:17" s="92" customFormat="1" ht="17.399999999999999" x14ac:dyDescent="0.3">
      <c r="A62" s="86" t="str">
        <f>VLOOKUP(E62,'LISTADO ATM'!$A$2:$C$894,3,0)</f>
        <v>DISTRITO NACIONAL</v>
      </c>
      <c r="B62" s="127" t="s">
        <v>2576</v>
      </c>
      <c r="C62" s="87">
        <v>44204.352106481485</v>
      </c>
      <c r="D62" s="87" t="s">
        <v>2189</v>
      </c>
      <c r="E62" s="120">
        <v>640</v>
      </c>
      <c r="F62" s="86" t="str">
        <f>VLOOKUP(E62,VIP!$A$2:$O11201,2,0)</f>
        <v>DRBR640</v>
      </c>
      <c r="G62" s="119" t="str">
        <f>VLOOKUP(E62,'LISTADO ATM'!$A$2:$B$893,2,0)</f>
        <v xml:space="preserve">ATM Ministerio Obras Públicas </v>
      </c>
      <c r="H62" s="119" t="str">
        <f>VLOOKUP(E62,VIP!$A$2:$O16122,7,FALSE)</f>
        <v>Si</v>
      </c>
      <c r="I62" s="119" t="str">
        <f>VLOOKUP(E62,VIP!$A$2:$O8087,8,FALSE)</f>
        <v>Si</v>
      </c>
      <c r="J62" s="119" t="str">
        <f>VLOOKUP(E62,VIP!$A$2:$O8037,8,FALSE)</f>
        <v>Si</v>
      </c>
      <c r="K62" s="119" t="str">
        <f>VLOOKUP(E62,VIP!$A$2:$O11611,6,0)</f>
        <v>NO</v>
      </c>
      <c r="L62" s="119" t="s">
        <v>2228</v>
      </c>
      <c r="M62" s="88" t="s">
        <v>2473</v>
      </c>
      <c r="N62" s="88" t="s">
        <v>2483</v>
      </c>
      <c r="O62" s="119" t="s">
        <v>2486</v>
      </c>
      <c r="P62" s="88"/>
      <c r="Q62" s="90" t="s">
        <v>2228</v>
      </c>
    </row>
    <row r="63" spans="1:17" s="92" customFormat="1" ht="17.399999999999999" x14ac:dyDescent="0.3">
      <c r="A63" s="86" t="str">
        <f>VLOOKUP(E63,'LISTADO ATM'!$A$2:$C$894,3,0)</f>
        <v>DISTRITO NACIONAL</v>
      </c>
      <c r="B63" s="117" t="s">
        <v>2497</v>
      </c>
      <c r="C63" s="87">
        <v>44201.846504629626</v>
      </c>
      <c r="D63" s="87" t="s">
        <v>2477</v>
      </c>
      <c r="E63" s="120">
        <v>642</v>
      </c>
      <c r="F63" s="86" t="str">
        <f>VLOOKUP(E63,VIP!$A$2:$O11098,2,0)</f>
        <v>DRBR24O</v>
      </c>
      <c r="G63" s="119" t="str">
        <f>VLOOKUP(E63,'LISTADO ATM'!$A$2:$B$893,2,0)</f>
        <v xml:space="preserve">ATM OMSA Sto. Dgo. </v>
      </c>
      <c r="H63" s="119" t="str">
        <f>VLOOKUP(E63,VIP!$A$2:$O16019,7,FALSE)</f>
        <v>Si</v>
      </c>
      <c r="I63" s="119" t="str">
        <f>VLOOKUP(E63,VIP!$A$2:$O7984,8,FALSE)</f>
        <v>Si</v>
      </c>
      <c r="J63" s="119" t="str">
        <f>VLOOKUP(E63,VIP!$A$2:$O7934,8,FALSE)</f>
        <v>Si</v>
      </c>
      <c r="K63" s="119" t="str">
        <f>VLOOKUP(E63,VIP!$A$2:$O11508,6,0)</f>
        <v>NO</v>
      </c>
      <c r="L63" s="119" t="s">
        <v>2466</v>
      </c>
      <c r="M63" s="88" t="s">
        <v>2473</v>
      </c>
      <c r="N63" s="88" t="s">
        <v>2483</v>
      </c>
      <c r="O63" s="119" t="s">
        <v>2485</v>
      </c>
      <c r="P63" s="91"/>
      <c r="Q63" s="90" t="s">
        <v>2466</v>
      </c>
    </row>
    <row r="64" spans="1:17" s="92" customFormat="1" ht="17.399999999999999" x14ac:dyDescent="0.3">
      <c r="A64" s="86" t="str">
        <f>VLOOKUP(E64,'LISTADO ATM'!$A$2:$C$894,3,0)</f>
        <v>NORTE</v>
      </c>
      <c r="B64" s="128" t="s">
        <v>2508</v>
      </c>
      <c r="C64" s="87">
        <v>44203.442013888889</v>
      </c>
      <c r="D64" s="87" t="s">
        <v>2478</v>
      </c>
      <c r="E64" s="120">
        <v>649</v>
      </c>
      <c r="F64" s="86" t="str">
        <f>VLOOKUP(E64,VIP!$A$2:$O11170,2,0)</f>
        <v>DRBR649</v>
      </c>
      <c r="G64" s="119" t="str">
        <f>VLOOKUP(E64,'LISTADO ATM'!$A$2:$B$893,2,0)</f>
        <v xml:space="preserve">ATM Oficina Galería 56 (San Francisco de Macorís) </v>
      </c>
      <c r="H64" s="119" t="str">
        <f>VLOOKUP(E64,VIP!$A$2:$O16091,7,FALSE)</f>
        <v>Si</v>
      </c>
      <c r="I64" s="119" t="str">
        <f>VLOOKUP(E64,VIP!$A$2:$O8056,8,FALSE)</f>
        <v>Si</v>
      </c>
      <c r="J64" s="119" t="str">
        <f>VLOOKUP(E64,VIP!$A$2:$O8006,8,FALSE)</f>
        <v>Si</v>
      </c>
      <c r="K64" s="119" t="str">
        <f>VLOOKUP(E64,VIP!$A$2:$O11580,6,0)</f>
        <v>SI</v>
      </c>
      <c r="L64" s="119" t="s">
        <v>2466</v>
      </c>
      <c r="M64" s="133" t="s">
        <v>2570</v>
      </c>
      <c r="N64" s="88" t="s">
        <v>2483</v>
      </c>
      <c r="O64" s="119" t="s">
        <v>2487</v>
      </c>
      <c r="P64" s="91"/>
      <c r="Q64" s="133">
        <v>44204.404861111114</v>
      </c>
    </row>
    <row r="65" spans="1:17" s="92" customFormat="1" ht="17.399999999999999" x14ac:dyDescent="0.3">
      <c r="A65" s="86" t="str">
        <f>VLOOKUP(E65,'LISTADO ATM'!$A$2:$C$894,3,0)</f>
        <v>NORTE</v>
      </c>
      <c r="B65" s="128">
        <v>335757416</v>
      </c>
      <c r="C65" s="87">
        <v>44203.622083333335</v>
      </c>
      <c r="D65" s="87" t="s">
        <v>2190</v>
      </c>
      <c r="E65" s="120">
        <v>653</v>
      </c>
      <c r="F65" s="86" t="str">
        <f>VLOOKUP(E65,VIP!$A$2:$O11176,2,0)</f>
        <v>DRBR653</v>
      </c>
      <c r="G65" s="119" t="str">
        <f>VLOOKUP(E65,'LISTADO ATM'!$A$2:$B$893,2,0)</f>
        <v>ATM Estación Isla Jarabacoa</v>
      </c>
      <c r="H65" s="119" t="str">
        <f>VLOOKUP(E65,VIP!$A$2:$O16097,7,FALSE)</f>
        <v>Si</v>
      </c>
      <c r="I65" s="119" t="str">
        <f>VLOOKUP(E65,VIP!$A$2:$O8062,8,FALSE)</f>
        <v>Si</v>
      </c>
      <c r="J65" s="119" t="str">
        <f>VLOOKUP(E65,VIP!$A$2:$O8012,8,FALSE)</f>
        <v>Si</v>
      </c>
      <c r="K65" s="119" t="str">
        <f>VLOOKUP(E65,VIP!$A$2:$O11586,6,0)</f>
        <v>NO</v>
      </c>
      <c r="L65" s="119" t="s">
        <v>2463</v>
      </c>
      <c r="M65" s="88" t="s">
        <v>2473</v>
      </c>
      <c r="N65" s="88" t="s">
        <v>2483</v>
      </c>
      <c r="O65" s="119" t="s">
        <v>2490</v>
      </c>
      <c r="P65" s="91"/>
      <c r="Q65" s="90" t="s">
        <v>2463</v>
      </c>
    </row>
    <row r="66" spans="1:17" ht="17.399999999999999" x14ac:dyDescent="0.3">
      <c r="A66" s="86" t="str">
        <f>VLOOKUP(E66,'LISTADO ATM'!$A$2:$C$894,3,0)</f>
        <v>SUR</v>
      </c>
      <c r="B66" s="128" t="s">
        <v>2545</v>
      </c>
      <c r="C66" s="87">
        <v>44203.688055555554</v>
      </c>
      <c r="D66" s="87" t="s">
        <v>2478</v>
      </c>
      <c r="E66" s="120">
        <v>677</v>
      </c>
      <c r="F66" s="86" t="str">
        <f>VLOOKUP(E66,VIP!$A$2:$O11229,2,0)</f>
        <v>DRBR677</v>
      </c>
      <c r="G66" s="119" t="str">
        <f>VLOOKUP(E66,'LISTADO ATM'!$A$2:$B$893,2,0)</f>
        <v>ATM PBG Villa Jaragua</v>
      </c>
      <c r="H66" s="119" t="str">
        <f>VLOOKUP(E66,VIP!$A$2:$O16150,7,FALSE)</f>
        <v>Si</v>
      </c>
      <c r="I66" s="119" t="str">
        <f>VLOOKUP(E66,VIP!$A$2:$O8115,8,FALSE)</f>
        <v>Si</v>
      </c>
      <c r="J66" s="119" t="str">
        <f>VLOOKUP(E66,VIP!$A$2:$O8065,8,FALSE)</f>
        <v>Si</v>
      </c>
      <c r="K66" s="119" t="str">
        <f>VLOOKUP(E66,VIP!$A$2:$O11639,6,0)</f>
        <v>SI</v>
      </c>
      <c r="L66" s="119" t="s">
        <v>2430</v>
      </c>
      <c r="M66" s="88" t="s">
        <v>2473</v>
      </c>
      <c r="N66" s="88" t="s">
        <v>2483</v>
      </c>
      <c r="O66" s="119" t="s">
        <v>2487</v>
      </c>
      <c r="P66" s="91"/>
      <c r="Q66" s="90" t="s">
        <v>2430</v>
      </c>
    </row>
    <row r="67" spans="1:17" ht="17.399999999999999" x14ac:dyDescent="0.3">
      <c r="A67" s="86" t="str">
        <f>VLOOKUP(E67,'LISTADO ATM'!$A$2:$C$894,3,0)</f>
        <v>NORTE</v>
      </c>
      <c r="B67" s="128" t="s">
        <v>2555</v>
      </c>
      <c r="C67" s="87">
        <v>44203.82304398148</v>
      </c>
      <c r="D67" s="87" t="s">
        <v>2481</v>
      </c>
      <c r="E67" s="120">
        <v>679</v>
      </c>
      <c r="F67" s="86" t="str">
        <f>VLOOKUP(E67,VIP!$A$2:$O11225,2,0)</f>
        <v>DRBR679</v>
      </c>
      <c r="G67" s="119" t="str">
        <f>VLOOKUP(E67,'LISTADO ATM'!$A$2:$B$893,2,0)</f>
        <v>ATM Base Aerea Puerto Plata</v>
      </c>
      <c r="H67" s="119" t="str">
        <f>VLOOKUP(E67,VIP!$A$2:$O16146,7,FALSE)</f>
        <v>Si</v>
      </c>
      <c r="I67" s="119" t="str">
        <f>VLOOKUP(E67,VIP!$A$2:$O8111,8,FALSE)</f>
        <v>Si</v>
      </c>
      <c r="J67" s="119" t="str">
        <f>VLOOKUP(E67,VIP!$A$2:$O8061,8,FALSE)</f>
        <v>Si</v>
      </c>
      <c r="K67" s="119" t="str">
        <f>VLOOKUP(E67,VIP!$A$2:$O11635,6,0)</f>
        <v>NO</v>
      </c>
      <c r="L67" s="119" t="s">
        <v>2430</v>
      </c>
      <c r="M67" s="88" t="s">
        <v>2473</v>
      </c>
      <c r="N67" s="88" t="s">
        <v>2483</v>
      </c>
      <c r="O67" s="119" t="s">
        <v>2488</v>
      </c>
      <c r="P67" s="91"/>
      <c r="Q67" s="90" t="s">
        <v>2430</v>
      </c>
    </row>
    <row r="68" spans="1:17" ht="17.399999999999999" x14ac:dyDescent="0.3">
      <c r="A68" s="86" t="str">
        <f>VLOOKUP(E68,'LISTADO ATM'!$A$2:$C$894,3,0)</f>
        <v>DISTRITO NACIONAL</v>
      </c>
      <c r="B68" s="86" t="s">
        <v>2575</v>
      </c>
      <c r="C68" s="87">
        <v>44204.375300925924</v>
      </c>
      <c r="D68" s="87" t="s">
        <v>2189</v>
      </c>
      <c r="E68" s="120">
        <v>696</v>
      </c>
      <c r="F68" s="86" t="str">
        <f>VLOOKUP(E68,VIP!$A$2:$O11200,2,0)</f>
        <v>DRBR696</v>
      </c>
      <c r="G68" s="119" t="str">
        <f>VLOOKUP(E68,'LISTADO ATM'!$A$2:$B$893,2,0)</f>
        <v>ATM Olé Jacobo Majluta</v>
      </c>
      <c r="H68" s="119" t="str">
        <f>VLOOKUP(E68,VIP!$A$2:$O16121,7,FALSE)</f>
        <v>Si</v>
      </c>
      <c r="I68" s="119" t="str">
        <f>VLOOKUP(E68,VIP!$A$2:$O8086,8,FALSE)</f>
        <v>Si</v>
      </c>
      <c r="J68" s="119" t="str">
        <f>VLOOKUP(E68,VIP!$A$2:$O8036,8,FALSE)</f>
        <v>Si</v>
      </c>
      <c r="K68" s="119" t="str">
        <f>VLOOKUP(E68,VIP!$A$2:$O11610,6,0)</f>
        <v>NO</v>
      </c>
      <c r="L68" s="119" t="s">
        <v>2228</v>
      </c>
      <c r="M68" s="88" t="s">
        <v>2473</v>
      </c>
      <c r="N68" s="88" t="s">
        <v>2483</v>
      </c>
      <c r="O68" s="119" t="s">
        <v>2486</v>
      </c>
      <c r="P68" s="88"/>
      <c r="Q68" s="90" t="s">
        <v>2228</v>
      </c>
    </row>
    <row r="69" spans="1:17" ht="17.399999999999999" x14ac:dyDescent="0.3">
      <c r="A69" s="86" t="str">
        <f>VLOOKUP(E69,'LISTADO ATM'!$A$2:$C$894,3,0)</f>
        <v>SUR</v>
      </c>
      <c r="B69" s="86" t="s">
        <v>2520</v>
      </c>
      <c r="C69" s="87">
        <v>44203.564317129632</v>
      </c>
      <c r="D69" s="87" t="s">
        <v>2189</v>
      </c>
      <c r="E69" s="120">
        <v>699</v>
      </c>
      <c r="F69" s="86" t="str">
        <f>VLOOKUP(E69,VIP!$A$2:$O11184,2,0)</f>
        <v>DRBR699</v>
      </c>
      <c r="G69" s="119" t="str">
        <f>VLOOKUP(E69,'LISTADO ATM'!$A$2:$B$893,2,0)</f>
        <v>ATM S/M Bravo Bani</v>
      </c>
      <c r="H69" s="119" t="str">
        <f>VLOOKUP(E69,VIP!$A$2:$O16105,7,FALSE)</f>
        <v>NO</v>
      </c>
      <c r="I69" s="119" t="str">
        <f>VLOOKUP(E69,VIP!$A$2:$O8070,8,FALSE)</f>
        <v>SI</v>
      </c>
      <c r="J69" s="119" t="str">
        <f>VLOOKUP(E69,VIP!$A$2:$O8020,8,FALSE)</f>
        <v>SI</v>
      </c>
      <c r="K69" s="119" t="str">
        <f>VLOOKUP(E69,VIP!$A$2:$O11594,6,0)</f>
        <v>NO</v>
      </c>
      <c r="L69" s="119" t="s">
        <v>2463</v>
      </c>
      <c r="M69" s="88" t="s">
        <v>2473</v>
      </c>
      <c r="N69" s="88" t="s">
        <v>2483</v>
      </c>
      <c r="O69" s="119" t="s">
        <v>2486</v>
      </c>
      <c r="P69" s="91"/>
      <c r="Q69" s="90" t="s">
        <v>2463</v>
      </c>
    </row>
    <row r="70" spans="1:17" ht="17.399999999999999" x14ac:dyDescent="0.3">
      <c r="A70" s="86" t="str">
        <f>VLOOKUP(E70,'LISTADO ATM'!$A$2:$C$894,3,0)</f>
        <v>DISTRITO NACIONAL</v>
      </c>
      <c r="B70" s="86" t="s">
        <v>2589</v>
      </c>
      <c r="C70" s="87">
        <v>44204.419895833336</v>
      </c>
      <c r="D70" s="87" t="s">
        <v>2477</v>
      </c>
      <c r="E70" s="120">
        <v>708</v>
      </c>
      <c r="F70" s="86" t="str">
        <f>VLOOKUP(E70,VIP!$A$2:$O11200,2,0)</f>
        <v>DRBR505</v>
      </c>
      <c r="G70" s="119" t="str">
        <f>VLOOKUP(E70,'LISTADO ATM'!$A$2:$B$893,2,0)</f>
        <v xml:space="preserve">ATM El Vestir De Hoy </v>
      </c>
      <c r="H70" s="119" t="str">
        <f>VLOOKUP(E70,VIP!$A$2:$O16121,7,FALSE)</f>
        <v>Si</v>
      </c>
      <c r="I70" s="119" t="str">
        <f>VLOOKUP(E70,VIP!$A$2:$O8086,8,FALSE)</f>
        <v>Si</v>
      </c>
      <c r="J70" s="119" t="str">
        <f>VLOOKUP(E70,VIP!$A$2:$O8036,8,FALSE)</f>
        <v>Si</v>
      </c>
      <c r="K70" s="119" t="str">
        <f>VLOOKUP(E70,VIP!$A$2:$O11610,6,0)</f>
        <v>NO</v>
      </c>
      <c r="L70" s="119" t="s">
        <v>2466</v>
      </c>
      <c r="M70" s="88" t="s">
        <v>2473</v>
      </c>
      <c r="N70" s="88" t="s">
        <v>2483</v>
      </c>
      <c r="O70" s="119" t="s">
        <v>2485</v>
      </c>
      <c r="P70" s="88"/>
      <c r="Q70" s="90" t="s">
        <v>2466</v>
      </c>
    </row>
    <row r="71" spans="1:17" ht="17.399999999999999" x14ac:dyDescent="0.3">
      <c r="A71" s="86" t="str">
        <f>VLOOKUP(E71,'LISTADO ATM'!$A$2:$C$894,3,0)</f>
        <v>DISTRITO NACIONAL</v>
      </c>
      <c r="B71" s="128" t="s">
        <v>2502</v>
      </c>
      <c r="C71" s="87">
        <v>44202.768136574072</v>
      </c>
      <c r="D71" s="87" t="s">
        <v>2477</v>
      </c>
      <c r="E71" s="120">
        <v>713</v>
      </c>
      <c r="F71" s="86" t="str">
        <f>VLOOKUP(E71,VIP!$A$2:$O11105,2,0)</f>
        <v>DRBR016</v>
      </c>
      <c r="G71" s="119" t="str">
        <f>VLOOKUP(E71,'LISTADO ATM'!$A$2:$B$893,2,0)</f>
        <v xml:space="preserve">ATM Oficina Las Américas </v>
      </c>
      <c r="H71" s="119" t="str">
        <f>VLOOKUP(E71,VIP!$A$2:$O16026,7,FALSE)</f>
        <v>Si</v>
      </c>
      <c r="I71" s="119" t="str">
        <f>VLOOKUP(E71,VIP!$A$2:$O7991,8,FALSE)</f>
        <v>Si</v>
      </c>
      <c r="J71" s="119" t="str">
        <f>VLOOKUP(E71,VIP!$A$2:$O7941,8,FALSE)</f>
        <v>Si</v>
      </c>
      <c r="K71" s="119" t="str">
        <f>VLOOKUP(E71,VIP!$A$2:$O11515,6,0)</f>
        <v>NO</v>
      </c>
      <c r="L71" s="119" t="s">
        <v>2466</v>
      </c>
      <c r="M71" s="88" t="s">
        <v>2473</v>
      </c>
      <c r="N71" s="88" t="s">
        <v>2483</v>
      </c>
      <c r="O71" s="119" t="s">
        <v>2485</v>
      </c>
      <c r="P71" s="91"/>
      <c r="Q71" s="90" t="s">
        <v>2466</v>
      </c>
    </row>
    <row r="72" spans="1:17" ht="17.399999999999999" x14ac:dyDescent="0.3">
      <c r="A72" s="86" t="str">
        <f>VLOOKUP(E72,'LISTADO ATM'!$A$2:$C$894,3,0)</f>
        <v>DISTRITO NACIONAL</v>
      </c>
      <c r="B72" s="86" t="s">
        <v>2586</v>
      </c>
      <c r="C72" s="87">
        <v>44204.429791666669</v>
      </c>
      <c r="D72" s="87" t="s">
        <v>2477</v>
      </c>
      <c r="E72" s="120">
        <v>717</v>
      </c>
      <c r="F72" s="86" t="str">
        <f>VLOOKUP(E72,VIP!$A$2:$O11197,2,0)</f>
        <v>DRBR24K</v>
      </c>
      <c r="G72" s="119" t="str">
        <f>VLOOKUP(E72,'LISTADO ATM'!$A$2:$B$893,2,0)</f>
        <v xml:space="preserve">ATM Oficina Los Alcarrizos </v>
      </c>
      <c r="H72" s="119" t="str">
        <f>VLOOKUP(E72,VIP!$A$2:$O16118,7,FALSE)</f>
        <v>Si</v>
      </c>
      <c r="I72" s="119" t="str">
        <f>VLOOKUP(E72,VIP!$A$2:$O8083,8,FALSE)</f>
        <v>Si</v>
      </c>
      <c r="J72" s="119" t="str">
        <f>VLOOKUP(E72,VIP!$A$2:$O8033,8,FALSE)</f>
        <v>Si</v>
      </c>
      <c r="K72" s="119" t="str">
        <f>VLOOKUP(E72,VIP!$A$2:$O11607,6,0)</f>
        <v>SI</v>
      </c>
      <c r="L72" s="119" t="s">
        <v>2430</v>
      </c>
      <c r="M72" s="88" t="s">
        <v>2473</v>
      </c>
      <c r="N72" s="88" t="s">
        <v>2483</v>
      </c>
      <c r="O72" s="119" t="s">
        <v>2485</v>
      </c>
      <c r="P72" s="88"/>
      <c r="Q72" s="90" t="s">
        <v>2430</v>
      </c>
    </row>
    <row r="73" spans="1:17" ht="17.399999999999999" x14ac:dyDescent="0.3">
      <c r="A73" s="86" t="str">
        <f>VLOOKUP(E73,'LISTADO ATM'!$A$2:$C$894,3,0)</f>
        <v>DISTRITO NACIONAL</v>
      </c>
      <c r="B73" s="128">
        <v>335753819</v>
      </c>
      <c r="C73" s="87">
        <v>44203.493310185186</v>
      </c>
      <c r="D73" s="87" t="s">
        <v>2477</v>
      </c>
      <c r="E73" s="120">
        <v>724</v>
      </c>
      <c r="F73" s="86" t="str">
        <f>VLOOKUP(E73,VIP!$A$2:$O11180,2,0)</f>
        <v>DRBR997</v>
      </c>
      <c r="G73" s="119" t="str">
        <f>VLOOKUP(E73,'LISTADO ATM'!$A$2:$B$893,2,0)</f>
        <v xml:space="preserve">ATM El Huacal I </v>
      </c>
      <c r="H73" s="119" t="str">
        <f>VLOOKUP(E73,VIP!$A$2:$O16101,7,FALSE)</f>
        <v>Si</v>
      </c>
      <c r="I73" s="119" t="str">
        <f>VLOOKUP(E73,VIP!$A$2:$O8066,8,FALSE)</f>
        <v>Si</v>
      </c>
      <c r="J73" s="119" t="str">
        <f>VLOOKUP(E73,VIP!$A$2:$O8016,8,FALSE)</f>
        <v>Si</v>
      </c>
      <c r="K73" s="119" t="str">
        <f>VLOOKUP(E73,VIP!$A$2:$O11590,6,0)</f>
        <v>NO</v>
      </c>
      <c r="L73" s="119" t="s">
        <v>2466</v>
      </c>
      <c r="M73" s="88" t="s">
        <v>2473</v>
      </c>
      <c r="N73" s="88" t="s">
        <v>2483</v>
      </c>
      <c r="O73" s="119" t="s">
        <v>2485</v>
      </c>
      <c r="P73" s="91"/>
      <c r="Q73" s="90" t="s">
        <v>2466</v>
      </c>
    </row>
    <row r="74" spans="1:17" ht="17.399999999999999" x14ac:dyDescent="0.3">
      <c r="A74" s="86" t="str">
        <f>VLOOKUP(E74,'LISTADO ATM'!$A$2:$C$894,3,0)</f>
        <v>DISTRITO NACIONAL</v>
      </c>
      <c r="B74" s="128" t="s">
        <v>2544</v>
      </c>
      <c r="C74" s="87">
        <v>44203.690520833334</v>
      </c>
      <c r="D74" s="87" t="s">
        <v>2477</v>
      </c>
      <c r="E74" s="120">
        <v>725</v>
      </c>
      <c r="F74" s="86" t="str">
        <f>VLOOKUP(E74,VIP!$A$2:$O11228,2,0)</f>
        <v>DRBR998</v>
      </c>
      <c r="G74" s="119" t="str">
        <f>VLOOKUP(E74,'LISTADO ATM'!$A$2:$B$893,2,0)</f>
        <v xml:space="preserve">ATM El Huacal II  </v>
      </c>
      <c r="H74" s="119" t="str">
        <f>VLOOKUP(E74,VIP!$A$2:$O16149,7,FALSE)</f>
        <v>Si</v>
      </c>
      <c r="I74" s="119" t="str">
        <f>VLOOKUP(E74,VIP!$A$2:$O8114,8,FALSE)</f>
        <v>Si</v>
      </c>
      <c r="J74" s="119" t="str">
        <f>VLOOKUP(E74,VIP!$A$2:$O8064,8,FALSE)</f>
        <v>Si</v>
      </c>
      <c r="K74" s="119" t="str">
        <f>VLOOKUP(E74,VIP!$A$2:$O11638,6,0)</f>
        <v>NO</v>
      </c>
      <c r="L74" s="119" t="s">
        <v>2466</v>
      </c>
      <c r="M74" s="88" t="s">
        <v>2473</v>
      </c>
      <c r="N74" s="88" t="s">
        <v>2483</v>
      </c>
      <c r="O74" s="119" t="s">
        <v>2485</v>
      </c>
      <c r="P74" s="91"/>
      <c r="Q74" s="90" t="s">
        <v>2466</v>
      </c>
    </row>
    <row r="75" spans="1:17" ht="17.399999999999999" x14ac:dyDescent="0.3">
      <c r="A75" s="86" t="str">
        <f>VLOOKUP(E75,'LISTADO ATM'!$A$2:$C$894,3,0)</f>
        <v>NORTE</v>
      </c>
      <c r="B75" s="128" t="s">
        <v>2515</v>
      </c>
      <c r="C75" s="87">
        <v>44203.598124999997</v>
      </c>
      <c r="D75" s="87" t="s">
        <v>2481</v>
      </c>
      <c r="E75" s="120">
        <v>747</v>
      </c>
      <c r="F75" s="86" t="str">
        <f>VLOOKUP(E75,VIP!$A$2:$O11178,2,0)</f>
        <v>DRBR200</v>
      </c>
      <c r="G75" s="119" t="str">
        <f>VLOOKUP(E75,'LISTADO ATM'!$A$2:$B$893,2,0)</f>
        <v xml:space="preserve">ATM Club BR (Santiago) </v>
      </c>
      <c r="H75" s="119" t="str">
        <f>VLOOKUP(E75,VIP!$A$2:$O16099,7,FALSE)</f>
        <v>Si</v>
      </c>
      <c r="I75" s="119" t="str">
        <f>VLOOKUP(E75,VIP!$A$2:$O8064,8,FALSE)</f>
        <v>Si</v>
      </c>
      <c r="J75" s="119" t="str">
        <f>VLOOKUP(E75,VIP!$A$2:$O8014,8,FALSE)</f>
        <v>Si</v>
      </c>
      <c r="K75" s="119" t="str">
        <f>VLOOKUP(E75,VIP!$A$2:$O11588,6,0)</f>
        <v>SI</v>
      </c>
      <c r="L75" s="119" t="s">
        <v>2466</v>
      </c>
      <c r="M75" s="88" t="s">
        <v>2473</v>
      </c>
      <c r="N75" s="88" t="s">
        <v>2483</v>
      </c>
      <c r="O75" s="119" t="s">
        <v>2488</v>
      </c>
      <c r="P75" s="91"/>
      <c r="Q75" s="90" t="s">
        <v>2466</v>
      </c>
    </row>
    <row r="76" spans="1:17" ht="17.399999999999999" x14ac:dyDescent="0.3">
      <c r="A76" s="86" t="str">
        <f>VLOOKUP(E76,'LISTADO ATM'!$A$2:$C$894,3,0)</f>
        <v>SUR</v>
      </c>
      <c r="B76" s="86" t="s">
        <v>2565</v>
      </c>
      <c r="C76" s="87">
        <v>44204.314953703702</v>
      </c>
      <c r="D76" s="87" t="s">
        <v>2189</v>
      </c>
      <c r="E76" s="120">
        <v>751</v>
      </c>
      <c r="F76" s="86" t="str">
        <f>VLOOKUP(E76,VIP!$A$2:$O11232,2,0)</f>
        <v>DRBR751</v>
      </c>
      <c r="G76" s="119" t="str">
        <f>VLOOKUP(E76,'LISTADO ATM'!$A$2:$B$893,2,0)</f>
        <v>ATM Eco Petroleo Camilo</v>
      </c>
      <c r="H76" s="119" t="str">
        <f>VLOOKUP(E76,VIP!$A$2:$O16153,7,FALSE)</f>
        <v>N/A</v>
      </c>
      <c r="I76" s="119" t="str">
        <f>VLOOKUP(E76,VIP!$A$2:$O8118,8,FALSE)</f>
        <v>N/A</v>
      </c>
      <c r="J76" s="119" t="str">
        <f>VLOOKUP(E76,VIP!$A$2:$O8068,8,FALSE)</f>
        <v>N/A</v>
      </c>
      <c r="K76" s="119" t="str">
        <f>VLOOKUP(E76,VIP!$A$2:$O11642,6,0)</f>
        <v>N/A</v>
      </c>
      <c r="L76" s="119" t="s">
        <v>2569</v>
      </c>
      <c r="M76" s="88" t="s">
        <v>2473</v>
      </c>
      <c r="N76" s="88" t="s">
        <v>2483</v>
      </c>
      <c r="O76" s="119" t="s">
        <v>2486</v>
      </c>
      <c r="P76" s="91"/>
      <c r="Q76" s="90" t="s">
        <v>2569</v>
      </c>
    </row>
    <row r="77" spans="1:17" ht="17.399999999999999" x14ac:dyDescent="0.3">
      <c r="A77" s="86" t="str">
        <f>VLOOKUP(E77,'LISTADO ATM'!$A$2:$C$894,3,0)</f>
        <v>NORTE</v>
      </c>
      <c r="B77" s="128" t="s">
        <v>2541</v>
      </c>
      <c r="C77" s="87">
        <v>44203.698495370372</v>
      </c>
      <c r="D77" s="87" t="s">
        <v>2478</v>
      </c>
      <c r="E77" s="120">
        <v>752</v>
      </c>
      <c r="F77" s="86" t="str">
        <f>VLOOKUP(E77,VIP!$A$2:$O11225,2,0)</f>
        <v>DRBR280</v>
      </c>
      <c r="G77" s="119" t="str">
        <f>VLOOKUP(E77,'LISTADO ATM'!$A$2:$B$893,2,0)</f>
        <v xml:space="preserve">ATM UNP Las Carolinas (La Vega) </v>
      </c>
      <c r="H77" s="119" t="str">
        <f>VLOOKUP(E77,VIP!$A$2:$O16146,7,FALSE)</f>
        <v>Si</v>
      </c>
      <c r="I77" s="119" t="str">
        <f>VLOOKUP(E77,VIP!$A$2:$O8111,8,FALSE)</f>
        <v>Si</v>
      </c>
      <c r="J77" s="119" t="str">
        <f>VLOOKUP(E77,VIP!$A$2:$O8061,8,FALSE)</f>
        <v>Si</v>
      </c>
      <c r="K77" s="119" t="str">
        <f>VLOOKUP(E77,VIP!$A$2:$O11635,6,0)</f>
        <v>SI</v>
      </c>
      <c r="L77" s="119" t="s">
        <v>2466</v>
      </c>
      <c r="M77" s="88" t="s">
        <v>2473</v>
      </c>
      <c r="N77" s="88" t="s">
        <v>2483</v>
      </c>
      <c r="O77" s="119" t="s">
        <v>2487</v>
      </c>
      <c r="P77" s="91"/>
      <c r="Q77" s="90" t="s">
        <v>2466</v>
      </c>
    </row>
    <row r="78" spans="1:17" ht="17.399999999999999" x14ac:dyDescent="0.3">
      <c r="A78" s="86" t="str">
        <f>VLOOKUP(E78,'LISTADO ATM'!$A$2:$C$894,3,0)</f>
        <v>NORTE</v>
      </c>
      <c r="B78" s="86" t="s">
        <v>2594</v>
      </c>
      <c r="C78" s="87">
        <v>44204.450740740744</v>
      </c>
      <c r="D78" s="87" t="s">
        <v>2478</v>
      </c>
      <c r="E78" s="120">
        <v>754</v>
      </c>
      <c r="F78" s="86" t="str">
        <f>VLOOKUP(E78,VIP!$A$2:$O11200,2,0)</f>
        <v>DRBR754</v>
      </c>
      <c r="G78" s="119" t="str">
        <f>VLOOKUP(E78,'LISTADO ATM'!$A$2:$B$893,2,0)</f>
        <v xml:space="preserve">ATM Autobanco Oficina Licey al Medio </v>
      </c>
      <c r="H78" s="119" t="str">
        <f>VLOOKUP(E78,VIP!$A$2:$O16121,7,FALSE)</f>
        <v>Si</v>
      </c>
      <c r="I78" s="119" t="str">
        <f>VLOOKUP(E78,VIP!$A$2:$O8086,8,FALSE)</f>
        <v>Si</v>
      </c>
      <c r="J78" s="119" t="str">
        <f>VLOOKUP(E78,VIP!$A$2:$O8036,8,FALSE)</f>
        <v>Si</v>
      </c>
      <c r="K78" s="119" t="str">
        <f>VLOOKUP(E78,VIP!$A$2:$O11610,6,0)</f>
        <v>NO</v>
      </c>
      <c r="L78" s="119" t="s">
        <v>2441</v>
      </c>
      <c r="M78" s="133" t="s">
        <v>2601</v>
      </c>
      <c r="N78" s="133" t="s">
        <v>2597</v>
      </c>
      <c r="O78" s="119" t="s">
        <v>2600</v>
      </c>
      <c r="P78" s="87" t="s">
        <v>2596</v>
      </c>
      <c r="Q78" s="91" t="s">
        <v>2441</v>
      </c>
    </row>
    <row r="79" spans="1:17" ht="17.399999999999999" x14ac:dyDescent="0.3">
      <c r="A79" s="86" t="str">
        <f>VLOOKUP(E79,'LISTADO ATM'!$A$2:$C$894,3,0)</f>
        <v>DISTRITO NACIONAL</v>
      </c>
      <c r="B79" s="128" t="s">
        <v>2518</v>
      </c>
      <c r="C79" s="87">
        <v>44203.567777777775</v>
      </c>
      <c r="D79" s="87" t="s">
        <v>2478</v>
      </c>
      <c r="E79" s="120">
        <v>755</v>
      </c>
      <c r="F79" s="86" t="str">
        <f>VLOOKUP(E79,VIP!$A$2:$O11182,2,0)</f>
        <v>DRBR755</v>
      </c>
      <c r="G79" s="119" t="str">
        <f>VLOOKUP(E79,'LISTADO ATM'!$A$2:$B$893,2,0)</f>
        <v xml:space="preserve">ATM Oficina Galería del Este (Plaza) </v>
      </c>
      <c r="H79" s="119" t="str">
        <f>VLOOKUP(E79,VIP!$A$2:$O16103,7,FALSE)</f>
        <v>Si</v>
      </c>
      <c r="I79" s="119" t="str">
        <f>VLOOKUP(E79,VIP!$A$2:$O8068,8,FALSE)</f>
        <v>Si</v>
      </c>
      <c r="J79" s="119" t="str">
        <f>VLOOKUP(E79,VIP!$A$2:$O8018,8,FALSE)</f>
        <v>Si</v>
      </c>
      <c r="K79" s="119" t="str">
        <f>VLOOKUP(E79,VIP!$A$2:$O11592,6,0)</f>
        <v>NO</v>
      </c>
      <c r="L79" s="119" t="s">
        <v>2466</v>
      </c>
      <c r="M79" s="88" t="s">
        <v>2473</v>
      </c>
      <c r="N79" s="88" t="s">
        <v>2483</v>
      </c>
      <c r="O79" s="119" t="s">
        <v>2487</v>
      </c>
      <c r="P79" s="91"/>
      <c r="Q79" s="90" t="s">
        <v>2466</v>
      </c>
    </row>
    <row r="80" spans="1:17" ht="17.399999999999999" x14ac:dyDescent="0.3">
      <c r="A80" s="86" t="str">
        <f>VLOOKUP(E80,'LISTADO ATM'!$A$2:$C$894,3,0)</f>
        <v>DISTRITO NACIONAL</v>
      </c>
      <c r="B80" s="128" t="s">
        <v>2549</v>
      </c>
      <c r="C80" s="87">
        <v>44203.866516203707</v>
      </c>
      <c r="D80" s="87" t="s">
        <v>2189</v>
      </c>
      <c r="E80" s="120">
        <v>792</v>
      </c>
      <c r="F80" s="86" t="str">
        <f>VLOOKUP(E80,VIP!$A$2:$O11215,2,0)</f>
        <v>DRBR792</v>
      </c>
      <c r="G80" s="119" t="str">
        <f>VLOOKUP(E80,'LISTADO ATM'!$A$2:$B$893,2,0)</f>
        <v>ATM Hospital Salvador de Gautier</v>
      </c>
      <c r="H80" s="119" t="str">
        <f>VLOOKUP(E80,VIP!$A$2:$O16136,7,FALSE)</f>
        <v>Si</v>
      </c>
      <c r="I80" s="119" t="str">
        <f>VLOOKUP(E80,VIP!$A$2:$O8101,8,FALSE)</f>
        <v>Si</v>
      </c>
      <c r="J80" s="119" t="str">
        <f>VLOOKUP(E80,VIP!$A$2:$O8051,8,FALSE)</f>
        <v>Si</v>
      </c>
      <c r="K80" s="119" t="str">
        <f>VLOOKUP(E80,VIP!$A$2:$O11625,6,0)</f>
        <v>NO</v>
      </c>
      <c r="L80" s="119" t="s">
        <v>2228</v>
      </c>
      <c r="M80" s="88" t="s">
        <v>2473</v>
      </c>
      <c r="N80" s="88" t="s">
        <v>2483</v>
      </c>
      <c r="O80" s="119" t="s">
        <v>2486</v>
      </c>
      <c r="P80" s="91"/>
      <c r="Q80" s="90" t="s">
        <v>2228</v>
      </c>
    </row>
    <row r="81" spans="1:17" ht="17.399999999999999" x14ac:dyDescent="0.3">
      <c r="A81" s="86" t="str">
        <f>VLOOKUP(E81,'LISTADO ATM'!$A$2:$C$894,3,0)</f>
        <v>ESTE</v>
      </c>
      <c r="B81" s="86" t="s">
        <v>2595</v>
      </c>
      <c r="C81" s="87">
        <v>44204.32984953704</v>
      </c>
      <c r="D81" s="87" t="s">
        <v>2478</v>
      </c>
      <c r="E81" s="120">
        <v>802</v>
      </c>
      <c r="F81" s="86" t="str">
        <f>VLOOKUP(E81,VIP!$A$2:$O11201,2,0)</f>
        <v>DRBR802</v>
      </c>
      <c r="G81" s="119" t="str">
        <f>VLOOKUP(E81,'LISTADO ATM'!$A$2:$B$893,2,0)</f>
        <v xml:space="preserve">ATM UNP Aeropuerto La Romana </v>
      </c>
      <c r="H81" s="119" t="str">
        <f>VLOOKUP(E81,VIP!$A$2:$O16122,7,FALSE)</f>
        <v>Si</v>
      </c>
      <c r="I81" s="119" t="str">
        <f>VLOOKUP(E81,VIP!$A$2:$O8087,8,FALSE)</f>
        <v>Si</v>
      </c>
      <c r="J81" s="119" t="str">
        <f>VLOOKUP(E81,VIP!$A$2:$O8037,8,FALSE)</f>
        <v>Si</v>
      </c>
      <c r="K81" s="119" t="str">
        <f>VLOOKUP(E81,VIP!$A$2:$O11611,6,0)</f>
        <v>NO</v>
      </c>
      <c r="L81" s="119" t="s">
        <v>2596</v>
      </c>
      <c r="M81" s="133" t="s">
        <v>2601</v>
      </c>
      <c r="N81" s="133" t="s">
        <v>2597</v>
      </c>
      <c r="O81" s="119" t="s">
        <v>2598</v>
      </c>
      <c r="P81" s="87" t="s">
        <v>2596</v>
      </c>
      <c r="Q81" s="91" t="s">
        <v>2596</v>
      </c>
    </row>
    <row r="82" spans="1:17" ht="17.399999999999999" x14ac:dyDescent="0.3">
      <c r="A82" s="86" t="str">
        <f>VLOOKUP(E82,'LISTADO ATM'!$A$2:$C$894,3,0)</f>
        <v>DISTRITO NACIONAL</v>
      </c>
      <c r="B82" s="128" t="s">
        <v>2499</v>
      </c>
      <c r="C82" s="87">
        <v>44201.900706018518</v>
      </c>
      <c r="D82" s="87" t="s">
        <v>2189</v>
      </c>
      <c r="E82" s="120">
        <v>816</v>
      </c>
      <c r="F82" s="86" t="str">
        <f>VLOOKUP(E82,VIP!$A$2:$O11106,2,0)</f>
        <v>DRBR816</v>
      </c>
      <c r="G82" s="119" t="str">
        <f>VLOOKUP(E82,'LISTADO ATM'!$A$2:$B$893,2,0)</f>
        <v xml:space="preserve">ATM Oficina Pedro Brand </v>
      </c>
      <c r="H82" s="119" t="str">
        <f>VLOOKUP(E82,VIP!$A$2:$O16027,7,FALSE)</f>
        <v>Si</v>
      </c>
      <c r="I82" s="119" t="str">
        <f>VLOOKUP(E82,VIP!$A$2:$O7992,8,FALSE)</f>
        <v>Si</v>
      </c>
      <c r="J82" s="119" t="str">
        <f>VLOOKUP(E82,VIP!$A$2:$O7942,8,FALSE)</f>
        <v>Si</v>
      </c>
      <c r="K82" s="119" t="str">
        <f>VLOOKUP(E82,VIP!$A$2:$O11516,6,0)</f>
        <v>NO</v>
      </c>
      <c r="L82" s="119" t="s">
        <v>2254</v>
      </c>
      <c r="M82" s="88" t="s">
        <v>2473</v>
      </c>
      <c r="N82" s="88" t="s">
        <v>2491</v>
      </c>
      <c r="O82" s="119" t="s">
        <v>2486</v>
      </c>
      <c r="P82" s="91"/>
      <c r="Q82" s="90" t="s">
        <v>2254</v>
      </c>
    </row>
    <row r="83" spans="1:17" ht="17.399999999999999" x14ac:dyDescent="0.3">
      <c r="A83" s="86" t="str">
        <f>VLOOKUP(E83,'LISTADO ATM'!$A$2:$C$894,3,0)</f>
        <v>DISTRITO NACIONAL</v>
      </c>
      <c r="B83" s="86" t="s">
        <v>2567</v>
      </c>
      <c r="C83" s="87">
        <v>44204.311643518522</v>
      </c>
      <c r="D83" s="87" t="s">
        <v>2189</v>
      </c>
      <c r="E83" s="120">
        <v>836</v>
      </c>
      <c r="F83" s="86" t="str">
        <f>VLOOKUP(E83,VIP!$A$2:$O11234,2,0)</f>
        <v>DRBR836</v>
      </c>
      <c r="G83" s="119" t="str">
        <f>VLOOKUP(E83,'LISTADO ATM'!$A$2:$B$893,2,0)</f>
        <v xml:space="preserve">ATM UNP Plaza Luperón </v>
      </c>
      <c r="H83" s="119" t="str">
        <f>VLOOKUP(E83,VIP!$A$2:$O16155,7,FALSE)</f>
        <v>Si</v>
      </c>
      <c r="I83" s="119" t="str">
        <f>VLOOKUP(E83,VIP!$A$2:$O8120,8,FALSE)</f>
        <v>Si</v>
      </c>
      <c r="J83" s="119" t="str">
        <f>VLOOKUP(E83,VIP!$A$2:$O8070,8,FALSE)</f>
        <v>Si</v>
      </c>
      <c r="K83" s="119" t="str">
        <f>VLOOKUP(E83,VIP!$A$2:$O11644,6,0)</f>
        <v>NO</v>
      </c>
      <c r="L83" s="119" t="s">
        <v>2254</v>
      </c>
      <c r="M83" s="133" t="s">
        <v>2570</v>
      </c>
      <c r="N83" s="88" t="s">
        <v>2483</v>
      </c>
      <c r="O83" s="119" t="s">
        <v>2486</v>
      </c>
      <c r="P83" s="91"/>
      <c r="Q83" s="133">
        <v>44204.431250000001</v>
      </c>
    </row>
    <row r="84" spans="1:17" ht="17.399999999999999" x14ac:dyDescent="0.3">
      <c r="A84" s="86" t="str">
        <f>VLOOKUP(E84,'LISTADO ATM'!$A$2:$C$894,3,0)</f>
        <v>DISTRITO NACIONAL</v>
      </c>
      <c r="B84" s="86" t="s">
        <v>2587</v>
      </c>
      <c r="C84" s="87">
        <v>44204.426423611112</v>
      </c>
      <c r="D84" s="87" t="s">
        <v>2477</v>
      </c>
      <c r="E84" s="120">
        <v>836</v>
      </c>
      <c r="F84" s="86" t="str">
        <f>VLOOKUP(E84,VIP!$A$2:$O11198,2,0)</f>
        <v>DRBR836</v>
      </c>
      <c r="G84" s="119" t="str">
        <f>VLOOKUP(E84,'LISTADO ATM'!$A$2:$B$893,2,0)</f>
        <v xml:space="preserve">ATM UNP Plaza Luperón </v>
      </c>
      <c r="H84" s="119" t="str">
        <f>VLOOKUP(E84,VIP!$A$2:$O16119,7,FALSE)</f>
        <v>Si</v>
      </c>
      <c r="I84" s="119" t="str">
        <f>VLOOKUP(E84,VIP!$A$2:$O8084,8,FALSE)</f>
        <v>Si</v>
      </c>
      <c r="J84" s="119" t="str">
        <f>VLOOKUP(E84,VIP!$A$2:$O8034,8,FALSE)</f>
        <v>Si</v>
      </c>
      <c r="K84" s="119" t="str">
        <f>VLOOKUP(E84,VIP!$A$2:$O11608,6,0)</f>
        <v>NO</v>
      </c>
      <c r="L84" s="119" t="s">
        <v>2511</v>
      </c>
      <c r="M84" s="88" t="s">
        <v>2473</v>
      </c>
      <c r="N84" s="88" t="s">
        <v>2483</v>
      </c>
      <c r="O84" s="119" t="s">
        <v>2485</v>
      </c>
      <c r="P84" s="88"/>
      <c r="Q84" s="90" t="s">
        <v>2511</v>
      </c>
    </row>
    <row r="85" spans="1:17" ht="17.399999999999999" x14ac:dyDescent="0.3">
      <c r="A85" s="86" t="str">
        <f>VLOOKUP(E85,'LISTADO ATM'!$A$2:$C$894,3,0)</f>
        <v>ESTE</v>
      </c>
      <c r="B85" s="86" t="s">
        <v>2593</v>
      </c>
      <c r="C85" s="87">
        <v>44204.453599537039</v>
      </c>
      <c r="D85" s="87" t="s">
        <v>2478</v>
      </c>
      <c r="E85" s="120">
        <v>867</v>
      </c>
      <c r="F85" s="86" t="str">
        <f>VLOOKUP(E85,VIP!$A$2:$O11199,2,0)</f>
        <v>DRBR867</v>
      </c>
      <c r="G85" s="119" t="str">
        <f>VLOOKUP(E85,'LISTADO ATM'!$A$2:$B$893,2,0)</f>
        <v xml:space="preserve">ATM Estación Combustible Autopista El Coral </v>
      </c>
      <c r="H85" s="119" t="str">
        <f>VLOOKUP(E85,VIP!$A$2:$O16120,7,FALSE)</f>
        <v>Si</v>
      </c>
      <c r="I85" s="119" t="str">
        <f>VLOOKUP(E85,VIP!$A$2:$O8085,8,FALSE)</f>
        <v>Si</v>
      </c>
      <c r="J85" s="119" t="str">
        <f>VLOOKUP(E85,VIP!$A$2:$O8035,8,FALSE)</f>
        <v>Si</v>
      </c>
      <c r="K85" s="119" t="str">
        <f>VLOOKUP(E85,VIP!$A$2:$O11609,6,0)</f>
        <v>NO</v>
      </c>
      <c r="L85" s="119" t="s">
        <v>2504</v>
      </c>
      <c r="M85" s="133" t="s">
        <v>2601</v>
      </c>
      <c r="N85" s="133" t="s">
        <v>2597</v>
      </c>
      <c r="O85" s="119" t="s">
        <v>2599</v>
      </c>
      <c r="P85" s="87" t="s">
        <v>2596</v>
      </c>
      <c r="Q85" s="91" t="s">
        <v>2504</v>
      </c>
    </row>
    <row r="86" spans="1:17" ht="17.399999999999999" x14ac:dyDescent="0.3">
      <c r="A86" s="86" t="str">
        <f>VLOOKUP(E86,'LISTADO ATM'!$A$2:$C$894,3,0)</f>
        <v>ESTE</v>
      </c>
      <c r="B86" s="128" t="s">
        <v>2527</v>
      </c>
      <c r="C86" s="87">
        <v>44203.765486111108</v>
      </c>
      <c r="D86" s="87" t="s">
        <v>2189</v>
      </c>
      <c r="E86" s="120">
        <v>867</v>
      </c>
      <c r="F86" s="86" t="str">
        <f>VLOOKUP(E86,VIP!$A$2:$O11211,2,0)</f>
        <v>DRBR867</v>
      </c>
      <c r="G86" s="119" t="str">
        <f>VLOOKUP(E86,'LISTADO ATM'!$A$2:$B$893,2,0)</f>
        <v xml:space="preserve">ATM Estación Combustible Autopista El Coral </v>
      </c>
      <c r="H86" s="119" t="str">
        <f>VLOOKUP(E86,VIP!$A$2:$O16132,7,FALSE)</f>
        <v>Si</v>
      </c>
      <c r="I86" s="119" t="str">
        <f>VLOOKUP(E86,VIP!$A$2:$O8097,8,FALSE)</f>
        <v>Si</v>
      </c>
      <c r="J86" s="119" t="str">
        <f>VLOOKUP(E86,VIP!$A$2:$O8047,8,FALSE)</f>
        <v>Si</v>
      </c>
      <c r="K86" s="119" t="str">
        <f>VLOOKUP(E86,VIP!$A$2:$O11621,6,0)</f>
        <v>NO</v>
      </c>
      <c r="L86" s="119" t="s">
        <v>2441</v>
      </c>
      <c r="M86" s="88" t="s">
        <v>2473</v>
      </c>
      <c r="N86" s="88" t="s">
        <v>2483</v>
      </c>
      <c r="O86" s="119" t="s">
        <v>2486</v>
      </c>
      <c r="P86" s="90" t="s">
        <v>2602</v>
      </c>
      <c r="Q86" s="90" t="s">
        <v>2441</v>
      </c>
    </row>
    <row r="87" spans="1:17" ht="17.399999999999999" x14ac:dyDescent="0.3">
      <c r="A87" s="86" t="str">
        <f>VLOOKUP(E87,'LISTADO ATM'!$A$2:$C$894,3,0)</f>
        <v>SUR</v>
      </c>
      <c r="B87" s="86" t="s">
        <v>2568</v>
      </c>
      <c r="C87" s="87">
        <v>44204.283726851849</v>
      </c>
      <c r="D87" s="87" t="s">
        <v>2189</v>
      </c>
      <c r="E87" s="120">
        <v>885</v>
      </c>
      <c r="F87" s="86" t="str">
        <f>VLOOKUP(E87,VIP!$A$2:$O11235,2,0)</f>
        <v>DRBR885</v>
      </c>
      <c r="G87" s="119" t="str">
        <f>VLOOKUP(E87,'LISTADO ATM'!$A$2:$B$893,2,0)</f>
        <v xml:space="preserve">ATM UNP Rancho Arriba </v>
      </c>
      <c r="H87" s="119" t="str">
        <f>VLOOKUP(E87,VIP!$A$2:$O16156,7,FALSE)</f>
        <v>Si</v>
      </c>
      <c r="I87" s="119" t="str">
        <f>VLOOKUP(E87,VIP!$A$2:$O8121,8,FALSE)</f>
        <v>Si</v>
      </c>
      <c r="J87" s="119" t="str">
        <f>VLOOKUP(E87,VIP!$A$2:$O8071,8,FALSE)</f>
        <v>Si</v>
      </c>
      <c r="K87" s="119" t="str">
        <f>VLOOKUP(E87,VIP!$A$2:$O11645,6,0)</f>
        <v>NO</v>
      </c>
      <c r="L87" s="119" t="s">
        <v>2254</v>
      </c>
      <c r="M87" s="133" t="s">
        <v>2570</v>
      </c>
      <c r="N87" s="88" t="s">
        <v>2491</v>
      </c>
      <c r="O87" s="119" t="s">
        <v>2486</v>
      </c>
      <c r="P87" s="91"/>
      <c r="Q87" s="133">
        <v>44204.397916666669</v>
      </c>
    </row>
    <row r="88" spans="1:17" ht="17.399999999999999" x14ac:dyDescent="0.3">
      <c r="A88" s="86" t="str">
        <f>VLOOKUP(E88,'LISTADO ATM'!$A$2:$C$894,3,0)</f>
        <v>NORTE</v>
      </c>
      <c r="B88" s="128" t="s">
        <v>2507</v>
      </c>
      <c r="C88" s="87">
        <v>44203.361458333333</v>
      </c>
      <c r="D88" s="87" t="s">
        <v>2478</v>
      </c>
      <c r="E88" s="120">
        <v>888</v>
      </c>
      <c r="F88" s="86" t="str">
        <f>VLOOKUP(E88,VIP!$A$2:$O11159,2,0)</f>
        <v>DRBR888</v>
      </c>
      <c r="G88" s="119" t="str">
        <f>VLOOKUP(E88,'LISTADO ATM'!$A$2:$B$893,2,0)</f>
        <v>ATM Oficina galeria 56 II (SFM)</v>
      </c>
      <c r="H88" s="119" t="str">
        <f>VLOOKUP(E88,VIP!$A$2:$O16080,7,FALSE)</f>
        <v>Si</v>
      </c>
      <c r="I88" s="119" t="str">
        <f>VLOOKUP(E88,VIP!$A$2:$O8045,8,FALSE)</f>
        <v>Si</v>
      </c>
      <c r="J88" s="119" t="str">
        <f>VLOOKUP(E88,VIP!$A$2:$O7995,8,FALSE)</f>
        <v>Si</v>
      </c>
      <c r="K88" s="119" t="str">
        <f>VLOOKUP(E88,VIP!$A$2:$O11569,6,0)</f>
        <v>SI</v>
      </c>
      <c r="L88" s="119" t="s">
        <v>2466</v>
      </c>
      <c r="M88" s="133" t="s">
        <v>2570</v>
      </c>
      <c r="N88" s="88" t="s">
        <v>2483</v>
      </c>
      <c r="O88" s="119" t="s">
        <v>2487</v>
      </c>
      <c r="P88" s="91"/>
      <c r="Q88" s="133">
        <v>44204.398611111108</v>
      </c>
    </row>
    <row r="89" spans="1:17" ht="17.399999999999999" x14ac:dyDescent="0.3">
      <c r="A89" s="86" t="str">
        <f>VLOOKUP(E89,'LISTADO ATM'!$A$2:$C$894,3,0)</f>
        <v>DISTRITO NACIONAL</v>
      </c>
      <c r="B89" s="128" t="s">
        <v>2512</v>
      </c>
      <c r="C89" s="87">
        <v>44203.628935185188</v>
      </c>
      <c r="D89" s="87" t="s">
        <v>2189</v>
      </c>
      <c r="E89" s="120">
        <v>904</v>
      </c>
      <c r="F89" s="86" t="str">
        <f>VLOOKUP(E89,VIP!$A$2:$O11173,2,0)</f>
        <v>DRBR24B</v>
      </c>
      <c r="G89" s="119" t="str">
        <f>VLOOKUP(E89,'LISTADO ATM'!$A$2:$B$893,2,0)</f>
        <v xml:space="preserve">ATM Oficina Multicentro La Sirena Churchill </v>
      </c>
      <c r="H89" s="119" t="str">
        <f>VLOOKUP(E89,VIP!$A$2:$O16094,7,FALSE)</f>
        <v>Si</v>
      </c>
      <c r="I89" s="119" t="str">
        <f>VLOOKUP(E89,VIP!$A$2:$O8059,8,FALSE)</f>
        <v>Si</v>
      </c>
      <c r="J89" s="119" t="str">
        <f>VLOOKUP(E89,VIP!$A$2:$O8009,8,FALSE)</f>
        <v>Si</v>
      </c>
      <c r="K89" s="119" t="str">
        <f>VLOOKUP(E89,VIP!$A$2:$O11583,6,0)</f>
        <v>SI</v>
      </c>
      <c r="L89" s="119" t="s">
        <v>2228</v>
      </c>
      <c r="M89" s="88" t="s">
        <v>2473</v>
      </c>
      <c r="N89" s="88" t="s">
        <v>2483</v>
      </c>
      <c r="O89" s="119" t="s">
        <v>2486</v>
      </c>
      <c r="P89" s="91"/>
      <c r="Q89" s="90" t="s">
        <v>2228</v>
      </c>
    </row>
    <row r="90" spans="1:17" ht="17.399999999999999" x14ac:dyDescent="0.3">
      <c r="A90" s="86" t="str">
        <f>VLOOKUP(E90,'LISTADO ATM'!$A$2:$C$894,3,0)</f>
        <v>DISTRITO NACIONAL</v>
      </c>
      <c r="B90" s="128" t="s">
        <v>2539</v>
      </c>
      <c r="C90" s="87">
        <v>44203.721701388888</v>
      </c>
      <c r="D90" s="87" t="s">
        <v>2189</v>
      </c>
      <c r="E90" s="120">
        <v>929</v>
      </c>
      <c r="F90" s="86" t="str">
        <f>VLOOKUP(E90,VIP!$A$2:$O11223,2,0)</f>
        <v>DRBR929</v>
      </c>
      <c r="G90" s="119" t="str">
        <f>VLOOKUP(E90,'LISTADO ATM'!$A$2:$B$893,2,0)</f>
        <v>ATM Autoservicio Nacional El Conde</v>
      </c>
      <c r="H90" s="119" t="str">
        <f>VLOOKUP(E90,VIP!$A$2:$O16144,7,FALSE)</f>
        <v>Si</v>
      </c>
      <c r="I90" s="119" t="str">
        <f>VLOOKUP(E90,VIP!$A$2:$O8109,8,FALSE)</f>
        <v>Si</v>
      </c>
      <c r="J90" s="119" t="str">
        <f>VLOOKUP(E90,VIP!$A$2:$O8059,8,FALSE)</f>
        <v>Si</v>
      </c>
      <c r="K90" s="119" t="str">
        <f>VLOOKUP(E90,VIP!$A$2:$O11633,6,0)</f>
        <v>NO</v>
      </c>
      <c r="L90" s="119" t="s">
        <v>2228</v>
      </c>
      <c r="M90" s="88" t="s">
        <v>2473</v>
      </c>
      <c r="N90" s="88" t="s">
        <v>2483</v>
      </c>
      <c r="O90" s="119" t="s">
        <v>2486</v>
      </c>
      <c r="P90" s="91"/>
      <c r="Q90" s="90" t="s">
        <v>2228</v>
      </c>
    </row>
    <row r="91" spans="1:17" ht="17.399999999999999" x14ac:dyDescent="0.3">
      <c r="A91" s="86" t="str">
        <f>VLOOKUP(E91,'LISTADO ATM'!$A$2:$C$894,3,0)</f>
        <v>DISTRITO NACIONAL</v>
      </c>
      <c r="B91" s="128" t="s">
        <v>2496</v>
      </c>
      <c r="C91" s="87">
        <v>44200.557164351849</v>
      </c>
      <c r="D91" s="87" t="s">
        <v>2189</v>
      </c>
      <c r="E91" s="120">
        <v>938</v>
      </c>
      <c r="F91" s="86" t="str">
        <f>VLOOKUP(E91,VIP!$A$2:$O11062,2,0)</f>
        <v>DRBR938</v>
      </c>
      <c r="G91" s="119" t="str">
        <f>VLOOKUP(E91,'LISTADO ATM'!$A$2:$B$893,2,0)</f>
        <v xml:space="preserve">ATM Autobanco Oficina Filadelfia Plaza </v>
      </c>
      <c r="H91" s="119" t="str">
        <f>VLOOKUP(E91,VIP!$A$2:$O15983,7,FALSE)</f>
        <v>Si</v>
      </c>
      <c r="I91" s="119" t="str">
        <f>VLOOKUP(E91,VIP!$A$2:$O7948,8,FALSE)</f>
        <v>Si</v>
      </c>
      <c r="J91" s="119" t="str">
        <f>VLOOKUP(E91,VIP!$A$2:$O7898,8,FALSE)</f>
        <v>Si</v>
      </c>
      <c r="K91" s="119" t="str">
        <f>VLOOKUP(E91,VIP!$A$2:$O11472,6,0)</f>
        <v>NO</v>
      </c>
      <c r="L91" s="119" t="s">
        <v>2228</v>
      </c>
      <c r="M91" s="88" t="s">
        <v>2473</v>
      </c>
      <c r="N91" s="88" t="s">
        <v>2491</v>
      </c>
      <c r="O91" s="119" t="s">
        <v>2486</v>
      </c>
      <c r="P91" s="91"/>
      <c r="Q91" s="90" t="s">
        <v>2228</v>
      </c>
    </row>
    <row r="92" spans="1:17" ht="17.399999999999999" x14ac:dyDescent="0.3">
      <c r="A92" s="86" t="str">
        <f>VLOOKUP(E92,'LISTADO ATM'!$A$2:$C$894,3,0)</f>
        <v>DISTRITO NACIONAL</v>
      </c>
      <c r="B92" s="86" t="s">
        <v>2592</v>
      </c>
      <c r="C92" s="87">
        <v>44204.454351851855</v>
      </c>
      <c r="D92" s="87" t="s">
        <v>2478</v>
      </c>
      <c r="E92" s="120">
        <v>955</v>
      </c>
      <c r="F92" s="86" t="str">
        <f>VLOOKUP(E92,VIP!$A$2:$O11198,2,0)</f>
        <v>DRBR955</v>
      </c>
      <c r="G92" s="119" t="str">
        <f>VLOOKUP(E92,'LISTADO ATM'!$A$2:$B$893,2,0)</f>
        <v xml:space="preserve">ATM Oficina Americana Independencia II </v>
      </c>
      <c r="H92" s="119" t="str">
        <f>VLOOKUP(E92,VIP!$A$2:$O16119,7,FALSE)</f>
        <v>Si</v>
      </c>
      <c r="I92" s="119" t="str">
        <f>VLOOKUP(E92,VIP!$A$2:$O8084,8,FALSE)</f>
        <v>Si</v>
      </c>
      <c r="J92" s="119" t="str">
        <f>VLOOKUP(E92,VIP!$A$2:$O8034,8,FALSE)</f>
        <v>Si</v>
      </c>
      <c r="K92" s="119" t="str">
        <f>VLOOKUP(E92,VIP!$A$2:$O11608,6,0)</f>
        <v>NO</v>
      </c>
      <c r="L92" s="119" t="s">
        <v>2441</v>
      </c>
      <c r="M92" s="133" t="s">
        <v>2601</v>
      </c>
      <c r="N92" s="133" t="s">
        <v>2597</v>
      </c>
      <c r="O92" s="119" t="s">
        <v>2599</v>
      </c>
      <c r="P92" s="87" t="s">
        <v>2596</v>
      </c>
      <c r="Q92" s="91" t="s">
        <v>2441</v>
      </c>
    </row>
    <row r="93" spans="1:17" ht="17.399999999999999" x14ac:dyDescent="0.3">
      <c r="A93" s="86" t="str">
        <f>VLOOKUP(E93,'LISTADO ATM'!$A$2:$C$894,3,0)</f>
        <v>SUR</v>
      </c>
      <c r="B93" s="128" t="s">
        <v>2530</v>
      </c>
      <c r="C93" s="87">
        <v>44203.738356481481</v>
      </c>
      <c r="D93" s="87" t="s">
        <v>2189</v>
      </c>
      <c r="E93" s="120">
        <v>968</v>
      </c>
      <c r="F93" s="86" t="str">
        <f>VLOOKUP(E93,VIP!$A$2:$O11214,2,0)</f>
        <v>DRBR24I</v>
      </c>
      <c r="G93" s="119" t="str">
        <f>VLOOKUP(E93,'LISTADO ATM'!$A$2:$B$893,2,0)</f>
        <v xml:space="preserve">ATM UNP Mercado Baní </v>
      </c>
      <c r="H93" s="119" t="str">
        <f>VLOOKUP(E93,VIP!$A$2:$O16135,7,FALSE)</f>
        <v>Si</v>
      </c>
      <c r="I93" s="119" t="str">
        <f>VLOOKUP(E93,VIP!$A$2:$O8100,8,FALSE)</f>
        <v>Si</v>
      </c>
      <c r="J93" s="119" t="str">
        <f>VLOOKUP(E93,VIP!$A$2:$O8050,8,FALSE)</f>
        <v>Si</v>
      </c>
      <c r="K93" s="119" t="str">
        <f>VLOOKUP(E93,VIP!$A$2:$O11624,6,0)</f>
        <v>SI</v>
      </c>
      <c r="L93" s="119" t="s">
        <v>2254</v>
      </c>
      <c r="M93" s="88" t="s">
        <v>2473</v>
      </c>
      <c r="N93" s="88" t="s">
        <v>2483</v>
      </c>
      <c r="O93" s="119" t="s">
        <v>2486</v>
      </c>
      <c r="P93" s="91"/>
      <c r="Q93" s="90" t="s">
        <v>2254</v>
      </c>
    </row>
    <row r="94" spans="1:17" ht="17.399999999999999" x14ac:dyDescent="0.3">
      <c r="A94" s="86" t="str">
        <f>VLOOKUP(E94,'LISTADO ATM'!$A$2:$C$894,3,0)</f>
        <v>DISTRITO NACIONAL</v>
      </c>
      <c r="B94" s="128" t="s">
        <v>2534</v>
      </c>
      <c r="C94" s="87">
        <v>44203.72792824074</v>
      </c>
      <c r="D94" s="87" t="s">
        <v>2189</v>
      </c>
      <c r="E94" s="120">
        <v>979</v>
      </c>
      <c r="F94" s="86" t="str">
        <f>VLOOKUP(E94,VIP!$A$2:$O11218,2,0)</f>
        <v>DRBR979</v>
      </c>
      <c r="G94" s="119" t="str">
        <f>VLOOKUP(E94,'LISTADO ATM'!$A$2:$B$893,2,0)</f>
        <v xml:space="preserve">ATM Oficina Luperón I </v>
      </c>
      <c r="H94" s="119" t="str">
        <f>VLOOKUP(E94,VIP!$A$2:$O16139,7,FALSE)</f>
        <v>Si</v>
      </c>
      <c r="I94" s="119" t="str">
        <f>VLOOKUP(E94,VIP!$A$2:$O8104,8,FALSE)</f>
        <v>Si</v>
      </c>
      <c r="J94" s="119" t="str">
        <f>VLOOKUP(E94,VIP!$A$2:$O8054,8,FALSE)</f>
        <v>Si</v>
      </c>
      <c r="K94" s="119" t="str">
        <f>VLOOKUP(E94,VIP!$A$2:$O11628,6,0)</f>
        <v>NO</v>
      </c>
      <c r="L94" s="119" t="s">
        <v>2228</v>
      </c>
      <c r="M94" s="88" t="s">
        <v>2473</v>
      </c>
      <c r="N94" s="88" t="s">
        <v>2483</v>
      </c>
      <c r="O94" s="119" t="s">
        <v>2486</v>
      </c>
      <c r="P94" s="91"/>
      <c r="Q94" s="90" t="s">
        <v>2228</v>
      </c>
    </row>
    <row r="95" spans="1:17" ht="17.399999999999999" x14ac:dyDescent="0.3">
      <c r="A95" s="86" t="str">
        <f>VLOOKUP(E95,'LISTADO ATM'!$A$2:$C$894,3,0)</f>
        <v>DISTRITO NACIONAL</v>
      </c>
      <c r="B95" s="86" t="s">
        <v>2591</v>
      </c>
      <c r="C95" s="87">
        <v>44204.454618055555</v>
      </c>
      <c r="D95" s="87" t="s">
        <v>2478</v>
      </c>
      <c r="E95" s="120">
        <v>980</v>
      </c>
      <c r="F95" s="86" t="str">
        <f>VLOOKUP(E95,VIP!$A$2:$O11197,2,0)</f>
        <v>DRBR980</v>
      </c>
      <c r="G95" s="119" t="str">
        <f>VLOOKUP(E95,'LISTADO ATM'!$A$2:$B$893,2,0)</f>
        <v xml:space="preserve">ATM Oficina Bella Vista Mall II </v>
      </c>
      <c r="H95" s="119" t="str">
        <f>VLOOKUP(E95,VIP!$A$2:$O16118,7,FALSE)</f>
        <v>Si</v>
      </c>
      <c r="I95" s="119" t="str">
        <f>VLOOKUP(E95,VIP!$A$2:$O8083,8,FALSE)</f>
        <v>Si</v>
      </c>
      <c r="J95" s="119" t="str">
        <f>VLOOKUP(E95,VIP!$A$2:$O8033,8,FALSE)</f>
        <v>Si</v>
      </c>
      <c r="K95" s="119" t="str">
        <f>VLOOKUP(E95,VIP!$A$2:$O11607,6,0)</f>
        <v>NO</v>
      </c>
      <c r="L95" s="119" t="s">
        <v>2596</v>
      </c>
      <c r="M95" s="133" t="s">
        <v>2601</v>
      </c>
      <c r="N95" s="133" t="s">
        <v>2597</v>
      </c>
      <c r="O95" s="119" t="s">
        <v>2598</v>
      </c>
      <c r="P95" s="87" t="s">
        <v>2596</v>
      </c>
      <c r="Q95" s="91" t="s">
        <v>2596</v>
      </c>
    </row>
    <row r="96" spans="1:17" ht="17.399999999999999" x14ac:dyDescent="0.3">
      <c r="A96" s="86" t="str">
        <f>VLOOKUP(E96,'LISTADO ATM'!$A$2:$C$894,3,0)</f>
        <v>SUR</v>
      </c>
      <c r="B96" s="128" t="s">
        <v>2524</v>
      </c>
      <c r="C96" s="87">
        <v>44203.493310185186</v>
      </c>
      <c r="D96" s="87" t="s">
        <v>2477</v>
      </c>
      <c r="E96" s="120">
        <v>984</v>
      </c>
      <c r="F96" s="86" t="str">
        <f>VLOOKUP(E96,VIP!$A$2:$O11197,2,0)</f>
        <v>DRBR984</v>
      </c>
      <c r="G96" s="119" t="str">
        <f>VLOOKUP(E96,'LISTADO ATM'!$A$2:$B$893,2,0)</f>
        <v xml:space="preserve">ATM Oficina Neiba II </v>
      </c>
      <c r="H96" s="119" t="str">
        <f>VLOOKUP(E96,VIP!$A$2:$O16118,7,FALSE)</f>
        <v>Si</v>
      </c>
      <c r="I96" s="119" t="str">
        <f>VLOOKUP(E96,VIP!$A$2:$O8083,8,FALSE)</f>
        <v>Si</v>
      </c>
      <c r="J96" s="119" t="str">
        <f>VLOOKUP(E96,VIP!$A$2:$O8033,8,FALSE)</f>
        <v>Si</v>
      </c>
      <c r="K96" s="119" t="str">
        <f>VLOOKUP(E96,VIP!$A$2:$O11607,6,0)</f>
        <v>NO</v>
      </c>
      <c r="L96" s="119" t="s">
        <v>2466</v>
      </c>
      <c r="M96" s="88" t="s">
        <v>2473</v>
      </c>
      <c r="N96" s="88" t="s">
        <v>2483</v>
      </c>
      <c r="O96" s="119" t="s">
        <v>2485</v>
      </c>
      <c r="P96" s="91"/>
      <c r="Q96" s="90" t="s">
        <v>2466</v>
      </c>
    </row>
    <row r="97" spans="1:17" ht="17.399999999999999" x14ac:dyDescent="0.3">
      <c r="A97" s="86" t="str">
        <f>VLOOKUP(E97,'LISTADO ATM'!$A$2:$C$894,3,0)</f>
        <v>NORTE</v>
      </c>
      <c r="B97" s="86" t="s">
        <v>2578</v>
      </c>
      <c r="C97" s="87">
        <v>44204.413900462961</v>
      </c>
      <c r="D97" s="87" t="s">
        <v>2481</v>
      </c>
      <c r="E97" s="120">
        <v>990</v>
      </c>
      <c r="F97" s="86" t="str">
        <f>VLOOKUP(E97,VIP!$A$2:$O11203,2,0)</f>
        <v>DRBR742</v>
      </c>
      <c r="G97" s="119" t="str">
        <f>VLOOKUP(E97,'LISTADO ATM'!$A$2:$B$893,2,0)</f>
        <v xml:space="preserve">ATM Autoservicio Bonao II </v>
      </c>
      <c r="H97" s="119" t="str">
        <f>VLOOKUP(E97,VIP!$A$2:$O16124,7,FALSE)</f>
        <v>Si</v>
      </c>
      <c r="I97" s="119" t="str">
        <f>VLOOKUP(E97,VIP!$A$2:$O8089,8,FALSE)</f>
        <v>Si</v>
      </c>
      <c r="J97" s="119" t="str">
        <f>VLOOKUP(E97,VIP!$A$2:$O8039,8,FALSE)</f>
        <v>Si</v>
      </c>
      <c r="K97" s="119" t="str">
        <f>VLOOKUP(E97,VIP!$A$2:$O11613,6,0)</f>
        <v>NO</v>
      </c>
      <c r="L97" s="119" t="s">
        <v>2584</v>
      </c>
      <c r="M97" s="88" t="s">
        <v>2473</v>
      </c>
      <c r="N97" s="88" t="s">
        <v>2483</v>
      </c>
      <c r="O97" s="119" t="s">
        <v>2488</v>
      </c>
      <c r="P97" s="88"/>
      <c r="Q97" s="90" t="s">
        <v>2584</v>
      </c>
    </row>
  </sheetData>
  <autoFilter ref="A4:Q60">
    <sortState ref="A5:Q97">
      <sortCondition ref="E4:E6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6">
    <cfRule type="duplicateValues" dxfId="624" priority="687"/>
  </conditionalFormatting>
  <conditionalFormatting sqref="E6">
    <cfRule type="duplicateValues" dxfId="623" priority="685"/>
    <cfRule type="duplicateValues" dxfId="622" priority="686"/>
  </conditionalFormatting>
  <conditionalFormatting sqref="E6">
    <cfRule type="duplicateValues" dxfId="621" priority="682"/>
    <cfRule type="duplicateValues" dxfId="620" priority="683"/>
    <cfRule type="duplicateValues" dxfId="619" priority="684"/>
  </conditionalFormatting>
  <conditionalFormatting sqref="E6">
    <cfRule type="duplicateValues" dxfId="618" priority="681"/>
  </conditionalFormatting>
  <conditionalFormatting sqref="B6">
    <cfRule type="duplicateValues" dxfId="617" priority="680"/>
  </conditionalFormatting>
  <conditionalFormatting sqref="B6">
    <cfRule type="duplicateValues" dxfId="616" priority="677"/>
    <cfRule type="duplicateValues" dxfId="615" priority="678"/>
    <cfRule type="duplicateValues" dxfId="614" priority="679"/>
  </conditionalFormatting>
  <conditionalFormatting sqref="B6">
    <cfRule type="duplicateValues" dxfId="613" priority="675"/>
    <cfRule type="duplicateValues" dxfId="612" priority="676"/>
  </conditionalFormatting>
  <conditionalFormatting sqref="B6">
    <cfRule type="duplicateValues" dxfId="611" priority="674"/>
  </conditionalFormatting>
  <conditionalFormatting sqref="E6">
    <cfRule type="duplicateValues" dxfId="610" priority="673"/>
  </conditionalFormatting>
  <conditionalFormatting sqref="B6">
    <cfRule type="duplicateValues" dxfId="609" priority="672"/>
  </conditionalFormatting>
  <conditionalFormatting sqref="E7">
    <cfRule type="duplicateValues" dxfId="608" priority="671"/>
  </conditionalFormatting>
  <conditionalFormatting sqref="E7">
    <cfRule type="duplicateValues" dxfId="607" priority="669"/>
    <cfRule type="duplicateValues" dxfId="606" priority="670"/>
  </conditionalFormatting>
  <conditionalFormatting sqref="E7">
    <cfRule type="duplicateValues" dxfId="605" priority="666"/>
    <cfRule type="duplicateValues" dxfId="604" priority="667"/>
    <cfRule type="duplicateValues" dxfId="603" priority="668"/>
  </conditionalFormatting>
  <conditionalFormatting sqref="E7">
    <cfRule type="duplicateValues" dxfId="602" priority="665"/>
  </conditionalFormatting>
  <conditionalFormatting sqref="B7">
    <cfRule type="duplicateValues" dxfId="601" priority="664"/>
  </conditionalFormatting>
  <conditionalFormatting sqref="B7">
    <cfRule type="duplicateValues" dxfId="600" priority="661"/>
    <cfRule type="duplicateValues" dxfId="599" priority="662"/>
    <cfRule type="duplicateValues" dxfId="598" priority="663"/>
  </conditionalFormatting>
  <conditionalFormatting sqref="B7">
    <cfRule type="duplicateValues" dxfId="597" priority="659"/>
    <cfRule type="duplicateValues" dxfId="596" priority="660"/>
  </conditionalFormatting>
  <conditionalFormatting sqref="B7">
    <cfRule type="duplicateValues" dxfId="595" priority="658"/>
  </conditionalFormatting>
  <conditionalFormatting sqref="E7">
    <cfRule type="duplicateValues" dxfId="594" priority="657"/>
  </conditionalFormatting>
  <conditionalFormatting sqref="B7">
    <cfRule type="duplicateValues" dxfId="593" priority="656"/>
  </conditionalFormatting>
  <conditionalFormatting sqref="E8">
    <cfRule type="duplicateValues" dxfId="592" priority="299978"/>
  </conditionalFormatting>
  <conditionalFormatting sqref="E8">
    <cfRule type="duplicateValues" dxfId="591" priority="299979"/>
    <cfRule type="duplicateValues" dxfId="590" priority="299980"/>
  </conditionalFormatting>
  <conditionalFormatting sqref="E8">
    <cfRule type="duplicateValues" dxfId="589" priority="299981"/>
    <cfRule type="duplicateValues" dxfId="588" priority="299982"/>
    <cfRule type="duplicateValues" dxfId="587" priority="299983"/>
  </conditionalFormatting>
  <conditionalFormatting sqref="B8">
    <cfRule type="duplicateValues" dxfId="586" priority="299984"/>
  </conditionalFormatting>
  <conditionalFormatting sqref="B8">
    <cfRule type="duplicateValues" dxfId="585" priority="299985"/>
    <cfRule type="duplicateValues" dxfId="584" priority="299986"/>
    <cfRule type="duplicateValues" dxfId="583" priority="299987"/>
  </conditionalFormatting>
  <conditionalFormatting sqref="B8">
    <cfRule type="duplicateValues" dxfId="582" priority="299988"/>
    <cfRule type="duplicateValues" dxfId="581" priority="299989"/>
  </conditionalFormatting>
  <conditionalFormatting sqref="E39:E41">
    <cfRule type="duplicateValues" dxfId="580" priority="300933"/>
    <cfRule type="duplicateValues" dxfId="579" priority="300934"/>
  </conditionalFormatting>
  <conditionalFormatting sqref="E39:E41">
    <cfRule type="duplicateValues" dxfId="578" priority="300937"/>
    <cfRule type="duplicateValues" dxfId="577" priority="300938"/>
    <cfRule type="duplicateValues" dxfId="576" priority="300939"/>
  </conditionalFormatting>
  <conditionalFormatting sqref="E39:E41">
    <cfRule type="duplicateValues" dxfId="575" priority="300943"/>
    <cfRule type="duplicateValues" dxfId="574" priority="300944"/>
    <cfRule type="duplicateValues" dxfId="573" priority="300945"/>
    <cfRule type="duplicateValues" dxfId="572" priority="300946"/>
  </conditionalFormatting>
  <conditionalFormatting sqref="E39:E41">
    <cfRule type="duplicateValues" dxfId="571" priority="300951"/>
  </conditionalFormatting>
  <conditionalFormatting sqref="E27:E38">
    <cfRule type="duplicateValues" dxfId="570" priority="577"/>
  </conditionalFormatting>
  <conditionalFormatting sqref="E27:E38">
    <cfRule type="duplicateValues" dxfId="569" priority="575"/>
    <cfRule type="duplicateValues" dxfId="568" priority="576"/>
  </conditionalFormatting>
  <conditionalFormatting sqref="E27:E38">
    <cfRule type="duplicateValues" dxfId="567" priority="573"/>
    <cfRule type="duplicateValues" dxfId="566" priority="574"/>
  </conditionalFormatting>
  <conditionalFormatting sqref="E27:E38">
    <cfRule type="duplicateValues" dxfId="565" priority="572"/>
  </conditionalFormatting>
  <conditionalFormatting sqref="E27:E38">
    <cfRule type="duplicateValues" dxfId="564" priority="569"/>
    <cfRule type="duplicateValues" dxfId="563" priority="570"/>
    <cfRule type="duplicateValues" dxfId="562" priority="571"/>
  </conditionalFormatting>
  <conditionalFormatting sqref="E27:E38">
    <cfRule type="duplicateValues" dxfId="561" priority="566"/>
    <cfRule type="duplicateValues" dxfId="560" priority="567"/>
    <cfRule type="duplicateValues" dxfId="559" priority="568"/>
  </conditionalFormatting>
  <conditionalFormatting sqref="E27:E38">
    <cfRule type="duplicateValues" dxfId="558" priority="565"/>
  </conditionalFormatting>
  <conditionalFormatting sqref="E27:E38">
    <cfRule type="duplicateValues" dxfId="557" priority="564"/>
  </conditionalFormatting>
  <conditionalFormatting sqref="E27:E38">
    <cfRule type="duplicateValues" dxfId="556" priority="562"/>
    <cfRule type="duplicateValues" dxfId="555" priority="563"/>
  </conditionalFormatting>
  <conditionalFormatting sqref="E27:E38">
    <cfRule type="duplicateValues" dxfId="554" priority="559"/>
    <cfRule type="duplicateValues" dxfId="553" priority="560"/>
    <cfRule type="duplicateValues" dxfId="552" priority="561"/>
  </conditionalFormatting>
  <conditionalFormatting sqref="B61">
    <cfRule type="duplicateValues" dxfId="551" priority="342"/>
  </conditionalFormatting>
  <conditionalFormatting sqref="B61">
    <cfRule type="duplicateValues" dxfId="550" priority="341"/>
  </conditionalFormatting>
  <conditionalFormatting sqref="B61">
    <cfRule type="duplicateValues" dxfId="549" priority="338"/>
    <cfRule type="duplicateValues" dxfId="548" priority="339"/>
    <cfRule type="duplicateValues" dxfId="547" priority="340"/>
  </conditionalFormatting>
  <conditionalFormatting sqref="B61">
    <cfRule type="duplicateValues" dxfId="546" priority="336"/>
    <cfRule type="duplicateValues" dxfId="545" priority="337"/>
  </conditionalFormatting>
  <conditionalFormatting sqref="B61">
    <cfRule type="duplicateValues" dxfId="544" priority="333"/>
    <cfRule type="duplicateValues" dxfId="543" priority="334"/>
    <cfRule type="duplicateValues" dxfId="542" priority="335"/>
  </conditionalFormatting>
  <conditionalFormatting sqref="B61">
    <cfRule type="duplicateValues" dxfId="541" priority="332"/>
  </conditionalFormatting>
  <conditionalFormatting sqref="B61">
    <cfRule type="duplicateValues" dxfId="540" priority="331"/>
  </conditionalFormatting>
  <conditionalFormatting sqref="B61">
    <cfRule type="duplicateValues" dxfId="539" priority="328"/>
    <cfRule type="duplicateValues" dxfId="538" priority="329"/>
    <cfRule type="duplicateValues" dxfId="537" priority="330"/>
  </conditionalFormatting>
  <conditionalFormatting sqref="B61">
    <cfRule type="duplicateValues" dxfId="536" priority="326"/>
    <cfRule type="duplicateValues" dxfId="535" priority="327"/>
  </conditionalFormatting>
  <conditionalFormatting sqref="E61">
    <cfRule type="duplicateValues" dxfId="534" priority="324"/>
    <cfRule type="duplicateValues" dxfId="533" priority="325"/>
  </conditionalFormatting>
  <conditionalFormatting sqref="E61">
    <cfRule type="duplicateValues" dxfId="532" priority="321"/>
    <cfRule type="duplicateValues" dxfId="531" priority="322"/>
    <cfRule type="duplicateValues" dxfId="530" priority="323"/>
  </conditionalFormatting>
  <conditionalFormatting sqref="E61">
    <cfRule type="duplicateValues" dxfId="529" priority="317"/>
    <cfRule type="duplicateValues" dxfId="528" priority="318"/>
    <cfRule type="duplicateValues" dxfId="527" priority="319"/>
    <cfRule type="duplicateValues" dxfId="526" priority="320"/>
  </conditionalFormatting>
  <conditionalFormatting sqref="E61">
    <cfRule type="duplicateValues" dxfId="525" priority="316"/>
  </conditionalFormatting>
  <conditionalFormatting sqref="B61">
    <cfRule type="duplicateValues" dxfId="524" priority="315"/>
  </conditionalFormatting>
  <conditionalFormatting sqref="B61">
    <cfRule type="duplicateValues" dxfId="523" priority="312"/>
    <cfRule type="duplicateValues" dxfId="522" priority="313"/>
    <cfRule type="duplicateValues" dxfId="521" priority="314"/>
  </conditionalFormatting>
  <conditionalFormatting sqref="B61">
    <cfRule type="duplicateValues" dxfId="520" priority="310"/>
    <cfRule type="duplicateValues" dxfId="519" priority="311"/>
  </conditionalFormatting>
  <conditionalFormatting sqref="B62">
    <cfRule type="duplicateValues" dxfId="518" priority="297"/>
  </conditionalFormatting>
  <conditionalFormatting sqref="B62">
    <cfRule type="duplicateValues" dxfId="517" priority="296"/>
  </conditionalFormatting>
  <conditionalFormatting sqref="B62">
    <cfRule type="duplicateValues" dxfId="516" priority="293"/>
    <cfRule type="duplicateValues" dxfId="515" priority="294"/>
    <cfRule type="duplicateValues" dxfId="514" priority="295"/>
  </conditionalFormatting>
  <conditionalFormatting sqref="B62">
    <cfRule type="duplicateValues" dxfId="513" priority="291"/>
    <cfRule type="duplicateValues" dxfId="512" priority="292"/>
  </conditionalFormatting>
  <conditionalFormatting sqref="B62">
    <cfRule type="duplicateValues" dxfId="511" priority="288"/>
    <cfRule type="duplicateValues" dxfId="510" priority="289"/>
    <cfRule type="duplicateValues" dxfId="509" priority="290"/>
  </conditionalFormatting>
  <conditionalFormatting sqref="B62">
    <cfRule type="duplicateValues" dxfId="508" priority="287"/>
  </conditionalFormatting>
  <conditionalFormatting sqref="B62">
    <cfRule type="duplicateValues" dxfId="507" priority="286"/>
  </conditionalFormatting>
  <conditionalFormatting sqref="B62">
    <cfRule type="duplicateValues" dxfId="506" priority="283"/>
    <cfRule type="duplicateValues" dxfId="505" priority="284"/>
    <cfRule type="duplicateValues" dxfId="504" priority="285"/>
  </conditionalFormatting>
  <conditionalFormatting sqref="B62">
    <cfRule type="duplicateValues" dxfId="503" priority="281"/>
    <cfRule type="duplicateValues" dxfId="502" priority="282"/>
  </conditionalFormatting>
  <conditionalFormatting sqref="E62">
    <cfRule type="duplicateValues" dxfId="501" priority="279"/>
    <cfRule type="duplicateValues" dxfId="500" priority="280"/>
  </conditionalFormatting>
  <conditionalFormatting sqref="E62">
    <cfRule type="duplicateValues" dxfId="499" priority="276"/>
    <cfRule type="duplicateValues" dxfId="498" priority="277"/>
    <cfRule type="duplicateValues" dxfId="497" priority="278"/>
  </conditionalFormatting>
  <conditionalFormatting sqref="E62">
    <cfRule type="duplicateValues" dxfId="496" priority="272"/>
    <cfRule type="duplicateValues" dxfId="495" priority="273"/>
    <cfRule type="duplicateValues" dxfId="494" priority="274"/>
    <cfRule type="duplicateValues" dxfId="493" priority="275"/>
  </conditionalFormatting>
  <conditionalFormatting sqref="E62">
    <cfRule type="duplicateValues" dxfId="492" priority="271"/>
  </conditionalFormatting>
  <conditionalFormatting sqref="B62">
    <cfRule type="duplicateValues" dxfId="491" priority="270"/>
  </conditionalFormatting>
  <conditionalFormatting sqref="B62">
    <cfRule type="duplicateValues" dxfId="490" priority="267"/>
    <cfRule type="duplicateValues" dxfId="489" priority="268"/>
    <cfRule type="duplicateValues" dxfId="488" priority="269"/>
  </conditionalFormatting>
  <conditionalFormatting sqref="B62">
    <cfRule type="duplicateValues" dxfId="487" priority="265"/>
    <cfRule type="duplicateValues" dxfId="486" priority="266"/>
  </conditionalFormatting>
  <conditionalFormatting sqref="B63">
    <cfRule type="duplicateValues" dxfId="485" priority="264"/>
  </conditionalFormatting>
  <conditionalFormatting sqref="B63">
    <cfRule type="duplicateValues" dxfId="484" priority="263"/>
  </conditionalFormatting>
  <conditionalFormatting sqref="B63">
    <cfRule type="duplicateValues" dxfId="483" priority="260"/>
    <cfRule type="duplicateValues" dxfId="482" priority="261"/>
    <cfRule type="duplicateValues" dxfId="481" priority="262"/>
  </conditionalFormatting>
  <conditionalFormatting sqref="B63">
    <cfRule type="duplicateValues" dxfId="480" priority="258"/>
    <cfRule type="duplicateValues" dxfId="479" priority="259"/>
  </conditionalFormatting>
  <conditionalFormatting sqref="B63">
    <cfRule type="duplicateValues" dxfId="478" priority="255"/>
    <cfRule type="duplicateValues" dxfId="477" priority="256"/>
    <cfRule type="duplicateValues" dxfId="476" priority="257"/>
  </conditionalFormatting>
  <conditionalFormatting sqref="B63">
    <cfRule type="duplicateValues" dxfId="475" priority="254"/>
  </conditionalFormatting>
  <conditionalFormatting sqref="B63">
    <cfRule type="duplicateValues" dxfId="474" priority="253"/>
  </conditionalFormatting>
  <conditionalFormatting sqref="B63">
    <cfRule type="duplicateValues" dxfId="473" priority="250"/>
    <cfRule type="duplicateValues" dxfId="472" priority="251"/>
    <cfRule type="duplicateValues" dxfId="471" priority="252"/>
  </conditionalFormatting>
  <conditionalFormatting sqref="B63">
    <cfRule type="duplicateValues" dxfId="470" priority="248"/>
    <cfRule type="duplicateValues" dxfId="469" priority="249"/>
  </conditionalFormatting>
  <conditionalFormatting sqref="E63">
    <cfRule type="duplicateValues" dxfId="468" priority="246"/>
    <cfRule type="duplicateValues" dxfId="467" priority="247"/>
  </conditionalFormatting>
  <conditionalFormatting sqref="E63">
    <cfRule type="duplicateValues" dxfId="466" priority="243"/>
    <cfRule type="duplicateValues" dxfId="465" priority="244"/>
    <cfRule type="duplicateValues" dxfId="464" priority="245"/>
  </conditionalFormatting>
  <conditionalFormatting sqref="E63">
    <cfRule type="duplicateValues" dxfId="463" priority="239"/>
    <cfRule type="duplicateValues" dxfId="462" priority="240"/>
    <cfRule type="duplicateValues" dxfId="461" priority="241"/>
    <cfRule type="duplicateValues" dxfId="460" priority="242"/>
  </conditionalFormatting>
  <conditionalFormatting sqref="E63">
    <cfRule type="duplicateValues" dxfId="459" priority="238"/>
  </conditionalFormatting>
  <conditionalFormatting sqref="B63">
    <cfRule type="duplicateValues" dxfId="458" priority="237"/>
  </conditionalFormatting>
  <conditionalFormatting sqref="B63">
    <cfRule type="duplicateValues" dxfId="457" priority="234"/>
    <cfRule type="duplicateValues" dxfId="456" priority="235"/>
    <cfRule type="duplicateValues" dxfId="455" priority="236"/>
  </conditionalFormatting>
  <conditionalFormatting sqref="B63">
    <cfRule type="duplicateValues" dxfId="454" priority="232"/>
    <cfRule type="duplicateValues" dxfId="453" priority="233"/>
  </conditionalFormatting>
  <conditionalFormatting sqref="E64">
    <cfRule type="duplicateValues" dxfId="452" priority="213"/>
    <cfRule type="duplicateValues" dxfId="451" priority="214"/>
  </conditionalFormatting>
  <conditionalFormatting sqref="E64">
    <cfRule type="duplicateValues" dxfId="450" priority="210"/>
    <cfRule type="duplicateValues" dxfId="449" priority="211"/>
    <cfRule type="duplicateValues" dxfId="448" priority="212"/>
  </conditionalFormatting>
  <conditionalFormatting sqref="E64">
    <cfRule type="duplicateValues" dxfId="447" priority="206"/>
    <cfRule type="duplicateValues" dxfId="446" priority="207"/>
    <cfRule type="duplicateValues" dxfId="445" priority="208"/>
    <cfRule type="duplicateValues" dxfId="444" priority="209"/>
  </conditionalFormatting>
  <conditionalFormatting sqref="E64">
    <cfRule type="duplicateValues" dxfId="443" priority="205"/>
  </conditionalFormatting>
  <conditionalFormatting sqref="E65">
    <cfRule type="duplicateValues" dxfId="442" priority="177"/>
    <cfRule type="duplicateValues" dxfId="441" priority="178"/>
  </conditionalFormatting>
  <conditionalFormatting sqref="E65">
    <cfRule type="duplicateValues" dxfId="440" priority="174"/>
    <cfRule type="duplicateValues" dxfId="439" priority="175"/>
    <cfRule type="duplicateValues" dxfId="438" priority="176"/>
  </conditionalFormatting>
  <conditionalFormatting sqref="E65">
    <cfRule type="duplicateValues" dxfId="437" priority="170"/>
    <cfRule type="duplicateValues" dxfId="436" priority="171"/>
    <cfRule type="duplicateValues" dxfId="435" priority="172"/>
    <cfRule type="duplicateValues" dxfId="434" priority="173"/>
  </conditionalFormatting>
  <conditionalFormatting sqref="E65">
    <cfRule type="duplicateValues" dxfId="433" priority="169"/>
  </conditionalFormatting>
  <conditionalFormatting sqref="E9:E12">
    <cfRule type="duplicateValues" dxfId="432" priority="301880"/>
  </conditionalFormatting>
  <conditionalFormatting sqref="E9:E12">
    <cfRule type="duplicateValues" dxfId="431" priority="301882"/>
    <cfRule type="duplicateValues" dxfId="430" priority="301883"/>
  </conditionalFormatting>
  <conditionalFormatting sqref="E9:E12">
    <cfRule type="duplicateValues" dxfId="429" priority="301886"/>
    <cfRule type="duplicateValues" dxfId="428" priority="301887"/>
    <cfRule type="duplicateValues" dxfId="427" priority="301888"/>
  </conditionalFormatting>
  <conditionalFormatting sqref="B9:B12">
    <cfRule type="duplicateValues" dxfId="426" priority="301892"/>
  </conditionalFormatting>
  <conditionalFormatting sqref="B9:B12">
    <cfRule type="duplicateValues" dxfId="425" priority="301894"/>
    <cfRule type="duplicateValues" dxfId="424" priority="301895"/>
    <cfRule type="duplicateValues" dxfId="423" priority="301896"/>
  </conditionalFormatting>
  <conditionalFormatting sqref="B9:B12">
    <cfRule type="duplicateValues" dxfId="422" priority="301900"/>
    <cfRule type="duplicateValues" dxfId="421" priority="301901"/>
  </conditionalFormatting>
  <conditionalFormatting sqref="E66:E73">
    <cfRule type="duplicateValues" dxfId="420" priority="157"/>
    <cfRule type="duplicateValues" dxfId="419" priority="158"/>
  </conditionalFormatting>
  <conditionalFormatting sqref="E66:E73">
    <cfRule type="duplicateValues" dxfId="418" priority="154"/>
    <cfRule type="duplicateValues" dxfId="417" priority="155"/>
    <cfRule type="duplicateValues" dxfId="416" priority="156"/>
  </conditionalFormatting>
  <conditionalFormatting sqref="E66:E73">
    <cfRule type="duplicateValues" dxfId="415" priority="150"/>
    <cfRule type="duplicateValues" dxfId="414" priority="151"/>
    <cfRule type="duplicateValues" dxfId="413" priority="152"/>
    <cfRule type="duplicateValues" dxfId="412" priority="153"/>
  </conditionalFormatting>
  <conditionalFormatting sqref="E66:E73">
    <cfRule type="duplicateValues" dxfId="411" priority="149"/>
  </conditionalFormatting>
  <conditionalFormatting sqref="E13:E26">
    <cfRule type="duplicateValues" dxfId="410" priority="303122"/>
  </conditionalFormatting>
  <conditionalFormatting sqref="E13:E26">
    <cfRule type="duplicateValues" dxfId="409" priority="303124"/>
    <cfRule type="duplicateValues" dxfId="408" priority="303125"/>
  </conditionalFormatting>
  <conditionalFormatting sqref="E13:E26">
    <cfRule type="duplicateValues" dxfId="407" priority="303128"/>
    <cfRule type="duplicateValues" dxfId="406" priority="303129"/>
    <cfRule type="duplicateValues" dxfId="405" priority="303130"/>
  </conditionalFormatting>
  <conditionalFormatting sqref="B48:B56">
    <cfRule type="duplicateValues" dxfId="404" priority="303306"/>
  </conditionalFormatting>
  <conditionalFormatting sqref="B48:B56">
    <cfRule type="duplicateValues" dxfId="403" priority="303308"/>
    <cfRule type="duplicateValues" dxfId="402" priority="303309"/>
    <cfRule type="duplicateValues" dxfId="401" priority="303310"/>
  </conditionalFormatting>
  <conditionalFormatting sqref="B48:B56">
    <cfRule type="duplicateValues" dxfId="400" priority="303314"/>
    <cfRule type="duplicateValues" dxfId="399" priority="303315"/>
  </conditionalFormatting>
  <conditionalFormatting sqref="E48:E56">
    <cfRule type="duplicateValues" dxfId="398" priority="303318"/>
    <cfRule type="duplicateValues" dxfId="397" priority="303319"/>
  </conditionalFormatting>
  <conditionalFormatting sqref="E48:E56">
    <cfRule type="duplicateValues" dxfId="396" priority="303322"/>
    <cfRule type="duplicateValues" dxfId="395" priority="303323"/>
    <cfRule type="duplicateValues" dxfId="394" priority="303324"/>
  </conditionalFormatting>
  <conditionalFormatting sqref="E48:E56">
    <cfRule type="duplicateValues" dxfId="393" priority="303328"/>
    <cfRule type="duplicateValues" dxfId="392" priority="303329"/>
    <cfRule type="duplicateValues" dxfId="391" priority="303330"/>
    <cfRule type="duplicateValues" dxfId="390" priority="303331"/>
  </conditionalFormatting>
  <conditionalFormatting sqref="E48:E56">
    <cfRule type="duplicateValues" dxfId="389" priority="303336"/>
  </conditionalFormatting>
  <conditionalFormatting sqref="B57:B60">
    <cfRule type="duplicateValues" dxfId="388" priority="303488"/>
  </conditionalFormatting>
  <conditionalFormatting sqref="B57:B60">
    <cfRule type="duplicateValues" dxfId="387" priority="303490"/>
    <cfRule type="duplicateValues" dxfId="386" priority="303491"/>
    <cfRule type="duplicateValues" dxfId="385" priority="303492"/>
  </conditionalFormatting>
  <conditionalFormatting sqref="B57:B60">
    <cfRule type="duplicateValues" dxfId="384" priority="303496"/>
    <cfRule type="duplicateValues" dxfId="383" priority="303497"/>
  </conditionalFormatting>
  <conditionalFormatting sqref="E57:E60">
    <cfRule type="duplicateValues" dxfId="382" priority="303500"/>
    <cfRule type="duplicateValues" dxfId="381" priority="303501"/>
  </conditionalFormatting>
  <conditionalFormatting sqref="E57:E60">
    <cfRule type="duplicateValues" dxfId="380" priority="303504"/>
    <cfRule type="duplicateValues" dxfId="379" priority="303505"/>
    <cfRule type="duplicateValues" dxfId="378" priority="303506"/>
  </conditionalFormatting>
  <conditionalFormatting sqref="E57:E60">
    <cfRule type="duplicateValues" dxfId="377" priority="303510"/>
    <cfRule type="duplicateValues" dxfId="376" priority="303511"/>
    <cfRule type="duplicateValues" dxfId="375" priority="303512"/>
    <cfRule type="duplicateValues" dxfId="374" priority="303513"/>
  </conditionalFormatting>
  <conditionalFormatting sqref="E57:E60">
    <cfRule type="duplicateValues" dxfId="373" priority="303518"/>
  </conditionalFormatting>
  <conditionalFormatting sqref="B42:B47">
    <cfRule type="duplicateValues" dxfId="372" priority="303579"/>
  </conditionalFormatting>
  <conditionalFormatting sqref="B42:B47">
    <cfRule type="duplicateValues" dxfId="371" priority="303581"/>
    <cfRule type="duplicateValues" dxfId="370" priority="303582"/>
    <cfRule type="duplicateValues" dxfId="369" priority="303583"/>
  </conditionalFormatting>
  <conditionalFormatting sqref="B42:B47">
    <cfRule type="duplicateValues" dxfId="368" priority="303587"/>
    <cfRule type="duplicateValues" dxfId="367" priority="303588"/>
  </conditionalFormatting>
  <conditionalFormatting sqref="E42:E47">
    <cfRule type="duplicateValues" dxfId="366" priority="303591"/>
    <cfRule type="duplicateValues" dxfId="365" priority="303592"/>
  </conditionalFormatting>
  <conditionalFormatting sqref="E42:E47">
    <cfRule type="duplicateValues" dxfId="364" priority="303595"/>
    <cfRule type="duplicateValues" dxfId="363" priority="303596"/>
    <cfRule type="duplicateValues" dxfId="362" priority="303597"/>
  </conditionalFormatting>
  <conditionalFormatting sqref="E42:E47">
    <cfRule type="duplicateValues" dxfId="361" priority="303601"/>
    <cfRule type="duplicateValues" dxfId="360" priority="303602"/>
    <cfRule type="duplicateValues" dxfId="359" priority="303603"/>
    <cfRule type="duplicateValues" dxfId="358" priority="303604"/>
  </conditionalFormatting>
  <conditionalFormatting sqref="E42:E47">
    <cfRule type="duplicateValues" dxfId="357" priority="303609"/>
  </conditionalFormatting>
  <conditionalFormatting sqref="B13:B60">
    <cfRule type="duplicateValues" dxfId="356" priority="303611"/>
  </conditionalFormatting>
  <conditionalFormatting sqref="B13:B60">
    <cfRule type="duplicateValues" dxfId="355" priority="303613"/>
    <cfRule type="duplicateValues" dxfId="354" priority="303614"/>
    <cfRule type="duplicateValues" dxfId="353" priority="303615"/>
  </conditionalFormatting>
  <conditionalFormatting sqref="B13:B60">
    <cfRule type="duplicateValues" dxfId="352" priority="303619"/>
    <cfRule type="duplicateValues" dxfId="351" priority="303620"/>
  </conditionalFormatting>
  <conditionalFormatting sqref="E84">
    <cfRule type="duplicateValues" dxfId="350" priority="108"/>
    <cfRule type="duplicateValues" dxfId="349" priority="109"/>
    <cfRule type="duplicateValues" dxfId="348" priority="110"/>
  </conditionalFormatting>
  <conditionalFormatting sqref="E84">
    <cfRule type="duplicateValues" dxfId="347" priority="111"/>
    <cfRule type="duplicateValues" dxfId="346" priority="112"/>
    <cfRule type="duplicateValues" dxfId="345" priority="113"/>
  </conditionalFormatting>
  <conditionalFormatting sqref="E84">
    <cfRule type="duplicateValues" dxfId="344" priority="114"/>
    <cfRule type="duplicateValues" dxfId="343" priority="115"/>
    <cfRule type="duplicateValues" dxfId="342" priority="116"/>
    <cfRule type="duplicateValues" dxfId="341" priority="117"/>
  </conditionalFormatting>
  <conditionalFormatting sqref="E84">
    <cfRule type="duplicateValues" dxfId="340" priority="118"/>
  </conditionalFormatting>
  <conditionalFormatting sqref="E84">
    <cfRule type="duplicateValues" dxfId="339" priority="119"/>
  </conditionalFormatting>
  <conditionalFormatting sqref="E84">
    <cfRule type="duplicateValues" dxfId="338" priority="120"/>
    <cfRule type="duplicateValues" dxfId="337" priority="121"/>
  </conditionalFormatting>
  <conditionalFormatting sqref="E85">
    <cfRule type="duplicateValues" dxfId="336" priority="94"/>
    <cfRule type="duplicateValues" dxfId="335" priority="95"/>
    <cfRule type="duplicateValues" dxfId="334" priority="96"/>
  </conditionalFormatting>
  <conditionalFormatting sqref="E85">
    <cfRule type="duplicateValues" dxfId="333" priority="97"/>
    <cfRule type="duplicateValues" dxfId="332" priority="98"/>
    <cfRule type="duplicateValues" dxfId="331" priority="99"/>
  </conditionalFormatting>
  <conditionalFormatting sqref="E85">
    <cfRule type="duplicateValues" dxfId="330" priority="100"/>
    <cfRule type="duplicateValues" dxfId="329" priority="101"/>
    <cfRule type="duplicateValues" dxfId="328" priority="102"/>
    <cfRule type="duplicateValues" dxfId="327" priority="103"/>
  </conditionalFormatting>
  <conditionalFormatting sqref="E85">
    <cfRule type="duplicateValues" dxfId="326" priority="104"/>
  </conditionalFormatting>
  <conditionalFormatting sqref="E85">
    <cfRule type="duplicateValues" dxfId="325" priority="105"/>
  </conditionalFormatting>
  <conditionalFormatting sqref="E85">
    <cfRule type="duplicateValues" dxfId="324" priority="106"/>
    <cfRule type="duplicateValues" dxfId="323" priority="107"/>
  </conditionalFormatting>
  <conditionalFormatting sqref="E86">
    <cfRule type="duplicateValues" dxfId="322" priority="79"/>
    <cfRule type="duplicateValues" dxfId="321" priority="80"/>
    <cfRule type="duplicateValues" dxfId="320" priority="81"/>
  </conditionalFormatting>
  <conditionalFormatting sqref="E86">
    <cfRule type="duplicateValues" dxfId="319" priority="82"/>
    <cfRule type="duplicateValues" dxfId="318" priority="83"/>
    <cfRule type="duplicateValues" dxfId="317" priority="84"/>
  </conditionalFormatting>
  <conditionalFormatting sqref="E86">
    <cfRule type="duplicateValues" dxfId="316" priority="85"/>
    <cfRule type="duplicateValues" dxfId="315" priority="86"/>
    <cfRule type="duplicateValues" dxfId="314" priority="87"/>
    <cfRule type="duplicateValues" dxfId="313" priority="88"/>
  </conditionalFormatting>
  <conditionalFormatting sqref="E86">
    <cfRule type="duplicateValues" dxfId="312" priority="89"/>
  </conditionalFormatting>
  <conditionalFormatting sqref="E86">
    <cfRule type="duplicateValues" dxfId="311" priority="90"/>
  </conditionalFormatting>
  <conditionalFormatting sqref="E86">
    <cfRule type="duplicateValues" dxfId="310" priority="91"/>
    <cfRule type="duplicateValues" dxfId="309" priority="92"/>
  </conditionalFormatting>
  <conditionalFormatting sqref="E86">
    <cfRule type="duplicateValues" dxfId="308" priority="78"/>
  </conditionalFormatting>
  <conditionalFormatting sqref="E87">
    <cfRule type="duplicateValues" dxfId="307" priority="64"/>
    <cfRule type="duplicateValues" dxfId="306" priority="65"/>
    <cfRule type="duplicateValues" dxfId="305" priority="66"/>
  </conditionalFormatting>
  <conditionalFormatting sqref="E87">
    <cfRule type="duplicateValues" dxfId="304" priority="67"/>
    <cfRule type="duplicateValues" dxfId="303" priority="68"/>
    <cfRule type="duplicateValues" dxfId="302" priority="69"/>
  </conditionalFormatting>
  <conditionalFormatting sqref="E87">
    <cfRule type="duplicateValues" dxfId="301" priority="70"/>
    <cfRule type="duplicateValues" dxfId="300" priority="71"/>
    <cfRule type="duplicateValues" dxfId="299" priority="72"/>
    <cfRule type="duplicateValues" dxfId="298" priority="73"/>
  </conditionalFormatting>
  <conditionalFormatting sqref="E87">
    <cfRule type="duplicateValues" dxfId="297" priority="74"/>
  </conditionalFormatting>
  <conditionalFormatting sqref="E87">
    <cfRule type="duplicateValues" dxfId="296" priority="75"/>
  </conditionalFormatting>
  <conditionalFormatting sqref="E87">
    <cfRule type="duplicateValues" dxfId="295" priority="76"/>
    <cfRule type="duplicateValues" dxfId="294" priority="77"/>
  </conditionalFormatting>
  <conditionalFormatting sqref="E87">
    <cfRule type="duplicateValues" dxfId="293" priority="63"/>
  </conditionalFormatting>
  <conditionalFormatting sqref="E74:E83">
    <cfRule type="duplicateValues" dxfId="292" priority="303708"/>
    <cfRule type="duplicateValues" dxfId="291" priority="303709"/>
    <cfRule type="duplicateValues" dxfId="290" priority="303710"/>
  </conditionalFormatting>
  <conditionalFormatting sqref="E74:E85">
    <cfRule type="duplicateValues" dxfId="289" priority="303714"/>
  </conditionalFormatting>
  <conditionalFormatting sqref="E74:E87">
    <cfRule type="duplicateValues" dxfId="288" priority="303716"/>
  </conditionalFormatting>
  <conditionalFormatting sqref="E74:E83">
    <cfRule type="duplicateValues" dxfId="287" priority="303718"/>
  </conditionalFormatting>
  <conditionalFormatting sqref="E74:E83">
    <cfRule type="duplicateValues" dxfId="286" priority="303720"/>
    <cfRule type="duplicateValues" dxfId="285" priority="303721"/>
  </conditionalFormatting>
  <conditionalFormatting sqref="E74:E83">
    <cfRule type="duplicateValues" dxfId="284" priority="303730"/>
    <cfRule type="duplicateValues" dxfId="283" priority="303731"/>
    <cfRule type="duplicateValues" dxfId="282" priority="303732"/>
    <cfRule type="duplicateValues" dxfId="281" priority="303733"/>
  </conditionalFormatting>
  <conditionalFormatting sqref="E5">
    <cfRule type="duplicateValues" dxfId="280" priority="303753"/>
  </conditionalFormatting>
  <conditionalFormatting sqref="E5">
    <cfRule type="duplicateValues" dxfId="279" priority="303754"/>
    <cfRule type="duplicateValues" dxfId="278" priority="303755"/>
  </conditionalFormatting>
  <conditionalFormatting sqref="E5">
    <cfRule type="duplicateValues" dxfId="277" priority="303756"/>
    <cfRule type="duplicateValues" dxfId="276" priority="303757"/>
    <cfRule type="duplicateValues" dxfId="275" priority="303758"/>
  </conditionalFormatting>
  <conditionalFormatting sqref="B5">
    <cfRule type="duplicateValues" dxfId="274" priority="303759"/>
  </conditionalFormatting>
  <conditionalFormatting sqref="B5">
    <cfRule type="duplicateValues" dxfId="273" priority="303760"/>
    <cfRule type="duplicateValues" dxfId="272" priority="303761"/>
    <cfRule type="duplicateValues" dxfId="271" priority="303762"/>
  </conditionalFormatting>
  <conditionalFormatting sqref="B5">
    <cfRule type="duplicateValues" dxfId="270" priority="303763"/>
    <cfRule type="duplicateValues" dxfId="269" priority="303764"/>
  </conditionalFormatting>
  <conditionalFormatting sqref="B5:B17">
    <cfRule type="duplicateValues" dxfId="268" priority="303785"/>
  </conditionalFormatting>
  <conditionalFormatting sqref="B5:B17">
    <cfRule type="duplicateValues" dxfId="267" priority="303787"/>
    <cfRule type="duplicateValues" dxfId="266" priority="303788"/>
    <cfRule type="duplicateValues" dxfId="265" priority="303789"/>
  </conditionalFormatting>
  <conditionalFormatting sqref="B5:B17">
    <cfRule type="duplicateValues" dxfId="264" priority="303793"/>
    <cfRule type="duplicateValues" dxfId="263" priority="303794"/>
  </conditionalFormatting>
  <conditionalFormatting sqref="B98:B1048576 B20:B60 B1:B4">
    <cfRule type="duplicateValues" dxfId="34" priority="303918"/>
  </conditionalFormatting>
  <conditionalFormatting sqref="B98:B1048576 B20:B60">
    <cfRule type="duplicateValues" dxfId="33" priority="303922"/>
  </conditionalFormatting>
  <conditionalFormatting sqref="B98:B1048576 B20:B60 B1:B4">
    <cfRule type="duplicateValues" dxfId="32" priority="303925"/>
    <cfRule type="duplicateValues" dxfId="31" priority="303926"/>
    <cfRule type="duplicateValues" dxfId="30" priority="303927"/>
  </conditionalFormatting>
  <conditionalFormatting sqref="B98:B1048576 B20:B60 B1:B4">
    <cfRule type="duplicateValues" dxfId="29" priority="303937"/>
    <cfRule type="duplicateValues" dxfId="28" priority="303938"/>
  </conditionalFormatting>
  <conditionalFormatting sqref="B98:B1048576 B20:B60">
    <cfRule type="duplicateValues" dxfId="27" priority="303945"/>
    <cfRule type="duplicateValues" dxfId="26" priority="303946"/>
    <cfRule type="duplicateValues" dxfId="25" priority="303947"/>
  </conditionalFormatting>
  <conditionalFormatting sqref="B98:B1048576 B20:B60 B1:B17">
    <cfRule type="duplicateValues" dxfId="24" priority="303954"/>
  </conditionalFormatting>
  <conditionalFormatting sqref="E98:E1048576 E1:E4 E20:E26">
    <cfRule type="duplicateValues" dxfId="23" priority="303958"/>
  </conditionalFormatting>
  <conditionalFormatting sqref="E98:E1048576 E1:E4 E20:E26">
    <cfRule type="duplicateValues" dxfId="22" priority="303962"/>
    <cfRule type="duplicateValues" dxfId="21" priority="303963"/>
  </conditionalFormatting>
  <conditionalFormatting sqref="E98:E1048576 E20:E26">
    <cfRule type="duplicateValues" dxfId="20" priority="303970"/>
    <cfRule type="duplicateValues" dxfId="19" priority="303971"/>
  </conditionalFormatting>
  <conditionalFormatting sqref="E98:E1048576 E20:E26">
    <cfRule type="duplicateValues" dxfId="18" priority="303976"/>
  </conditionalFormatting>
  <conditionalFormatting sqref="E98:E1048576 E1:E4 E20:E26">
    <cfRule type="duplicateValues" dxfId="17" priority="303979"/>
    <cfRule type="duplicateValues" dxfId="16" priority="303980"/>
    <cfRule type="duplicateValues" dxfId="15" priority="303981"/>
  </conditionalFormatting>
  <conditionalFormatting sqref="E98:E1048576 E20:E26">
    <cfRule type="duplicateValues" dxfId="14" priority="303991"/>
    <cfRule type="duplicateValues" dxfId="13" priority="303992"/>
    <cfRule type="duplicateValues" dxfId="12" priority="303993"/>
  </conditionalFormatting>
  <conditionalFormatting sqref="E98:E1048576 E1:E5 E20:E26">
    <cfRule type="duplicateValues" dxfId="11" priority="304000"/>
  </conditionalFormatting>
  <conditionalFormatting sqref="E1:E1048576">
    <cfRule type="duplicateValues" dxfId="10" priority="304004"/>
  </conditionalFormatting>
  <conditionalFormatting sqref="E88:E97">
    <cfRule type="duplicateValues" dxfId="9" priority="304007"/>
    <cfRule type="duplicateValues" dxfId="8" priority="304008"/>
    <cfRule type="duplicateValues" dxfId="7" priority="304009"/>
  </conditionalFormatting>
  <conditionalFormatting sqref="E88:E97">
    <cfRule type="duplicateValues" dxfId="6" priority="304010"/>
    <cfRule type="duplicateValues" dxfId="5" priority="304011"/>
    <cfRule type="duplicateValues" dxfId="4" priority="304012"/>
    <cfRule type="duplicateValues" dxfId="3" priority="304013"/>
  </conditionalFormatting>
  <conditionalFormatting sqref="E88:E97">
    <cfRule type="duplicateValues" dxfId="2" priority="304014"/>
  </conditionalFormatting>
  <conditionalFormatting sqref="E88:E97">
    <cfRule type="duplicateValues" dxfId="1" priority="304015"/>
    <cfRule type="duplicateValues" dxfId="0" priority="30401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4" t="s">
        <v>0</v>
      </c>
      <c r="B1" s="16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6" t="s">
        <v>8</v>
      </c>
      <c r="B9" s="167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8" t="s">
        <v>9</v>
      </c>
      <c r="B14" s="16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3" zoomScale="85" zoomScaleNormal="85" workbookViewId="0">
      <selection sqref="A1:E66"/>
    </sheetView>
  </sheetViews>
  <sheetFormatPr baseColWidth="10" defaultColWidth="52.6640625" defaultRowHeight="14.4" x14ac:dyDescent="0.3"/>
  <cols>
    <col min="1" max="1" width="26.44140625" style="92" bestFit="1" customWidth="1"/>
    <col min="2" max="2" width="20.44140625" style="92" bestFit="1" customWidth="1"/>
    <col min="3" max="3" width="59" style="92" bestFit="1" customWidth="1"/>
    <col min="4" max="4" width="50" style="92" bestFit="1" customWidth="1"/>
    <col min="5" max="5" width="13.44140625" style="92" bestFit="1" customWidth="1"/>
    <col min="6" max="16384" width="52.6640625" style="92"/>
  </cols>
  <sheetData>
    <row r="1" spans="1:5" ht="22.5" customHeight="1" x14ac:dyDescent="0.3">
      <c r="A1" s="149" t="s">
        <v>2480</v>
      </c>
      <c r="B1" s="150"/>
      <c r="C1" s="150"/>
      <c r="D1" s="150"/>
      <c r="E1" s="151"/>
    </row>
    <row r="2" spans="1:5" ht="22.5" customHeight="1" x14ac:dyDescent="0.3">
      <c r="A2" s="149" t="s">
        <v>2158</v>
      </c>
      <c r="B2" s="150"/>
      <c r="C2" s="150"/>
      <c r="D2" s="150"/>
      <c r="E2" s="151"/>
    </row>
    <row r="3" spans="1:5" ht="25.5" customHeight="1" x14ac:dyDescent="0.3">
      <c r="A3" s="152" t="s">
        <v>2480</v>
      </c>
      <c r="B3" s="153"/>
      <c r="C3" s="153"/>
      <c r="D3" s="153"/>
      <c r="E3" s="154"/>
    </row>
    <row r="4" spans="1:5" ht="18" thickBot="1" x14ac:dyDescent="0.35">
      <c r="A4" s="93"/>
      <c r="B4" s="94"/>
      <c r="C4" s="95"/>
      <c r="D4" s="96"/>
      <c r="E4" s="97"/>
    </row>
    <row r="5" spans="1:5" ht="18" thickBot="1" x14ac:dyDescent="0.35">
      <c r="A5" s="98" t="s">
        <v>2423</v>
      </c>
      <c r="B5" s="99">
        <v>44378.708333333336</v>
      </c>
      <c r="C5" s="100"/>
      <c r="D5" s="101"/>
      <c r="E5" s="102"/>
    </row>
    <row r="6" spans="1:5" ht="18" thickBot="1" x14ac:dyDescent="0.35">
      <c r="A6" s="98" t="s">
        <v>2424</v>
      </c>
      <c r="B6" s="99">
        <v>44409.25</v>
      </c>
      <c r="C6" s="100"/>
      <c r="D6" s="101"/>
      <c r="E6" s="102"/>
    </row>
    <row r="7" spans="1:5" ht="18" thickBot="1" x14ac:dyDescent="0.35">
      <c r="A7" s="103"/>
      <c r="B7" s="104"/>
      <c r="C7" s="105"/>
      <c r="D7" s="106"/>
      <c r="E7" s="107"/>
    </row>
    <row r="8" spans="1:5" ht="18.75" customHeight="1" thickBot="1" x14ac:dyDescent="0.35">
      <c r="A8" s="140" t="s">
        <v>2425</v>
      </c>
      <c r="B8" s="141"/>
      <c r="C8" s="141"/>
      <c r="D8" s="141"/>
      <c r="E8" s="142"/>
    </row>
    <row r="9" spans="1:5" ht="17.399999999999999" x14ac:dyDescent="0.3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7.399999999999999" x14ac:dyDescent="0.3">
      <c r="A10" s="120" t="e">
        <f>VLOOKUP(B10,'[1]LISTADO ATM'!$A$2:$C$817,3,0)</f>
        <v>#N/A</v>
      </c>
      <c r="B10" s="120"/>
      <c r="C10" s="120" t="e">
        <f>VLOOKUP(B10,'[1]LISTADO ATM'!$A$2:$B$816,2,0)</f>
        <v>#N/A</v>
      </c>
      <c r="D10" s="121" t="s">
        <v>2492</v>
      </c>
      <c r="E10" s="117"/>
    </row>
    <row r="11" spans="1:5" ht="18" thickBot="1" x14ac:dyDescent="0.35">
      <c r="A11" s="113" t="s">
        <v>2428</v>
      </c>
      <c r="B11" s="116">
        <f>COUNT(B10:B10)</f>
        <v>0</v>
      </c>
      <c r="C11" s="155"/>
      <c r="D11" s="156"/>
      <c r="E11" s="157"/>
    </row>
    <row r="12" spans="1:5" ht="15" thickBot="1" x14ac:dyDescent="0.35"/>
    <row r="13" spans="1:5" ht="18" thickBot="1" x14ac:dyDescent="0.35">
      <c r="A13" s="140" t="s">
        <v>2430</v>
      </c>
      <c r="B13" s="141"/>
      <c r="C13" s="141"/>
      <c r="D13" s="141"/>
      <c r="E13" s="142"/>
    </row>
    <row r="14" spans="1:5" ht="17.399999999999999" x14ac:dyDescent="0.3">
      <c r="A14" s="108" t="s">
        <v>15</v>
      </c>
      <c r="B14" s="108" t="s">
        <v>2426</v>
      </c>
      <c r="C14" s="109" t="s">
        <v>46</v>
      </c>
      <c r="D14" s="109" t="s">
        <v>2433</v>
      </c>
      <c r="E14" s="109" t="s">
        <v>2427</v>
      </c>
    </row>
    <row r="15" spans="1:5" ht="17.399999999999999" x14ac:dyDescent="0.3">
      <c r="A15" s="120" t="str">
        <f>VLOOKUP(B15,'[1]LISTADO ATM'!$A$2:$C$817,3,0)</f>
        <v>SUR</v>
      </c>
      <c r="B15" s="120">
        <v>45</v>
      </c>
      <c r="C15" s="120" t="str">
        <f>VLOOKUP(B15,'[1]LISTADO ATM'!$A$2:$B$816,2,0)</f>
        <v xml:space="preserve">ATM Oficina Tamayo </v>
      </c>
      <c r="D15" s="122" t="s">
        <v>2455</v>
      </c>
      <c r="E15" s="117" t="s">
        <v>2522</v>
      </c>
    </row>
    <row r="16" spans="1:5" ht="17.399999999999999" x14ac:dyDescent="0.3">
      <c r="A16" s="120" t="str">
        <f>VLOOKUP(B16,'[1]LISTADO ATM'!$A$2:$C$817,3,0)</f>
        <v>NORTE</v>
      </c>
      <c r="B16" s="120">
        <v>119</v>
      </c>
      <c r="C16" s="120" t="str">
        <f>VLOOKUP(B16,'[1]LISTADO ATM'!$A$2:$B$816,2,0)</f>
        <v>ATM Oficina La Barranquita</v>
      </c>
      <c r="D16" s="122" t="s">
        <v>2455</v>
      </c>
      <c r="E16" s="117">
        <v>335757610</v>
      </c>
    </row>
    <row r="17" spans="1:5" ht="17.399999999999999" x14ac:dyDescent="0.3">
      <c r="A17" s="120" t="str">
        <f>VLOOKUP(B17,'[1]LISTADO ATM'!$A$2:$C$817,3,0)</f>
        <v>DISTRITO NACIONAL</v>
      </c>
      <c r="B17" s="120">
        <v>387</v>
      </c>
      <c r="C17" s="120" t="str">
        <f>VLOOKUP(B17,'[1]LISTADO ATM'!$A$2:$B$816,2,0)</f>
        <v xml:space="preserve">ATM S/M La Cadena San Vicente de Paul </v>
      </c>
      <c r="D17" s="122" t="s">
        <v>2455</v>
      </c>
      <c r="E17" s="117">
        <v>335757612</v>
      </c>
    </row>
    <row r="18" spans="1:5" ht="17.399999999999999" x14ac:dyDescent="0.3">
      <c r="A18" s="120" t="str">
        <f>VLOOKUP(B18,'[1]LISTADO ATM'!$A$2:$C$817,3,0)</f>
        <v>SUR</v>
      </c>
      <c r="B18" s="120">
        <v>677</v>
      </c>
      <c r="C18" s="120" t="str">
        <f>VLOOKUP(B18,'[1]LISTADO ATM'!$A$2:$B$816,2,0)</f>
        <v>ATM PBG Villa Jaragua</v>
      </c>
      <c r="D18" s="122" t="s">
        <v>2455</v>
      </c>
      <c r="E18" s="117">
        <v>335757604</v>
      </c>
    </row>
    <row r="19" spans="1:5" ht="18.75" customHeight="1" x14ac:dyDescent="0.3">
      <c r="A19" s="120" t="str">
        <f>VLOOKUP(B19,'[1]LISTADO ATM'!$A$2:$C$817,3,0)</f>
        <v>DISTRITO NACIONAL</v>
      </c>
      <c r="B19" s="120">
        <v>900</v>
      </c>
      <c r="C19" s="120" t="str">
        <f>VLOOKUP(B19,'[1]LISTADO ATM'!$A$2:$B$816,2,0)</f>
        <v xml:space="preserve">ATM UNP Merca Santo Domingo </v>
      </c>
      <c r="D19" s="122" t="s">
        <v>2455</v>
      </c>
      <c r="E19" s="117" t="s">
        <v>2525</v>
      </c>
    </row>
    <row r="20" spans="1:5" ht="17.399999999999999" x14ac:dyDescent="0.3">
      <c r="A20" s="120" t="str">
        <f>VLOOKUP(B20,'[1]LISTADO ATM'!$A$2:$C$817,3,0)</f>
        <v>DISTRITO NACIONAL</v>
      </c>
      <c r="B20" s="120">
        <v>183</v>
      </c>
      <c r="C20" s="120" t="str">
        <f>VLOOKUP(B20,'[1]LISTADO ATM'!$A$2:$B$816,2,0)</f>
        <v>ATM Estación Nativa Km. 22 Aut. Duarte.</v>
      </c>
      <c r="D20" s="122" t="s">
        <v>2455</v>
      </c>
      <c r="E20" s="117" t="s">
        <v>2526</v>
      </c>
    </row>
    <row r="21" spans="1:5" ht="17.399999999999999" x14ac:dyDescent="0.3">
      <c r="A21" s="120" t="str">
        <f>VLOOKUP(B21,'[1]LISTADO ATM'!$A$2:$C$817,3,0)</f>
        <v>NORTE</v>
      </c>
      <c r="B21" s="120">
        <v>679</v>
      </c>
      <c r="C21" s="120" t="str">
        <f>VLOOKUP(B21,'[1]LISTADO ATM'!$A$2:$B$816,2,0)</f>
        <v>ATM Base Aerea Puerto Plata</v>
      </c>
      <c r="D21" s="122" t="s">
        <v>2455</v>
      </c>
      <c r="E21" s="117">
        <v>335757700</v>
      </c>
    </row>
    <row r="22" spans="1:5" ht="18.75" customHeight="1" x14ac:dyDescent="0.3">
      <c r="A22" s="120" t="str">
        <f>VLOOKUP(B22,'[1]LISTADO ATM'!$A$2:$C$817,3,0)</f>
        <v>SUR</v>
      </c>
      <c r="B22" s="120">
        <v>584</v>
      </c>
      <c r="C22" s="120" t="str">
        <f>VLOOKUP(B22,'[1]LISTADO ATM'!$A$2:$B$816,2,0)</f>
        <v xml:space="preserve">ATM Oficina San Cristóbal I </v>
      </c>
      <c r="D22" s="122" t="s">
        <v>2455</v>
      </c>
      <c r="E22" s="117">
        <v>335757679</v>
      </c>
    </row>
    <row r="23" spans="1:5" ht="17.399999999999999" x14ac:dyDescent="0.3">
      <c r="A23" s="120" t="str">
        <f>VLOOKUP(B23,'[1]LISTADO ATM'!$A$2:$C$817,3,0)</f>
        <v>ESTE</v>
      </c>
      <c r="B23" s="120">
        <v>630</v>
      </c>
      <c r="C23" s="120" t="str">
        <f>VLOOKUP(B23,'[1]LISTADO ATM'!$A$2:$B$816,2,0)</f>
        <v xml:space="preserve">ATM Oficina Plaza Zaglul (SPM) </v>
      </c>
      <c r="D23" s="122" t="s">
        <v>2455</v>
      </c>
      <c r="E23" s="117">
        <v>335757701</v>
      </c>
    </row>
    <row r="24" spans="1:5" ht="17.399999999999999" x14ac:dyDescent="0.3">
      <c r="A24" s="120" t="str">
        <f>VLOOKUP(B24,'[1]LISTADO ATM'!$A$2:$C$817,3,0)</f>
        <v>NORTE</v>
      </c>
      <c r="B24" s="120">
        <v>144</v>
      </c>
      <c r="C24" s="120" t="str">
        <f>VLOOKUP(B24,'[1]LISTADO ATM'!$A$2:$B$816,2,0)</f>
        <v xml:space="preserve">ATM Oficina Villa Altagracia </v>
      </c>
      <c r="D24" s="122" t="s">
        <v>2455</v>
      </c>
      <c r="E24" s="117">
        <v>335757702</v>
      </c>
    </row>
    <row r="25" spans="1:5" ht="18" thickBot="1" x14ac:dyDescent="0.35">
      <c r="A25" s="113" t="s">
        <v>2428</v>
      </c>
      <c r="B25" s="124">
        <f>COUNT(B15:B24)</f>
        <v>10</v>
      </c>
      <c r="C25" s="110"/>
      <c r="D25" s="111"/>
      <c r="E25" s="112"/>
    </row>
    <row r="26" spans="1:5" ht="15" thickBot="1" x14ac:dyDescent="0.35"/>
    <row r="27" spans="1:5" ht="18" thickBot="1" x14ac:dyDescent="0.35">
      <c r="A27" s="140" t="s">
        <v>2431</v>
      </c>
      <c r="B27" s="141"/>
      <c r="C27" s="141"/>
      <c r="D27" s="141"/>
      <c r="E27" s="142"/>
    </row>
    <row r="28" spans="1:5" ht="18.75" customHeight="1" x14ac:dyDescent="0.3">
      <c r="A28" s="108" t="s">
        <v>15</v>
      </c>
      <c r="B28" s="108" t="s">
        <v>2426</v>
      </c>
      <c r="C28" s="109" t="s">
        <v>46</v>
      </c>
      <c r="D28" s="109" t="s">
        <v>2433</v>
      </c>
      <c r="E28" s="109" t="s">
        <v>2427</v>
      </c>
    </row>
    <row r="29" spans="1:5" ht="17.399999999999999" x14ac:dyDescent="0.3">
      <c r="A29" s="120" t="str">
        <f>VLOOKUP(B29,'[1]LISTADO ATM'!$A$2:$C$817,3,0)</f>
        <v>DISTRITO NACIONAL</v>
      </c>
      <c r="B29" s="120">
        <v>724</v>
      </c>
      <c r="C29" s="120" t="str">
        <f>VLOOKUP(B29,'[1]LISTADO ATM'!$A$2:$B$816,2,0)</f>
        <v xml:space="preserve">ATM El Huacal I </v>
      </c>
      <c r="D29" s="123" t="s">
        <v>2459</v>
      </c>
      <c r="E29" s="117" t="s">
        <v>2495</v>
      </c>
    </row>
    <row r="30" spans="1:5" ht="17.399999999999999" x14ac:dyDescent="0.3">
      <c r="A30" s="120" t="str">
        <f>VLOOKUP(B30,'[1]LISTADO ATM'!$A$2:$C$817,3,0)</f>
        <v>NORTE</v>
      </c>
      <c r="B30" s="120">
        <v>747</v>
      </c>
      <c r="C30" s="120" t="str">
        <f>VLOOKUP(B30,'[1]LISTADO ATM'!$A$2:$B$816,2,0)</f>
        <v xml:space="preserve">ATM Club BR (Santiago) </v>
      </c>
      <c r="D30" s="123" t="s">
        <v>2459</v>
      </c>
      <c r="E30" s="117" t="s">
        <v>2515</v>
      </c>
    </row>
    <row r="31" spans="1:5" ht="17.399999999999999" x14ac:dyDescent="0.3">
      <c r="A31" s="120" t="str">
        <f>VLOOKUP(B31,'[1]LISTADO ATM'!$A$2:$C$817,3,0)</f>
        <v>SUR</v>
      </c>
      <c r="B31" s="120">
        <v>252</v>
      </c>
      <c r="C31" s="120" t="str">
        <f>VLOOKUP(B31,'[1]LISTADO ATM'!$A$2:$B$816,2,0)</f>
        <v xml:space="preserve">ATM Banco Agrícola (Barahona) </v>
      </c>
      <c r="D31" s="123" t="s">
        <v>2459</v>
      </c>
      <c r="E31" s="117" t="s">
        <v>2517</v>
      </c>
    </row>
    <row r="32" spans="1:5" ht="17.399999999999999" x14ac:dyDescent="0.3">
      <c r="A32" s="120" t="str">
        <f>VLOOKUP(B32,'[1]LISTADO ATM'!$A$2:$C$817,3,0)</f>
        <v>SUR</v>
      </c>
      <c r="B32" s="120">
        <v>984</v>
      </c>
      <c r="C32" s="120" t="str">
        <f>VLOOKUP(B32,'[1]LISTADO ATM'!$A$2:$B$816,2,0)</f>
        <v xml:space="preserve">ATM Oficina Neiba II </v>
      </c>
      <c r="D32" s="123" t="s">
        <v>2459</v>
      </c>
      <c r="E32" s="117" t="s">
        <v>2524</v>
      </c>
    </row>
    <row r="33" spans="1:5" ht="17.399999999999999" x14ac:dyDescent="0.3">
      <c r="A33" s="120" t="str">
        <f>VLOOKUP(B33,'[1]LISTADO ATM'!$A$2:$C$817,3,0)</f>
        <v>NORTE</v>
      </c>
      <c r="B33" s="120">
        <v>888</v>
      </c>
      <c r="C33" s="120" t="str">
        <f>VLOOKUP(B33,'[1]LISTADO ATM'!$A$2:$B$816,2,0)</f>
        <v>ATM Oficina galeria 56 II (SFM)</v>
      </c>
      <c r="D33" s="123" t="s">
        <v>2459</v>
      </c>
      <c r="E33" s="117">
        <v>335756668</v>
      </c>
    </row>
    <row r="34" spans="1:5" ht="17.399999999999999" x14ac:dyDescent="0.3">
      <c r="A34" s="120" t="str">
        <f>VLOOKUP(B34,'[1]LISTADO ATM'!$A$2:$C$817,3,0)</f>
        <v>DISTRITO NACIONAL</v>
      </c>
      <c r="B34" s="120">
        <v>725</v>
      </c>
      <c r="C34" s="120" t="str">
        <f>VLOOKUP(B34,'[1]LISTADO ATM'!$A$2:$B$816,2,0)</f>
        <v xml:space="preserve">ATM El Huacal II  </v>
      </c>
      <c r="D34" s="123" t="s">
        <v>2459</v>
      </c>
      <c r="E34" s="117">
        <v>335757608</v>
      </c>
    </row>
    <row r="35" spans="1:5" ht="17.399999999999999" x14ac:dyDescent="0.3">
      <c r="A35" s="120" t="str">
        <f>VLOOKUP(B35,'[1]LISTADO ATM'!$A$2:$C$817,3,0)</f>
        <v>DISTRITO NACIONAL</v>
      </c>
      <c r="B35" s="120">
        <v>515</v>
      </c>
      <c r="C35" s="120" t="str">
        <f>VLOOKUP(B35,'[1]LISTADO ATM'!$A$2:$B$816,2,0)</f>
        <v xml:space="preserve">ATM Oficina Agora Mall I </v>
      </c>
      <c r="D35" s="123" t="s">
        <v>2459</v>
      </c>
      <c r="E35" s="117">
        <v>335757596</v>
      </c>
    </row>
    <row r="36" spans="1:5" ht="17.399999999999999" x14ac:dyDescent="0.3">
      <c r="A36" s="120" t="str">
        <f>VLOOKUP(B36,'[1]LISTADO ATM'!$A$2:$C$817,3,0)</f>
        <v>DISTRITO NACIONAL</v>
      </c>
      <c r="B36" s="120">
        <v>642</v>
      </c>
      <c r="C36" s="120" t="str">
        <f>VLOOKUP(B36,'[1]LISTADO ATM'!$A$2:$B$816,2,0)</f>
        <v xml:space="preserve">ATM OMSA Sto. Dgo. </v>
      </c>
      <c r="D36" s="123" t="s">
        <v>2459</v>
      </c>
      <c r="E36" s="117" t="s">
        <v>2497</v>
      </c>
    </row>
    <row r="37" spans="1:5" ht="18.75" customHeight="1" x14ac:dyDescent="0.3">
      <c r="A37" s="120" t="str">
        <f>VLOOKUP(B37,'[1]LISTADO ATM'!$A$2:$C$817,3,0)</f>
        <v>NORTE</v>
      </c>
      <c r="B37" s="120">
        <v>752</v>
      </c>
      <c r="C37" s="120" t="str">
        <f>VLOOKUP(B37,'[1]LISTADO ATM'!$A$2:$B$816,2,0)</f>
        <v xml:space="preserve">ATM UNP Las Carolinas (La Vega) </v>
      </c>
      <c r="D37" s="123" t="s">
        <v>2459</v>
      </c>
      <c r="E37" s="117">
        <v>335757619</v>
      </c>
    </row>
    <row r="38" spans="1:5" ht="17.399999999999999" x14ac:dyDescent="0.3">
      <c r="A38" s="120" t="str">
        <f>VLOOKUP(B38,'[1]LISTADO ATM'!$A$2:$C$817,3,0)</f>
        <v>DISTRITO NACIONAL</v>
      </c>
      <c r="B38" s="120">
        <v>713</v>
      </c>
      <c r="C38" s="120" t="str">
        <f>VLOOKUP(B38,'[1]LISTADO ATM'!$A$2:$B$816,2,0)</f>
        <v xml:space="preserve">ATM Oficina Las Américas </v>
      </c>
      <c r="D38" s="123" t="s">
        <v>2459</v>
      </c>
      <c r="E38" s="117" t="s">
        <v>2502</v>
      </c>
    </row>
    <row r="39" spans="1:5" ht="17.399999999999999" x14ac:dyDescent="0.3">
      <c r="A39" s="120" t="str">
        <f>VLOOKUP(B39,'[1]LISTADO ATM'!$A$2:$C$817,3,0)</f>
        <v>DISTRITO NACIONAL</v>
      </c>
      <c r="B39" s="120">
        <v>755</v>
      </c>
      <c r="C39" s="120" t="str">
        <f>VLOOKUP(B39,'[1]LISTADO ATM'!$A$2:$B$816,2,0)</f>
        <v xml:space="preserve">ATM Oficina Galería del Este (Plaza) </v>
      </c>
      <c r="D39" s="123" t="s">
        <v>2459</v>
      </c>
      <c r="E39" s="117" t="s">
        <v>2518</v>
      </c>
    </row>
    <row r="40" spans="1:5" ht="18.75" customHeight="1" x14ac:dyDescent="0.3">
      <c r="A40" s="120" t="str">
        <f>VLOOKUP(B40,'[1]LISTADO ATM'!$A$2:$C$817,3,0)</f>
        <v>NORTE</v>
      </c>
      <c r="B40" s="120">
        <v>638</v>
      </c>
      <c r="C40" s="120" t="str">
        <f>VLOOKUP(B40,'[1]LISTADO ATM'!$A$2:$B$816,2,0)</f>
        <v xml:space="preserve">ATM S/M Yoma </v>
      </c>
      <c r="D40" s="123" t="s">
        <v>2459</v>
      </c>
      <c r="E40" s="117" t="s">
        <v>2516</v>
      </c>
    </row>
    <row r="41" spans="1:5" ht="17.399999999999999" x14ac:dyDescent="0.3">
      <c r="A41" s="120" t="str">
        <f>VLOOKUP(B41,'[1]LISTADO ATM'!$A$2:$C$817,3,0)</f>
        <v>SUR</v>
      </c>
      <c r="B41" s="120">
        <v>615</v>
      </c>
      <c r="C41" s="120" t="str">
        <f>VLOOKUP(B41,'[1]LISTADO ATM'!$A$2:$B$816,2,0)</f>
        <v xml:space="preserve">ATM Estación Sunix Cabral (Barahona) </v>
      </c>
      <c r="D41" s="123" t="s">
        <v>2459</v>
      </c>
      <c r="E41" s="117">
        <v>335757470</v>
      </c>
    </row>
    <row r="42" spans="1:5" ht="17.399999999999999" x14ac:dyDescent="0.3">
      <c r="A42" s="120" t="str">
        <f>VLOOKUP(B42,'[1]LISTADO ATM'!$A$2:$C$817,3,0)</f>
        <v>NORTE</v>
      </c>
      <c r="B42" s="120">
        <v>649</v>
      </c>
      <c r="C42" s="120" t="str">
        <f>VLOOKUP(B42,'[1]LISTADO ATM'!$A$2:$B$816,2,0)</f>
        <v xml:space="preserve">ATM Oficina Galería 56 (San Francisco de Macorís) </v>
      </c>
      <c r="D42" s="123" t="s">
        <v>2459</v>
      </c>
      <c r="E42" s="117" t="s">
        <v>2510</v>
      </c>
    </row>
    <row r="43" spans="1:5" ht="18" thickBot="1" x14ac:dyDescent="0.35">
      <c r="A43" s="113" t="s">
        <v>2428</v>
      </c>
      <c r="B43" s="116">
        <f>COUNT(B29:B42)</f>
        <v>14</v>
      </c>
      <c r="C43" s="111"/>
      <c r="D43" s="111"/>
      <c r="E43" s="112"/>
    </row>
    <row r="44" spans="1:5" ht="15" thickBot="1" x14ac:dyDescent="0.35"/>
    <row r="45" spans="1:5" ht="18" thickBot="1" x14ac:dyDescent="0.35">
      <c r="A45" s="145" t="s">
        <v>2429</v>
      </c>
      <c r="B45" s="146"/>
    </row>
    <row r="46" spans="1:5" ht="18" thickBot="1" x14ac:dyDescent="0.35">
      <c r="A46" s="147">
        <f>+B25+B43</f>
        <v>24</v>
      </c>
      <c r="B46" s="148"/>
    </row>
    <row r="47" spans="1:5" ht="15" thickBot="1" x14ac:dyDescent="0.35"/>
    <row r="48" spans="1:5" ht="18" thickBot="1" x14ac:dyDescent="0.35">
      <c r="A48" s="140" t="s">
        <v>2432</v>
      </c>
      <c r="B48" s="141"/>
      <c r="C48" s="141"/>
      <c r="D48" s="141"/>
      <c r="E48" s="142"/>
    </row>
    <row r="49" spans="1:5" ht="17.399999999999999" x14ac:dyDescent="0.3">
      <c r="A49" s="108" t="s">
        <v>15</v>
      </c>
      <c r="B49" s="109" t="s">
        <v>2426</v>
      </c>
      <c r="C49" s="114" t="s">
        <v>46</v>
      </c>
      <c r="D49" s="158" t="s">
        <v>2433</v>
      </c>
      <c r="E49" s="159"/>
    </row>
    <row r="50" spans="1:5" ht="17.399999999999999" x14ac:dyDescent="0.3">
      <c r="A50" s="120" t="str">
        <f>VLOOKUP(B50,'[1]LISTADO ATM'!$A$2:$C$817,3,0)</f>
        <v>DISTRITO NACIONAL</v>
      </c>
      <c r="B50" s="120">
        <v>815</v>
      </c>
      <c r="C50" s="120" t="str">
        <f>VLOOKUP(B50,'[1]LISTADO ATM'!$A$2:$B$816,2,0)</f>
        <v xml:space="preserve">ATM Oficina Atalaya del Mar </v>
      </c>
      <c r="D50" s="143" t="s">
        <v>2557</v>
      </c>
      <c r="E50" s="144"/>
    </row>
    <row r="51" spans="1:5" ht="17.399999999999999" x14ac:dyDescent="0.3">
      <c r="A51" s="120" t="str">
        <f>VLOOKUP(B51,'[1]LISTADO ATM'!$A$2:$C$817,3,0)</f>
        <v>DISTRITO NACIONAL</v>
      </c>
      <c r="B51" s="120">
        <v>302</v>
      </c>
      <c r="C51" s="120" t="str">
        <f>VLOOKUP(B51,'[1]LISTADO ATM'!$A$2:$B$816,2,0)</f>
        <v xml:space="preserve">ATM S/M Aprezio Los Mameyes  </v>
      </c>
      <c r="D51" s="143" t="s">
        <v>2493</v>
      </c>
      <c r="E51" s="144"/>
    </row>
    <row r="52" spans="1:5" ht="17.399999999999999" x14ac:dyDescent="0.3">
      <c r="A52" s="120" t="str">
        <f>VLOOKUP(B52,'[1]LISTADO ATM'!$A$2:$C$817,3,0)</f>
        <v>DISTRITO NACIONAL</v>
      </c>
      <c r="B52" s="120">
        <v>448</v>
      </c>
      <c r="C52" s="120" t="str">
        <f>VLOOKUP(B52,'[1]LISTADO ATM'!$A$2:$B$816,2,0)</f>
        <v xml:space="preserve">ATM Club Banco Central </v>
      </c>
      <c r="D52" s="143" t="s">
        <v>2493</v>
      </c>
      <c r="E52" s="144"/>
    </row>
    <row r="53" spans="1:5" ht="17.399999999999999" x14ac:dyDescent="0.3">
      <c r="A53" s="120" t="str">
        <f>VLOOKUP(B53,'[1]LISTADO ATM'!$A$2:$C$817,3,0)</f>
        <v>NORTE</v>
      </c>
      <c r="B53" s="120">
        <v>463</v>
      </c>
      <c r="C53" s="120" t="str">
        <f>VLOOKUP(B53,'[1]LISTADO ATM'!$A$2:$B$816,2,0)</f>
        <v xml:space="preserve">ATM La Sirena El Embrujo </v>
      </c>
      <c r="D53" s="143" t="s">
        <v>2476</v>
      </c>
      <c r="E53" s="144"/>
    </row>
    <row r="54" spans="1:5" ht="17.399999999999999" x14ac:dyDescent="0.3">
      <c r="A54" s="120" t="str">
        <f>VLOOKUP(B54,'[1]LISTADO ATM'!$A$2:$C$817,3,0)</f>
        <v>DISTRITO NACIONAL</v>
      </c>
      <c r="B54" s="120">
        <v>593</v>
      </c>
      <c r="C54" s="120" t="str">
        <f>VLOOKUP(B54,'[1]LISTADO ATM'!$A$2:$B$816,2,0)</f>
        <v xml:space="preserve">ATM Ministerio Fuerzas Armadas II </v>
      </c>
      <c r="D54" s="143" t="s">
        <v>2476</v>
      </c>
      <c r="E54" s="144"/>
    </row>
    <row r="55" spans="1:5" ht="17.399999999999999" x14ac:dyDescent="0.3">
      <c r="A55" s="120" t="str">
        <f>VLOOKUP(B55,'[1]LISTADO ATM'!$A$2:$C$817,3,0)</f>
        <v>DISTRITO NACIONAL</v>
      </c>
      <c r="B55" s="120">
        <v>659</v>
      </c>
      <c r="C55" s="120" t="str">
        <f>VLOOKUP(B55,'[1]LISTADO ATM'!$A$2:$B$816,2,0)</f>
        <v>ATM Down Town Center</v>
      </c>
      <c r="D55" s="143" t="s">
        <v>2476</v>
      </c>
      <c r="E55" s="144"/>
    </row>
    <row r="56" spans="1:5" ht="17.399999999999999" x14ac:dyDescent="0.3">
      <c r="A56" s="120" t="str">
        <f>VLOOKUP(B56,'[1]LISTADO ATM'!$A$2:$C$817,3,0)</f>
        <v>DISTRITO NACIONAL</v>
      </c>
      <c r="B56" s="120">
        <v>876</v>
      </c>
      <c r="C56" s="120" t="str">
        <f>VLOOKUP(B56,'[1]LISTADO ATM'!$A$2:$B$816,2,0)</f>
        <v xml:space="preserve">ATM Estación Next Abraham Lincoln </v>
      </c>
      <c r="D56" s="143" t="s">
        <v>2493</v>
      </c>
      <c r="E56" s="144"/>
    </row>
    <row r="57" spans="1:5" ht="17.399999999999999" x14ac:dyDescent="0.3">
      <c r="A57" s="120" t="str">
        <f>VLOOKUP(B57,'[1]LISTADO ATM'!$A$2:$C$817,3,0)</f>
        <v>DISTRITO NACIONAL</v>
      </c>
      <c r="B57" s="120">
        <v>394</v>
      </c>
      <c r="C57" s="120" t="str">
        <f>VLOOKUP(B57,'[1]LISTADO ATM'!$A$2:$B$816,2,0)</f>
        <v xml:space="preserve">ATM Multicentro La Sirena Luperón </v>
      </c>
      <c r="D57" s="143" t="s">
        <v>2476</v>
      </c>
      <c r="E57" s="144"/>
    </row>
    <row r="58" spans="1:5" ht="17.399999999999999" x14ac:dyDescent="0.3">
      <c r="A58" s="120" t="str">
        <f>VLOOKUP(B58,'[1]LISTADO ATM'!$A$2:$C$817,3,0)</f>
        <v>SUR</v>
      </c>
      <c r="B58" s="120">
        <v>84</v>
      </c>
      <c r="C58" s="120" t="str">
        <f>VLOOKUP(B58,'[1]LISTADO ATM'!$A$2:$B$816,2,0)</f>
        <v xml:space="preserve">ATM Oficina Multicentro Sirena San Cristóbal </v>
      </c>
      <c r="D58" s="143" t="s">
        <v>2476</v>
      </c>
      <c r="E58" s="144"/>
    </row>
    <row r="59" spans="1:5" ht="17.399999999999999" x14ac:dyDescent="0.3">
      <c r="A59" s="120" t="str">
        <f>VLOOKUP(B59,'[1]LISTADO ATM'!$A$2:$C$817,3,0)</f>
        <v>DISTRITO NACIONAL</v>
      </c>
      <c r="B59" s="120">
        <v>911</v>
      </c>
      <c r="C59" s="120" t="str">
        <f>VLOOKUP(B59,'[1]LISTADO ATM'!$A$2:$B$816,2,0)</f>
        <v xml:space="preserve">ATM Oficina Venezuela II </v>
      </c>
      <c r="D59" s="143" t="s">
        <v>2493</v>
      </c>
      <c r="E59" s="144"/>
    </row>
    <row r="60" spans="1:5" ht="17.399999999999999" x14ac:dyDescent="0.3">
      <c r="A60" s="120" t="str">
        <f>VLOOKUP(B60,'[1]LISTADO ATM'!$A$2:$C$817,3,0)</f>
        <v>NORTE</v>
      </c>
      <c r="B60" s="120">
        <v>136</v>
      </c>
      <c r="C60" s="120" t="str">
        <f>VLOOKUP(B60,'[1]LISTADO ATM'!$A$2:$B$816,2,0)</f>
        <v>ATM S/M Xtra (Santiago)</v>
      </c>
      <c r="D60" s="143" t="s">
        <v>2493</v>
      </c>
      <c r="E60" s="144"/>
    </row>
    <row r="61" spans="1:5" ht="17.399999999999999" x14ac:dyDescent="0.3">
      <c r="A61" s="120" t="str">
        <f>VLOOKUP(B61,'[1]LISTADO ATM'!$A$2:$C$817,3,0)</f>
        <v>DISTRITO NACIONAL</v>
      </c>
      <c r="B61" s="120">
        <v>980</v>
      </c>
      <c r="C61" s="120" t="str">
        <f>VLOOKUP(B61,'[1]LISTADO ATM'!$A$2:$B$816,2,0)</f>
        <v xml:space="preserve">ATM Oficina Bella Vista Mall II </v>
      </c>
      <c r="D61" s="143" t="s">
        <v>2476</v>
      </c>
      <c r="E61" s="144"/>
    </row>
    <row r="62" spans="1:5" ht="17.399999999999999" x14ac:dyDescent="0.3">
      <c r="A62" s="120" t="str">
        <f>VLOOKUP(B62,'[1]LISTADO ATM'!$A$2:$C$817,3,0)</f>
        <v>SUR</v>
      </c>
      <c r="B62" s="120">
        <v>48</v>
      </c>
      <c r="C62" s="120" t="str">
        <f>VLOOKUP(B62,'[1]LISTADO ATM'!$A$2:$B$816,2,0)</f>
        <v xml:space="preserve">ATM Autoservicio Neiba I </v>
      </c>
      <c r="D62" s="143" t="s">
        <v>2476</v>
      </c>
      <c r="E62" s="144"/>
    </row>
    <row r="63" spans="1:5" ht="17.399999999999999" x14ac:dyDescent="0.3">
      <c r="A63" s="120" t="str">
        <f>VLOOKUP(B63,'[1]LISTADO ATM'!$A$2:$C$817,3,0)</f>
        <v>NORTE</v>
      </c>
      <c r="B63" s="120">
        <v>350</v>
      </c>
      <c r="C63" s="120" t="str">
        <f>VLOOKUP(B63,'[1]LISTADO ATM'!$A$2:$B$816,2,0)</f>
        <v xml:space="preserve">ATM Oficina Villa Tapia </v>
      </c>
      <c r="D63" s="143" t="s">
        <v>2476</v>
      </c>
      <c r="E63" s="144"/>
    </row>
    <row r="64" spans="1:5" ht="17.399999999999999" x14ac:dyDescent="0.3">
      <c r="A64" s="120" t="str">
        <f>VLOOKUP(B64,'[1]LISTADO ATM'!$A$2:$C$817,3,0)</f>
        <v>SUR</v>
      </c>
      <c r="B64" s="120">
        <v>301</v>
      </c>
      <c r="C64" s="120" t="str">
        <f>VLOOKUP(B64,'[1]LISTADO ATM'!$A$2:$B$816,2,0)</f>
        <v xml:space="preserve">ATM UNP Alfa y Omega (Barahona) </v>
      </c>
      <c r="D64" s="143" t="s">
        <v>2476</v>
      </c>
      <c r="E64" s="144"/>
    </row>
    <row r="65" spans="1:5" ht="18" thickBot="1" x14ac:dyDescent="0.35">
      <c r="A65" s="120" t="str">
        <f>VLOOKUP(B65,'[1]LISTADO ATM'!$A$2:$C$817,3,0)</f>
        <v>NORTE</v>
      </c>
      <c r="B65" s="120">
        <v>757</v>
      </c>
      <c r="C65" s="120" t="str">
        <f>VLOOKUP(B65,'[1]LISTADO ATM'!$A$2:$B$816,2,0)</f>
        <v xml:space="preserve">ATM UNP Plaza Paseo (Santiago) </v>
      </c>
      <c r="D65" s="143" t="s">
        <v>2476</v>
      </c>
      <c r="E65" s="144"/>
    </row>
    <row r="66" spans="1:5" ht="18" thickBot="1" x14ac:dyDescent="0.35">
      <c r="A66" s="113" t="s">
        <v>2428</v>
      </c>
      <c r="B66" s="126">
        <f>COUNT(B50:B65)</f>
        <v>16</v>
      </c>
      <c r="C66" s="111"/>
      <c r="D66" s="111"/>
      <c r="E66" s="112"/>
    </row>
  </sheetData>
  <mergeCells count="27">
    <mergeCell ref="D64:E64"/>
    <mergeCell ref="D65:E65"/>
    <mergeCell ref="D49:E49"/>
    <mergeCell ref="D50:E50"/>
    <mergeCell ref="D51:E51"/>
    <mergeCell ref="D52:E52"/>
    <mergeCell ref="D58:E58"/>
    <mergeCell ref="D59:E59"/>
    <mergeCell ref="D53:E53"/>
    <mergeCell ref="D62:E62"/>
    <mergeCell ref="D63:E63"/>
    <mergeCell ref="A1:E1"/>
    <mergeCell ref="A2:E2"/>
    <mergeCell ref="A3:E3"/>
    <mergeCell ref="A8:E8"/>
    <mergeCell ref="C11:E11"/>
    <mergeCell ref="A13:E13"/>
    <mergeCell ref="A27:E27"/>
    <mergeCell ref="D61:E61"/>
    <mergeCell ref="D54:E54"/>
    <mergeCell ref="D55:E55"/>
    <mergeCell ref="D56:E56"/>
    <mergeCell ref="D57:E57"/>
    <mergeCell ref="D60:E60"/>
    <mergeCell ref="A45:B45"/>
    <mergeCell ref="A46:B46"/>
    <mergeCell ref="A48:E48"/>
  </mergeCells>
  <phoneticPr fontId="47" type="noConversion"/>
  <conditionalFormatting sqref="B67:B1048576">
    <cfRule type="duplicateValues" dxfId="262" priority="1837"/>
    <cfRule type="duplicateValues" dxfId="261" priority="1876"/>
  </conditionalFormatting>
  <conditionalFormatting sqref="E50">
    <cfRule type="duplicateValues" dxfId="260" priority="98"/>
  </conditionalFormatting>
  <conditionalFormatting sqref="E50">
    <cfRule type="duplicateValues" dxfId="259" priority="97"/>
  </conditionalFormatting>
  <conditionalFormatting sqref="B44:B48 B26:B27 B1:B8 B12:B13">
    <cfRule type="duplicateValues" dxfId="258" priority="96"/>
  </conditionalFormatting>
  <conditionalFormatting sqref="B44:B48 B26:B27">
    <cfRule type="duplicateValues" dxfId="257" priority="95"/>
  </conditionalFormatting>
  <conditionalFormatting sqref="E66 E43:E49 E1:E8 E11:E13 E25:E27">
    <cfRule type="duplicateValues" dxfId="256" priority="94"/>
  </conditionalFormatting>
  <conditionalFormatting sqref="E36:E37">
    <cfRule type="duplicateValues" dxfId="255" priority="93"/>
  </conditionalFormatting>
  <conditionalFormatting sqref="E36:E37">
    <cfRule type="duplicateValues" dxfId="254" priority="90"/>
    <cfRule type="duplicateValues" dxfId="253" priority="91"/>
    <cfRule type="duplicateValues" dxfId="252" priority="92"/>
  </conditionalFormatting>
  <conditionalFormatting sqref="E36:E37">
    <cfRule type="duplicateValues" dxfId="251" priority="88"/>
    <cfRule type="duplicateValues" dxfId="250" priority="89"/>
  </conditionalFormatting>
  <conditionalFormatting sqref="E36:E37">
    <cfRule type="duplicateValues" dxfId="249" priority="87"/>
  </conditionalFormatting>
  <conditionalFormatting sqref="E29">
    <cfRule type="duplicateValues" dxfId="248" priority="86"/>
  </conditionalFormatting>
  <conditionalFormatting sqref="E29">
    <cfRule type="duplicateValues" dxfId="247" priority="83"/>
    <cfRule type="duplicateValues" dxfId="246" priority="84"/>
    <cfRule type="duplicateValues" dxfId="245" priority="85"/>
  </conditionalFormatting>
  <conditionalFormatting sqref="E29">
    <cfRule type="duplicateValues" dxfId="244" priority="81"/>
    <cfRule type="duplicateValues" dxfId="243" priority="82"/>
  </conditionalFormatting>
  <conditionalFormatting sqref="E43:E49 E1:E8 E11:E13 E25:E27">
    <cfRule type="duplicateValues" dxfId="242" priority="99"/>
  </conditionalFormatting>
  <conditionalFormatting sqref="E51">
    <cfRule type="duplicateValues" dxfId="241" priority="80"/>
  </conditionalFormatting>
  <conditionalFormatting sqref="E52">
    <cfRule type="duplicateValues" dxfId="240" priority="79"/>
  </conditionalFormatting>
  <conditionalFormatting sqref="E54">
    <cfRule type="duplicateValues" dxfId="239" priority="78"/>
  </conditionalFormatting>
  <conditionalFormatting sqref="E55">
    <cfRule type="duplicateValues" dxfId="238" priority="77"/>
  </conditionalFormatting>
  <conditionalFormatting sqref="E10">
    <cfRule type="duplicateValues" dxfId="237" priority="71"/>
  </conditionalFormatting>
  <conditionalFormatting sqref="E10">
    <cfRule type="duplicateValues" dxfId="236" priority="72"/>
    <cfRule type="duplicateValues" dxfId="235" priority="73"/>
    <cfRule type="duplicateValues" dxfId="234" priority="74"/>
  </conditionalFormatting>
  <conditionalFormatting sqref="E10">
    <cfRule type="duplicateValues" dxfId="233" priority="75"/>
    <cfRule type="duplicateValues" dxfId="232" priority="76"/>
  </conditionalFormatting>
  <conditionalFormatting sqref="E38 E40:E41">
    <cfRule type="duplicateValues" dxfId="231" priority="100"/>
  </conditionalFormatting>
  <conditionalFormatting sqref="E38 E40:E41">
    <cfRule type="duplicateValues" dxfId="230" priority="101"/>
    <cfRule type="duplicateValues" dxfId="229" priority="102"/>
    <cfRule type="duplicateValues" dxfId="228" priority="103"/>
  </conditionalFormatting>
  <conditionalFormatting sqref="E38 E40:E41">
    <cfRule type="duplicateValues" dxfId="227" priority="104"/>
    <cfRule type="duplicateValues" dxfId="226" priority="105"/>
  </conditionalFormatting>
  <conditionalFormatting sqref="B40:B42 B29 B36:B38">
    <cfRule type="duplicateValues" dxfId="225" priority="106"/>
    <cfRule type="duplicateValues" dxfId="224" priority="107"/>
    <cfRule type="duplicateValues" dxfId="223" priority="108"/>
  </conditionalFormatting>
  <conditionalFormatting sqref="B40:B42 B29 B36:B38">
    <cfRule type="duplicateValues" dxfId="222" priority="109"/>
    <cfRule type="duplicateValues" dxfId="221" priority="110"/>
    <cfRule type="duplicateValues" dxfId="220" priority="111"/>
    <cfRule type="duplicateValues" dxfId="219" priority="112"/>
  </conditionalFormatting>
  <conditionalFormatting sqref="B40:B42 B29 B36:B38">
    <cfRule type="duplicateValues" dxfId="218" priority="113"/>
  </conditionalFormatting>
  <conditionalFormatting sqref="B66 B43:B49 B1:B8 B30:B35 B39 B10:B13 B15:B27">
    <cfRule type="duplicateValues" dxfId="217" priority="114"/>
    <cfRule type="duplicateValues" dxfId="216" priority="115"/>
    <cfRule type="duplicateValues" dxfId="215" priority="116"/>
  </conditionalFormatting>
  <conditionalFormatting sqref="B66 B43:B49 B1:B8 B30:B35 B39 B10:B13 B15:B27">
    <cfRule type="duplicateValues" dxfId="214" priority="117"/>
    <cfRule type="duplicateValues" dxfId="213" priority="118"/>
    <cfRule type="duplicateValues" dxfId="212" priority="119"/>
    <cfRule type="duplicateValues" dxfId="211" priority="120"/>
  </conditionalFormatting>
  <conditionalFormatting sqref="B66 B43:B49 B1:B8 B30:B35 B39 B10:B13 B15:B27">
    <cfRule type="duplicateValues" dxfId="210" priority="121"/>
  </conditionalFormatting>
  <conditionalFormatting sqref="B29:B61 B1:B8 B10:B13 B15:B27 B66">
    <cfRule type="duplicateValues" dxfId="209" priority="122"/>
    <cfRule type="duplicateValues" dxfId="208" priority="123"/>
    <cfRule type="duplicateValues" dxfId="207" priority="124"/>
  </conditionalFormatting>
  <conditionalFormatting sqref="E30:E35 E15:E24 E39 E42">
    <cfRule type="duplicateValues" dxfId="206" priority="125"/>
  </conditionalFormatting>
  <conditionalFormatting sqref="E30:E35 E15:E24 E39 E42">
    <cfRule type="duplicateValues" dxfId="205" priority="126"/>
    <cfRule type="duplicateValues" dxfId="204" priority="127"/>
    <cfRule type="duplicateValues" dxfId="203" priority="128"/>
  </conditionalFormatting>
  <conditionalFormatting sqref="E30:E35 E15:E24 E39 E42">
    <cfRule type="duplicateValues" dxfId="202" priority="129"/>
    <cfRule type="duplicateValues" dxfId="201" priority="130"/>
  </conditionalFormatting>
  <conditionalFormatting sqref="B30:B35 B39 B10 B15:B24">
    <cfRule type="duplicateValues" dxfId="200" priority="131"/>
  </conditionalFormatting>
  <conditionalFormatting sqref="E57">
    <cfRule type="duplicateValues" dxfId="199" priority="70"/>
  </conditionalFormatting>
  <conditionalFormatting sqref="E56">
    <cfRule type="duplicateValues" dxfId="198" priority="69"/>
  </conditionalFormatting>
  <conditionalFormatting sqref="E59">
    <cfRule type="duplicateValues" dxfId="197" priority="68"/>
  </conditionalFormatting>
  <conditionalFormatting sqref="E58">
    <cfRule type="duplicateValues" dxfId="196" priority="67"/>
  </conditionalFormatting>
  <conditionalFormatting sqref="E60">
    <cfRule type="duplicateValues" dxfId="195" priority="66"/>
  </conditionalFormatting>
  <conditionalFormatting sqref="E61">
    <cfRule type="duplicateValues" dxfId="194" priority="65"/>
  </conditionalFormatting>
  <conditionalFormatting sqref="E10">
    <cfRule type="duplicateValues" dxfId="193" priority="132"/>
  </conditionalFormatting>
  <conditionalFormatting sqref="E10">
    <cfRule type="duplicateValues" dxfId="192" priority="133"/>
    <cfRule type="duplicateValues" dxfId="191" priority="134"/>
    <cfRule type="duplicateValues" dxfId="190" priority="135"/>
  </conditionalFormatting>
  <conditionalFormatting sqref="E10">
    <cfRule type="duplicateValues" dxfId="189" priority="136"/>
    <cfRule type="duplicateValues" dxfId="188" priority="137"/>
  </conditionalFormatting>
  <conditionalFormatting sqref="E10">
    <cfRule type="duplicateValues" dxfId="187" priority="138"/>
  </conditionalFormatting>
  <conditionalFormatting sqref="E10">
    <cfRule type="duplicateValues" dxfId="186" priority="139"/>
    <cfRule type="duplicateValues" dxfId="185" priority="140"/>
    <cfRule type="duplicateValues" dxfId="184" priority="141"/>
  </conditionalFormatting>
  <conditionalFormatting sqref="E10">
    <cfRule type="duplicateValues" dxfId="183" priority="142"/>
    <cfRule type="duplicateValues" dxfId="182" priority="143"/>
  </conditionalFormatting>
  <conditionalFormatting sqref="B62">
    <cfRule type="duplicateValues" dxfId="181" priority="51"/>
    <cfRule type="duplicateValues" dxfId="180" priority="52"/>
    <cfRule type="duplicateValues" dxfId="179" priority="53"/>
  </conditionalFormatting>
  <conditionalFormatting sqref="E62">
    <cfRule type="duplicateValues" dxfId="178" priority="50"/>
  </conditionalFormatting>
  <conditionalFormatting sqref="B62">
    <cfRule type="duplicateValues" dxfId="177" priority="54"/>
    <cfRule type="duplicateValues" dxfId="176" priority="55"/>
    <cfRule type="duplicateValues" dxfId="175" priority="56"/>
  </conditionalFormatting>
  <conditionalFormatting sqref="B62">
    <cfRule type="duplicateValues" dxfId="174" priority="57"/>
    <cfRule type="duplicateValues" dxfId="173" priority="58"/>
    <cfRule type="duplicateValues" dxfId="172" priority="59"/>
    <cfRule type="duplicateValues" dxfId="171" priority="60"/>
  </conditionalFormatting>
  <conditionalFormatting sqref="B62">
    <cfRule type="duplicateValues" dxfId="170" priority="61"/>
  </conditionalFormatting>
  <conditionalFormatting sqref="B62">
    <cfRule type="duplicateValues" dxfId="169" priority="62"/>
  </conditionalFormatting>
  <conditionalFormatting sqref="B62">
    <cfRule type="duplicateValues" dxfId="168" priority="63"/>
    <cfRule type="duplicateValues" dxfId="167" priority="64"/>
  </conditionalFormatting>
  <conditionalFormatting sqref="B63">
    <cfRule type="duplicateValues" dxfId="166" priority="36"/>
    <cfRule type="duplicateValues" dxfId="165" priority="37"/>
    <cfRule type="duplicateValues" dxfId="164" priority="38"/>
  </conditionalFormatting>
  <conditionalFormatting sqref="E63">
    <cfRule type="duplicateValues" dxfId="163" priority="35"/>
  </conditionalFormatting>
  <conditionalFormatting sqref="B63">
    <cfRule type="duplicateValues" dxfId="162" priority="39"/>
    <cfRule type="duplicateValues" dxfId="161" priority="40"/>
    <cfRule type="duplicateValues" dxfId="160" priority="41"/>
  </conditionalFormatting>
  <conditionalFormatting sqref="B63">
    <cfRule type="duplicateValues" dxfId="159" priority="42"/>
    <cfRule type="duplicateValues" dxfId="158" priority="43"/>
    <cfRule type="duplicateValues" dxfId="157" priority="44"/>
    <cfRule type="duplicateValues" dxfId="156" priority="45"/>
  </conditionalFormatting>
  <conditionalFormatting sqref="B63">
    <cfRule type="duplicateValues" dxfId="155" priority="46"/>
  </conditionalFormatting>
  <conditionalFormatting sqref="B63">
    <cfRule type="duplicateValues" dxfId="154" priority="47"/>
  </conditionalFormatting>
  <conditionalFormatting sqref="B63">
    <cfRule type="duplicateValues" dxfId="153" priority="48"/>
    <cfRule type="duplicateValues" dxfId="152" priority="49"/>
  </conditionalFormatting>
  <conditionalFormatting sqref="B66 B1:B63">
    <cfRule type="duplicateValues" dxfId="151" priority="34"/>
  </conditionalFormatting>
  <conditionalFormatting sqref="B64">
    <cfRule type="duplicateValues" dxfId="150" priority="20"/>
    <cfRule type="duplicateValues" dxfId="149" priority="21"/>
    <cfRule type="duplicateValues" dxfId="148" priority="22"/>
  </conditionalFormatting>
  <conditionalFormatting sqref="E64">
    <cfRule type="duplicateValues" dxfId="147" priority="19"/>
  </conditionalFormatting>
  <conditionalFormatting sqref="B64">
    <cfRule type="duplicateValues" dxfId="146" priority="23"/>
    <cfRule type="duplicateValues" dxfId="145" priority="24"/>
    <cfRule type="duplicateValues" dxfId="144" priority="25"/>
  </conditionalFormatting>
  <conditionalFormatting sqref="B64">
    <cfRule type="duplicateValues" dxfId="143" priority="26"/>
    <cfRule type="duplicateValues" dxfId="142" priority="27"/>
    <cfRule type="duplicateValues" dxfId="141" priority="28"/>
    <cfRule type="duplicateValues" dxfId="140" priority="29"/>
  </conditionalFormatting>
  <conditionalFormatting sqref="B64">
    <cfRule type="duplicateValues" dxfId="139" priority="30"/>
  </conditionalFormatting>
  <conditionalFormatting sqref="B64">
    <cfRule type="duplicateValues" dxfId="138" priority="31"/>
  </conditionalFormatting>
  <conditionalFormatting sqref="B64">
    <cfRule type="duplicateValues" dxfId="137" priority="32"/>
    <cfRule type="duplicateValues" dxfId="136" priority="33"/>
  </conditionalFormatting>
  <conditionalFormatting sqref="B64">
    <cfRule type="duplicateValues" dxfId="135" priority="18"/>
  </conditionalFormatting>
  <conditionalFormatting sqref="B65">
    <cfRule type="duplicateValues" dxfId="134" priority="4"/>
    <cfRule type="duplicateValues" dxfId="133" priority="5"/>
    <cfRule type="duplicateValues" dxfId="132" priority="6"/>
  </conditionalFormatting>
  <conditionalFormatting sqref="E65">
    <cfRule type="duplicateValues" dxfId="131" priority="3"/>
  </conditionalFormatting>
  <conditionalFormatting sqref="B65">
    <cfRule type="duplicateValues" dxfId="130" priority="7"/>
    <cfRule type="duplicateValues" dxfId="129" priority="8"/>
    <cfRule type="duplicateValues" dxfId="128" priority="9"/>
  </conditionalFormatting>
  <conditionalFormatting sqref="B65">
    <cfRule type="duplicateValues" dxfId="127" priority="10"/>
    <cfRule type="duplicateValues" dxfId="126" priority="11"/>
    <cfRule type="duplicateValues" dxfId="125" priority="12"/>
    <cfRule type="duplicateValues" dxfId="124" priority="13"/>
  </conditionalFormatting>
  <conditionalFormatting sqref="B65">
    <cfRule type="duplicateValues" dxfId="123" priority="14"/>
  </conditionalFormatting>
  <conditionalFormatting sqref="B65">
    <cfRule type="duplicateValues" dxfId="122" priority="15"/>
  </conditionalFormatting>
  <conditionalFormatting sqref="B65">
    <cfRule type="duplicateValues" dxfId="121" priority="16"/>
    <cfRule type="duplicateValues" dxfId="120" priority="17"/>
  </conditionalFormatting>
  <conditionalFormatting sqref="B65">
    <cfRule type="duplicateValues" dxfId="119" priority="2"/>
  </conditionalFormatting>
  <conditionalFormatting sqref="B1:B66">
    <cfRule type="duplicateValues" dxfId="118" priority="1"/>
  </conditionalFormatting>
  <conditionalFormatting sqref="E66 E53 E15:E27 E29:E50 E1:E13">
    <cfRule type="duplicateValues" dxfId="117" priority="144"/>
  </conditionalFormatting>
  <conditionalFormatting sqref="B10">
    <cfRule type="duplicateValues" dxfId="116" priority="145"/>
    <cfRule type="duplicateValues" dxfId="115" priority="146"/>
    <cfRule type="duplicateValues" dxfId="114" priority="147"/>
  </conditionalFormatting>
  <conditionalFormatting sqref="B10">
    <cfRule type="duplicateValues" dxfId="113" priority="148"/>
    <cfRule type="duplicateValues" dxfId="112" priority="149"/>
    <cfRule type="duplicateValues" dxfId="111" priority="150"/>
    <cfRule type="duplicateValues" dxfId="110" priority="151"/>
  </conditionalFormatting>
  <conditionalFormatting sqref="B10">
    <cfRule type="duplicateValues" dxfId="109" priority="152"/>
  </conditionalFormatting>
  <conditionalFormatting sqref="B10">
    <cfRule type="duplicateValues" dxfId="108" priority="153"/>
  </conditionalFormatting>
  <conditionalFormatting sqref="B10">
    <cfRule type="duplicateValues" dxfId="107" priority="154"/>
    <cfRule type="duplicateValues" dxfId="106" priority="155"/>
    <cfRule type="duplicateValues" dxfId="105" priority="156"/>
  </conditionalFormatting>
  <conditionalFormatting sqref="B10">
    <cfRule type="duplicateValues" dxfId="104" priority="157"/>
    <cfRule type="duplicateValues" dxfId="103" priority="158"/>
    <cfRule type="duplicateValues" dxfId="102" priority="159"/>
    <cfRule type="duplicateValues" dxfId="101" priority="160"/>
  </conditionalFormatting>
  <conditionalFormatting sqref="B50:B61">
    <cfRule type="duplicateValues" dxfId="100" priority="161"/>
    <cfRule type="duplicateValues" dxfId="99" priority="162"/>
    <cfRule type="duplicateValues" dxfId="98" priority="163"/>
  </conditionalFormatting>
  <conditionalFormatting sqref="B50:B61">
    <cfRule type="duplicateValues" dxfId="97" priority="164"/>
    <cfRule type="duplicateValues" dxfId="96" priority="165"/>
    <cfRule type="duplicateValues" dxfId="95" priority="166"/>
    <cfRule type="duplicateValues" dxfId="94" priority="167"/>
  </conditionalFormatting>
  <conditionalFormatting sqref="B50:B61">
    <cfRule type="duplicateValues" dxfId="93" priority="168"/>
  </conditionalFormatting>
  <conditionalFormatting sqref="B29:B61 B1:B8 B10:B13 B15:B27 B66">
    <cfRule type="duplicateValues" dxfId="92" priority="169"/>
  </conditionalFormatting>
  <conditionalFormatting sqref="B29:B61 B1:B8 B10:B13 B15:B27 B66">
    <cfRule type="duplicateValues" dxfId="91" priority="170"/>
    <cfRule type="duplicateValues" dxfId="90" priority="17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18">
        <v>581</v>
      </c>
      <c r="B430" s="118" t="s">
        <v>1606</v>
      </c>
      <c r="C430" s="118" t="s">
        <v>1275</v>
      </c>
    </row>
    <row r="431" spans="1:3" x14ac:dyDescent="0.3">
      <c r="A431" s="40">
        <v>582</v>
      </c>
      <c r="B431" s="40" t="s">
        <v>2494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0" t="s">
        <v>2437</v>
      </c>
      <c r="B1" s="161"/>
      <c r="C1" s="161"/>
      <c r="D1" s="161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60" t="s">
        <v>2447</v>
      </c>
      <c r="B25" s="161"/>
      <c r="C25" s="161"/>
      <c r="D25" s="161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2504</v>
      </c>
      <c r="D27" s="68" t="s">
        <v>2505</v>
      </c>
    </row>
    <row r="28" spans="1:4" ht="15.6" x14ac:dyDescent="0.3">
      <c r="A28" s="55">
        <v>335756603</v>
      </c>
      <c r="B28" s="55">
        <v>822</v>
      </c>
      <c r="C28" s="68" t="s">
        <v>2504</v>
      </c>
      <c r="D28" s="68" t="s">
        <v>2505</v>
      </c>
    </row>
    <row r="29" spans="1:4" ht="15.6" x14ac:dyDescent="0.3">
      <c r="A29" s="55">
        <v>335756614</v>
      </c>
      <c r="B29" s="55">
        <v>137</v>
      </c>
      <c r="C29" s="68" t="s">
        <v>2504</v>
      </c>
      <c r="D29" s="68" t="s">
        <v>2505</v>
      </c>
    </row>
    <row r="30" spans="1:4" ht="15.6" x14ac:dyDescent="0.3">
      <c r="A30" s="55">
        <v>335756621</v>
      </c>
      <c r="B30" s="55">
        <v>175</v>
      </c>
      <c r="C30" s="68" t="s">
        <v>2504</v>
      </c>
      <c r="D30" s="68" t="s">
        <v>2505</v>
      </c>
    </row>
    <row r="31" spans="1:4" ht="15.6" x14ac:dyDescent="0.3">
      <c r="A31" s="55">
        <v>335756627</v>
      </c>
      <c r="B31" s="55">
        <v>378</v>
      </c>
      <c r="C31" s="68" t="s">
        <v>2504</v>
      </c>
      <c r="D31" s="68" t="s">
        <v>2505</v>
      </c>
    </row>
    <row r="32" spans="1:4" s="69" customFormat="1" ht="15.6" x14ac:dyDescent="0.3">
      <c r="A32" s="55">
        <v>335757579</v>
      </c>
      <c r="B32" s="55">
        <v>801</v>
      </c>
      <c r="C32" s="68" t="s">
        <v>2504</v>
      </c>
      <c r="D32" s="68" t="s">
        <v>2505</v>
      </c>
    </row>
    <row r="33" spans="1:4" s="69" customFormat="1" ht="15.6" x14ac:dyDescent="0.3">
      <c r="A33" s="55">
        <v>335757580</v>
      </c>
      <c r="B33" s="55">
        <v>642</v>
      </c>
      <c r="C33" s="68" t="s">
        <v>2504</v>
      </c>
      <c r="D33" s="68" t="s">
        <v>2505</v>
      </c>
    </row>
    <row r="34" spans="1:4" s="69" customFormat="1" ht="15.6" x14ac:dyDescent="0.3">
      <c r="A34" s="55">
        <v>335757581</v>
      </c>
      <c r="B34" s="55">
        <v>438</v>
      </c>
      <c r="C34" s="68" t="s">
        <v>2504</v>
      </c>
      <c r="D34" s="68" t="s">
        <v>2505</v>
      </c>
    </row>
    <row r="35" spans="1:4" s="69" customFormat="1" ht="15.6" x14ac:dyDescent="0.3">
      <c r="A35" s="55">
        <v>335757582</v>
      </c>
      <c r="B35" s="55">
        <v>461</v>
      </c>
      <c r="C35" s="68" t="s">
        <v>2504</v>
      </c>
      <c r="D35" s="68" t="s">
        <v>2505</v>
      </c>
    </row>
    <row r="36" spans="1:4" s="69" customFormat="1" ht="15.6" x14ac:dyDescent="0.3">
      <c r="A36" s="55">
        <v>335757584</v>
      </c>
      <c r="B36" s="55">
        <v>568</v>
      </c>
      <c r="C36" s="68" t="s">
        <v>2504</v>
      </c>
      <c r="D36" s="68" t="s">
        <v>2505</v>
      </c>
    </row>
    <row r="37" spans="1:4" s="69" customFormat="1" ht="15.6" x14ac:dyDescent="0.3">
      <c r="A37" s="55">
        <v>335757585</v>
      </c>
      <c r="B37" s="55">
        <v>552</v>
      </c>
      <c r="C37" s="68" t="s">
        <v>2504</v>
      </c>
      <c r="D37" s="68" t="s">
        <v>2505</v>
      </c>
    </row>
    <row r="38" spans="1:4" s="69" customFormat="1" ht="15.6" x14ac:dyDescent="0.3">
      <c r="A38" s="55">
        <v>335757586</v>
      </c>
      <c r="B38" s="55">
        <v>495</v>
      </c>
      <c r="C38" s="68" t="s">
        <v>2504</v>
      </c>
      <c r="D38" s="68" t="s">
        <v>2505</v>
      </c>
    </row>
    <row r="39" spans="1:4" s="71" customFormat="1" ht="15.6" x14ac:dyDescent="0.3">
      <c r="A39" s="55">
        <v>335757587</v>
      </c>
      <c r="B39" s="55">
        <v>396</v>
      </c>
      <c r="C39" s="68" t="s">
        <v>2504</v>
      </c>
      <c r="D39" s="68" t="s">
        <v>2505</v>
      </c>
    </row>
    <row r="40" spans="1:4" s="71" customFormat="1" ht="15.6" x14ac:dyDescent="0.3">
      <c r="A40" s="55">
        <v>335757588</v>
      </c>
      <c r="B40" s="55">
        <v>703</v>
      </c>
      <c r="C40" s="68" t="s">
        <v>2504</v>
      </c>
      <c r="D40" s="68" t="s">
        <v>2505</v>
      </c>
    </row>
    <row r="41" spans="1:4" s="71" customFormat="1" ht="15.6" x14ac:dyDescent="0.3">
      <c r="A41" s="55">
        <v>335757589</v>
      </c>
      <c r="B41" s="55">
        <v>136</v>
      </c>
      <c r="C41" s="68" t="s">
        <v>2504</v>
      </c>
      <c r="D41" s="68" t="s">
        <v>2505</v>
      </c>
    </row>
    <row r="42" spans="1:4" s="71" customFormat="1" ht="15.6" x14ac:dyDescent="0.3">
      <c r="A42" s="55">
        <v>335757538</v>
      </c>
      <c r="B42" s="55">
        <v>954</v>
      </c>
      <c r="C42" s="68" t="s">
        <v>2504</v>
      </c>
      <c r="D42" s="68" t="s">
        <v>2505</v>
      </c>
    </row>
    <row r="43" spans="1:4" s="71" customFormat="1" ht="15.6" x14ac:dyDescent="0.3">
      <c r="A43" s="55">
        <v>335757569</v>
      </c>
      <c r="B43" s="55">
        <v>276</v>
      </c>
      <c r="C43" s="68" t="s">
        <v>2504</v>
      </c>
      <c r="D43" s="68" t="s">
        <v>2505</v>
      </c>
    </row>
    <row r="44" spans="1:4" s="71" customFormat="1" ht="15.6" x14ac:dyDescent="0.3">
      <c r="A44" s="55">
        <v>335757542</v>
      </c>
      <c r="B44" s="55">
        <v>98</v>
      </c>
      <c r="C44" s="68" t="s">
        <v>2504</v>
      </c>
      <c r="D44" s="68" t="s">
        <v>2505</v>
      </c>
    </row>
    <row r="45" spans="1:4" s="71" customFormat="1" ht="15.6" x14ac:dyDescent="0.3">
      <c r="A45" s="55">
        <v>335757555</v>
      </c>
      <c r="B45" s="55">
        <v>85</v>
      </c>
      <c r="C45" s="68" t="s">
        <v>2504</v>
      </c>
      <c r="D45" s="68" t="s">
        <v>2505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89" priority="119152"/>
  </conditionalFormatting>
  <conditionalFormatting sqref="A7:A11">
    <cfRule type="duplicateValues" dxfId="88" priority="119156"/>
    <cfRule type="duplicateValues" dxfId="87" priority="119157"/>
  </conditionalFormatting>
  <conditionalFormatting sqref="A7:A11">
    <cfRule type="duplicateValues" dxfId="86" priority="119160"/>
    <cfRule type="duplicateValues" dxfId="85" priority="119161"/>
  </conditionalFormatting>
  <conditionalFormatting sqref="B37:B39">
    <cfRule type="duplicateValues" dxfId="84" priority="219"/>
    <cfRule type="duplicateValues" dxfId="83" priority="220"/>
  </conditionalFormatting>
  <conditionalFormatting sqref="B37:B39">
    <cfRule type="duplicateValues" dxfId="82" priority="218"/>
  </conditionalFormatting>
  <conditionalFormatting sqref="B37:B39">
    <cfRule type="duplicateValues" dxfId="81" priority="217"/>
  </conditionalFormatting>
  <conditionalFormatting sqref="B37:B39">
    <cfRule type="duplicateValues" dxfId="80" priority="215"/>
    <cfRule type="duplicateValues" dxfId="79" priority="216"/>
  </conditionalFormatting>
  <conditionalFormatting sqref="B3">
    <cfRule type="duplicateValues" dxfId="78" priority="193"/>
    <cfRule type="duplicateValues" dxfId="77" priority="194"/>
  </conditionalFormatting>
  <conditionalFormatting sqref="B3">
    <cfRule type="duplicateValues" dxfId="76" priority="192"/>
  </conditionalFormatting>
  <conditionalFormatting sqref="B3">
    <cfRule type="duplicateValues" dxfId="75" priority="191"/>
  </conditionalFormatting>
  <conditionalFormatting sqref="B3">
    <cfRule type="duplicateValues" dxfId="74" priority="189"/>
    <cfRule type="duplicateValues" dxfId="73" priority="190"/>
  </conditionalFormatting>
  <conditionalFormatting sqref="A4:A6">
    <cfRule type="duplicateValues" dxfId="72" priority="188"/>
  </conditionalFormatting>
  <conditionalFormatting sqref="A4:A6">
    <cfRule type="duplicateValues" dxfId="71" priority="186"/>
    <cfRule type="duplicateValues" dxfId="70" priority="187"/>
  </conditionalFormatting>
  <conditionalFormatting sqref="A4:A6">
    <cfRule type="duplicateValues" dxfId="69" priority="184"/>
    <cfRule type="duplicateValues" dxfId="68" priority="185"/>
  </conditionalFormatting>
  <conditionalFormatting sqref="A3:A6">
    <cfRule type="duplicateValues" dxfId="67" priority="165"/>
  </conditionalFormatting>
  <conditionalFormatting sqref="A3:A6">
    <cfRule type="duplicateValues" dxfId="66" priority="163"/>
    <cfRule type="duplicateValues" dxfId="65" priority="164"/>
  </conditionalFormatting>
  <conditionalFormatting sqref="A3:A6">
    <cfRule type="duplicateValues" dxfId="64" priority="161"/>
    <cfRule type="duplicateValues" dxfId="63" priority="162"/>
  </conditionalFormatting>
  <conditionalFormatting sqref="B4:B6">
    <cfRule type="duplicateValues" dxfId="62" priority="158"/>
    <cfRule type="duplicateValues" dxfId="61" priority="159"/>
  </conditionalFormatting>
  <conditionalFormatting sqref="B4:B6">
    <cfRule type="duplicateValues" dxfId="60" priority="157"/>
  </conditionalFormatting>
  <conditionalFormatting sqref="B4:B6">
    <cfRule type="duplicateValues" dxfId="59" priority="156"/>
  </conditionalFormatting>
  <conditionalFormatting sqref="B4:B6">
    <cfRule type="duplicateValues" dxfId="58" priority="154"/>
    <cfRule type="duplicateValues" dxfId="5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111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92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91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91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90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89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50.5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49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49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55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8.15079861111007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5" t="s">
        <v>2506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6" priority="51"/>
  </conditionalFormatting>
  <conditionalFormatting sqref="E9:E1048576 E1:E2">
    <cfRule type="duplicateValues" dxfId="55" priority="99232"/>
  </conditionalFormatting>
  <conditionalFormatting sqref="E4">
    <cfRule type="duplicateValues" dxfId="54" priority="44"/>
  </conditionalFormatting>
  <conditionalFormatting sqref="E5:E8">
    <cfRule type="duplicateValues" dxfId="53" priority="42"/>
  </conditionalFormatting>
  <conditionalFormatting sqref="B12">
    <cfRule type="duplicateValues" dxfId="52" priority="16"/>
    <cfRule type="duplicateValues" dxfId="51" priority="17"/>
    <cfRule type="duplicateValues" dxfId="50" priority="18"/>
  </conditionalFormatting>
  <conditionalFormatting sqref="B12">
    <cfRule type="duplicateValues" dxfId="49" priority="15"/>
  </conditionalFormatting>
  <conditionalFormatting sqref="B12">
    <cfRule type="duplicateValues" dxfId="48" priority="13"/>
    <cfRule type="duplicateValues" dxfId="47" priority="14"/>
  </conditionalFormatting>
  <conditionalFormatting sqref="B12">
    <cfRule type="duplicateValues" dxfId="46" priority="10"/>
    <cfRule type="duplicateValues" dxfId="45" priority="11"/>
    <cfRule type="duplicateValues" dxfId="44" priority="12"/>
  </conditionalFormatting>
  <conditionalFormatting sqref="B12">
    <cfRule type="duplicateValues" dxfId="43" priority="9"/>
  </conditionalFormatting>
  <conditionalFormatting sqref="B12">
    <cfRule type="duplicateValues" dxfId="42" priority="7"/>
    <cfRule type="duplicateValues" dxfId="41" priority="8"/>
  </conditionalFormatting>
  <conditionalFormatting sqref="B12">
    <cfRule type="duplicateValues" dxfId="40" priority="6"/>
  </conditionalFormatting>
  <conditionalFormatting sqref="B12">
    <cfRule type="duplicateValues" dxfId="39" priority="3"/>
    <cfRule type="duplicateValues" dxfId="38" priority="4"/>
    <cfRule type="duplicateValues" dxfId="37" priority="5"/>
  </conditionalFormatting>
  <conditionalFormatting sqref="B12">
    <cfRule type="duplicateValues" dxfId="36" priority="2"/>
  </conditionalFormatting>
  <conditionalFormatting sqref="B12">
    <cfRule type="duplicateValues" dxfId="3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2021-01-08T15:15:52Z</dcterms:modified>
</cp:coreProperties>
</file>