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0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  <externalReference r:id="rId17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REPORTE!$A$4:$Q$142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" i="16" l="1"/>
  <c r="A70" i="16" s="1"/>
  <c r="A159" i="1"/>
  <c r="A158" i="1"/>
  <c r="A157" i="1"/>
  <c r="A156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A155" i="1"/>
  <c r="A154" i="1"/>
  <c r="A153" i="1"/>
  <c r="A152" i="1"/>
  <c r="A151" i="1"/>
  <c r="A150" i="1"/>
  <c r="A149" i="1"/>
  <c r="A148" i="1"/>
  <c r="A146" i="1"/>
  <c r="A145" i="1"/>
  <c r="A144" i="1"/>
  <c r="A143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B36" i="16"/>
  <c r="B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47" i="1" l="1"/>
  <c r="F147" i="1"/>
  <c r="G147" i="1"/>
  <c r="H147" i="1"/>
  <c r="I147" i="1"/>
  <c r="J147" i="1"/>
  <c r="K147" i="1"/>
  <c r="F109" i="1"/>
  <c r="A141" i="1"/>
  <c r="F141" i="1"/>
  <c r="G141" i="1"/>
  <c r="H141" i="1"/>
  <c r="I141" i="1"/>
  <c r="J141" i="1"/>
  <c r="K141" i="1"/>
  <c r="A132" i="1"/>
  <c r="A142" i="1"/>
  <c r="F142" i="1"/>
  <c r="G142" i="1"/>
  <c r="H142" i="1"/>
  <c r="I142" i="1"/>
  <c r="J142" i="1"/>
  <c r="K142" i="1"/>
  <c r="A140" i="1"/>
  <c r="A139" i="1"/>
  <c r="A138" i="1"/>
  <c r="A137" i="1"/>
  <c r="A136" i="1"/>
  <c r="A135" i="1"/>
  <c r="A134" i="1"/>
  <c r="A133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A131" i="1"/>
  <c r="A130" i="1"/>
  <c r="A129" i="1"/>
  <c r="A128" i="1"/>
  <c r="A127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 l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5" i="1"/>
  <c r="G115" i="1"/>
  <c r="H115" i="1"/>
  <c r="I115" i="1"/>
  <c r="J115" i="1"/>
  <c r="K115" i="1"/>
  <c r="A126" i="1"/>
  <c r="A125" i="1"/>
  <c r="A124" i="1"/>
  <c r="A123" i="1"/>
  <c r="A122" i="1"/>
  <c r="A121" i="1"/>
  <c r="A120" i="1"/>
  <c r="A119" i="1"/>
  <c r="A115" i="1"/>
  <c r="F118" i="1" l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7" i="1"/>
  <c r="G87" i="1"/>
  <c r="H87" i="1"/>
  <c r="I87" i="1"/>
  <c r="J87" i="1"/>
  <c r="K87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118" i="1"/>
  <c r="A117" i="1"/>
  <c r="A116" i="1"/>
  <c r="A92" i="1"/>
  <c r="A91" i="1"/>
  <c r="A90" i="1"/>
  <c r="A87" i="1"/>
  <c r="A84" i="1"/>
  <c r="A83" i="1"/>
  <c r="A82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89" i="1"/>
  <c r="G89" i="1"/>
  <c r="H89" i="1"/>
  <c r="I89" i="1"/>
  <c r="J89" i="1"/>
  <c r="K89" i="1"/>
  <c r="F88" i="1"/>
  <c r="G88" i="1"/>
  <c r="H88" i="1"/>
  <c r="I88" i="1"/>
  <c r="J88" i="1"/>
  <c r="K88" i="1"/>
  <c r="F86" i="1"/>
  <c r="G86" i="1"/>
  <c r="H86" i="1"/>
  <c r="I86" i="1"/>
  <c r="J86" i="1"/>
  <c r="K86" i="1"/>
  <c r="F85" i="1"/>
  <c r="G85" i="1"/>
  <c r="H85" i="1"/>
  <c r="I85" i="1"/>
  <c r="J85" i="1"/>
  <c r="K85" i="1"/>
  <c r="F81" i="1"/>
  <c r="G81" i="1"/>
  <c r="H81" i="1"/>
  <c r="I81" i="1"/>
  <c r="J81" i="1"/>
  <c r="K81" i="1"/>
  <c r="A114" i="1"/>
  <c r="A113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89" i="1"/>
  <c r="A88" i="1"/>
  <c r="A86" i="1"/>
  <c r="A85" i="1"/>
  <c r="A81" i="1"/>
  <c r="F79" i="1" l="1"/>
  <c r="G79" i="1"/>
  <c r="H79" i="1"/>
  <c r="I79" i="1"/>
  <c r="J79" i="1"/>
  <c r="K79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79" i="1"/>
  <c r="A76" i="1"/>
  <c r="A75" i="1"/>
  <c r="A74" i="1"/>
  <c r="A67" i="1"/>
  <c r="A66" i="1"/>
  <c r="A65" i="1"/>
  <c r="A64" i="1"/>
  <c r="F80" i="1"/>
  <c r="G80" i="1"/>
  <c r="H80" i="1"/>
  <c r="I80" i="1"/>
  <c r="J80" i="1"/>
  <c r="K80" i="1"/>
  <c r="F78" i="1"/>
  <c r="G78" i="1"/>
  <c r="H78" i="1"/>
  <c r="I78" i="1"/>
  <c r="J78" i="1"/>
  <c r="K78" i="1"/>
  <c r="F77" i="1"/>
  <c r="G77" i="1"/>
  <c r="H77" i="1"/>
  <c r="I77" i="1"/>
  <c r="J77" i="1"/>
  <c r="K77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3" i="1"/>
  <c r="G63" i="1"/>
  <c r="H63" i="1"/>
  <c r="I63" i="1"/>
  <c r="J63" i="1"/>
  <c r="K63" i="1"/>
  <c r="A80" i="1"/>
  <c r="A78" i="1"/>
  <c r="A77" i="1"/>
  <c r="A73" i="1"/>
  <c r="A72" i="1"/>
  <c r="A71" i="1"/>
  <c r="A70" i="1"/>
  <c r="A69" i="1"/>
  <c r="A68" i="1"/>
  <c r="A63" i="1"/>
  <c r="F61" i="1" l="1"/>
  <c r="G61" i="1"/>
  <c r="H61" i="1"/>
  <c r="I61" i="1"/>
  <c r="J61" i="1"/>
  <c r="K61" i="1"/>
  <c r="F62" i="1"/>
  <c r="G62" i="1"/>
  <c r="H62" i="1"/>
  <c r="I62" i="1"/>
  <c r="J62" i="1"/>
  <c r="K62" i="1"/>
  <c r="A61" i="1"/>
  <c r="A62" i="1"/>
  <c r="F60" i="1" l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60" i="1"/>
  <c r="A59" i="1"/>
  <c r="A58" i="1"/>
  <c r="F57" i="1" l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47" i="1" l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6" i="1" l="1"/>
  <c r="F112" i="1"/>
  <c r="G112" i="1"/>
  <c r="H112" i="1"/>
  <c r="I112" i="1"/>
  <c r="J112" i="1"/>
  <c r="K112" i="1"/>
  <c r="F28" i="1"/>
  <c r="G28" i="1"/>
  <c r="H28" i="1"/>
  <c r="I28" i="1"/>
  <c r="J28" i="1"/>
  <c r="K28" i="1"/>
  <c r="F27" i="1"/>
  <c r="G27" i="1"/>
  <c r="H27" i="1"/>
  <c r="I27" i="1"/>
  <c r="J27" i="1"/>
  <c r="K27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8" i="1"/>
  <c r="A27" i="1"/>
  <c r="A26" i="1"/>
  <c r="A25" i="1"/>
  <c r="A24" i="1"/>
  <c r="A23" i="1"/>
  <c r="A22" i="1"/>
  <c r="A112" i="1"/>
  <c r="F21" i="1" l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1" i="1"/>
  <c r="A20" i="1"/>
  <c r="A19" i="1"/>
  <c r="F18" i="1" l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8" i="1"/>
  <c r="A17" i="1"/>
  <c r="A16" i="1"/>
  <c r="F15" i="1" l="1"/>
  <c r="G15" i="1"/>
  <c r="H15" i="1"/>
  <c r="I15" i="1"/>
  <c r="J15" i="1"/>
  <c r="K15" i="1"/>
  <c r="A14" i="1" l="1"/>
  <c r="F14" i="1"/>
  <c r="G14" i="1"/>
  <c r="H14" i="1"/>
  <c r="I14" i="1"/>
  <c r="J14" i="1"/>
  <c r="K14" i="1"/>
  <c r="A15" i="1"/>
  <c r="F13" i="1" l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3" i="1"/>
  <c r="A12" i="1"/>
  <c r="A11" i="1"/>
  <c r="A10" i="1"/>
  <c r="F9" i="1" l="1"/>
  <c r="G9" i="1"/>
  <c r="H9" i="1"/>
  <c r="I9" i="1"/>
  <c r="J9" i="1"/>
  <c r="K9" i="1"/>
  <c r="A9" i="1"/>
  <c r="F8" i="1" l="1"/>
  <c r="G8" i="1"/>
  <c r="H8" i="1"/>
  <c r="I8" i="1"/>
  <c r="J8" i="1"/>
  <c r="K8" i="1"/>
  <c r="A8" i="1"/>
  <c r="A7" i="1" l="1"/>
  <c r="F7" i="1"/>
  <c r="G7" i="1"/>
  <c r="H7" i="1"/>
  <c r="I7" i="1"/>
  <c r="J7" i="1"/>
  <c r="K7" i="1"/>
  <c r="A6" i="1" l="1"/>
  <c r="A5" i="1"/>
  <c r="F6" i="1"/>
  <c r="G6" i="1"/>
  <c r="H6" i="1"/>
  <c r="I6" i="1"/>
  <c r="J6" i="1"/>
  <c r="K6" i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<sst xmlns="http://schemas.openxmlformats.org/spreadsheetml/2006/main" count="13651" uniqueCount="2533">
  <si>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</si>
  <si>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</si>
  <si>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</si>
  <si>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</si>
  <si>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</si>
  <si>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</si>
  <si>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</si>
  <si>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</si>
  <si>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</si>
  <si>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</si>
  <si>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</si>
  <si>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</si>
  <si>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</si>
  <si>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</si>
  <si>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</si>
  <si>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</si>
  <si>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</si>
  <si>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</si>
  <si>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</si>
  <si>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</si>
  <si>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</si>
  <si>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</si>
  <si>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</si>
  <si>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</si>
  <si>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</si>
  <si>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</si>
  <si>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</si>
  <si>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</si>
  <si>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</si>
  <si>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</si>
  <si>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</si>
  <si>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</si>
  <si>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</si>
  <si>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</si>
  <si>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</si>
  <si>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</si>
  <si>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</si>
  <si>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</si>
  <si>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</si>
  <si>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</si>
  <si>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</si>
  <si>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</si>
  <si>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</si>
  <si>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</si>
  <si>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</si>
  <si>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</si>
  <si>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</si>
  <si>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</si>
  <si>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</si>
  <si>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</si>
  <si>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</si>
  <si>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</si>
  <si>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</si>
  <si>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</si>
  <si>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</si>
  <si>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</si>
  <si>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</si>
  <si>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</si>
  <si>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</si>
  <si>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</si>
  <si>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</si>
  <si>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</si>
  <si>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</si>
  <si>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</si>
  <si>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</si>
  <si>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</si>
  <si>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</si>
  <si>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</si>
  <si>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</si>
  <si>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</si>
  <si>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</si>
  <si>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</si>
  <si>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</si>
  <si>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</si>
  <si>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</si>
  <si>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</si>
  <si>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</si>
  <si>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</si>
  <si>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</si>
  <si>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</si>
  <si>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</si>
  <si>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</si>
  <si>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</si>
  <si>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</si>
  <si>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</si>
  <si>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</si>
  <si>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</si>
  <si>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</si>
  <si>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</si>
  <si>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</si>
  <si>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</si>
  <si>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</si>
  <si>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</si>
  <si>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</si>
  <si>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</si>
  <si>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</si>
  <si>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</si>
  <si>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</si>
  <si>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</si>
  <si>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</si>
  <si>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</si>
  <si>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</si>
  <si>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</si>
  <si>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</si>
  <si>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</si>
  <si>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</si>
  <si>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</si>
  <si>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</si>
  <si>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</si>
  <si>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</si>
  <si>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</si>
  <si>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</si>
  <si>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</si>
  <si>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</si>
  <si>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</si>
  <si>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</si>
  <si>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</si>
  <si>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</si>
  <si>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</si>
  <si>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</si>
  <si>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</si>
  <si>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</si>
  <si>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</si>
  <si>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</si>
  <si>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</si>
  <si>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</si>
  <si>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</si>
  <si>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</si>
  <si>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</si>
  <si>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</si>
  <si>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</si>
  <si>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</si>
  <si>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</si>
  <si>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</si>
  <si>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</si>
  <si>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</si>
  <si>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</si>
  <si>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</si>
  <si>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</si>
  <si>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</si>
  <si>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</si>
  <si>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</si>
  <si>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</si>
  <si>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</si>
  <si>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</si>
  <si>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</si>
  <si>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</si>
  <si>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</si>
  <si>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</si>
  <si>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</si>
  <si>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</si>
  <si>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</si>
  <si>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</si>
  <si>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</si>
  <si>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</si>
  <si>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</si>
  <si>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</si>
  <si>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</si>
  <si>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</si>
  <si>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</si>
  <si>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</si>
  <si>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</si>
  <si>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</si>
  <si>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</si>
  <si>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</si>
  <si>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</si>
  <si>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</si>
  <si>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</si>
  <si>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</si>
  <si>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</si>
  <si>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</si>
  <si>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</si>
  <si>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</si>
  <si>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</si>
  <si>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</si>
  <si>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</si>
  <si>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</si>
  <si>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</si>
  <si>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</si>
  <si>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</si>
  <si>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</si>
  <si>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</si>
  <si>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</si>
  <si>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</si>
  <si>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</si>
  <si>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</si>
  <si>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</si>
  <si>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</si>
  <si>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</si>
  <si>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</si>
  <si>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</si>
  <si>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</si>
  <si>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</si>
  <si>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</si>
  <si>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</si>
  <si>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</si>
  <si>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</si>
  <si>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</si>
  <si>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</si>
  <si>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</si>
  <si>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</si>
  <si>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</si>
  <si>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</si>
  <si>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</si>
  <si>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</si>
  <si>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</si>
  <si>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</si>
  <si>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</si>
  <si>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</si>
  <si>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</si>
  <si>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</si>
  <si>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</si>
  <si>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</si>
  <si>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</si>
  <si>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</si>
  <si>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</si>
  <si>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</si>
  <si>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</si>
  <si>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</si>
  <si>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</si>
  <si>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</si>
  <si>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</si>
  <si>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</si>
  <si>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</si>
  <si>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</si>
  <si>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</si>
  <si>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</si>
  <si>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</si>
  <si>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</si>
  <si>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</si>
  <si>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</si>
  <si>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</si>
  <si>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</si>
  <si>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</si>
  <si>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</si>
  <si>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</si>
  <si>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</si>
  <si>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</si>
  <si>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</si>
  <si>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</si>
  <si>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</si>
  <si>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</si>
  <si>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</si>
  <si>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</si>
  <si>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</si>
  <si>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</si>
  <si>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</si>
  <si>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</si>
  <si>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</si>
  <si>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</si>
  <si>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</si>
  <si>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</si>
  <si>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</si>
  <si>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</si>
  <si>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</si>
  <si>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</si>
  <si>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</si>
  <si>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</si>
  <si>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</si>
  <si>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</si>
  <si>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</si>
  <si>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</si>
  <si>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</si>
  <si>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</si>
  <si>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</si>
  <si>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</si>
  <si>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</si>
  <si>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</si>
  <si>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</si>
  <si>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</si>
  <si>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</si>
  <si>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</si>
  <si>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</si>
  <si>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</si>
  <si>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</si>
  <si>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</si>
  <si>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</si>
  <si>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</si>
  <si>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</si>
  <si>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</si>
  <si>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</si>
  <si>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</si>
  <si>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</si>
  <si>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</si>
  <si>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</si>
  <si>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</si>
  <si>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</si>
  <si>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</si>
  <si>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</si>
  <si>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</si>
  <si>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</si>
  <si>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</si>
  <si>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</si>
  <si>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</si>
  <si>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</si>
  <si>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</si>
  <si>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</si>
  <si>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</si>
  <si>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</si>
  <si>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</si>
  <si>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</si>
  <si>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</si>
  <si>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</si>
  <si>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</si>
  <si>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</si>
  <si>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</si>
  <si>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</si>
  <si>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</si>
  <si>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</si>
  <si>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</si>
  <si>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</si>
  <si>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</si>
  <si>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</si>
  <si>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</si>
  <si>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</si>
  <si>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</si>
  <si>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</si>
  <si>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</si>
  <si>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</si>
  <si>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</si>
  <si>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</si>
  <si>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</si>
  <si>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</si>
  <si>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</si>
  <si>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</si>
  <si>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</si>
  <si>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</si>
  <si>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</si>
  <si>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</si>
  <si>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</si>
  <si>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</si>
  <si>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</si>
  <si>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</si>
  <si>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</si>
  <si>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</si>
  <si>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</si>
  <si>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</si>
  <si>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</si>
  <si>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</si>
  <si>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</si>
  <si>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</si>
  <si>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</si>
  <si>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</si>
  <si>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</si>
  <si>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</si>
  <si>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</si>
  <si>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</si>
  <si>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</si>
  <si>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</si>
  <si>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</si>
  <si>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</si>
  <si>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</si>
  <si>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</si>
  <si>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</si>
  <si>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</si>
  <si>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</si>
  <si>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</si>
  <si>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</si>
  <si>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</si>
  <si>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</si>
  <si>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</si>
  <si>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</si>
  <si>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</si>
  <si>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</si>
  <si>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</si>
  <si>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</si>
  <si>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</si>
  <si>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</si>
  <si>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</si>
  <si>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</si>
  <si>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</si>
  <si>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</si>
  <si>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</si>
  <si>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</si>
  <si>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</si>
  <si>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</si>
  <si>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</si>
  <si>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</si>
  <si>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</si>
  <si>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</si>
  <si>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</si>
  <si>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</si>
  <si>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</si>
  <si>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</si>
  <si>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</si>
  <si>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</si>
  <si>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</si>
  <si>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</si>
  <si>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</si>
  <si>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</si>
  <si>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</si>
  <si>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</si>
  <si>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</si>
  <si>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</si>
  <si>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</si>
  <si>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</si>
  <si>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</si>
  <si>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</si>
  <si>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</si>
  <si>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</si>
  <si>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</si>
  <si>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</si>
  <si>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</si>
  <si>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</si>
  <si>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</si>
  <si>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</si>
  <si>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</si>
  <si>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</si>
  <si>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</si>
  <si>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</si>
  <si>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</si>
  <si>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</si>
  <si>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</si>
  <si>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</si>
  <si>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</si>
  <si>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</si>
  <si>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</si>
  <si>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</si>
  <si>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</si>
  <si>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</si>
  <si>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</si>
  <si>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</si>
  <si>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</si>
  <si>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</si>
  <si>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</si>
  <si>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</si>
  <si>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</si>
  <si>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</si>
  <si>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</si>
  <si>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</si>
  <si>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</si>
  <si>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</si>
  <si>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</si>
  <si>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</si>
  <si>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</si>
  <si>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</si>
  <si>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</si>
  <si>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</si>
  <si>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</si>
  <si>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</si>
  <si>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</si>
  <si>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</si>
  <si>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</si>
  <si>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</si>
  <si>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</si>
  <si>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</si>
  <si>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</si>
  <si>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</si>
  <si>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</si>
  <si>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</si>
  <si>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</si>
  <si>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</si>
  <si>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</si>
  <si>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</si>
  <si>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</si>
  <si>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</si>
  <si>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</si>
  <si>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</si>
  <si>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</si>
  <si>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</si>
  <si>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</si>
  <si>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</si>
  <si>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</si>
  <si>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</si>
  <si>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</si>
  <si>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</si>
  <si>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</si>
  <si>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</si>
  <si>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</si>
  <si>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</si>
  <si>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</si>
  <si>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</si>
  <si>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</si>
  <si>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</si>
  <si>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</si>
  <si>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</si>
  <si>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</si>
  <si>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</si>
  <si>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</si>
  <si>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</si>
  <si>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</si>
  <si>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</si>
  <si>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</si>
  <si>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</si>
  <si>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</si>
  <si>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</si>
  <si>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</si>
  <si>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</si>
  <si>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</si>
  <si>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</si>
  <si>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</si>
  <si>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</si>
  <si>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</si>
  <si>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</si>
  <si>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</si>
  <si>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</si>
  <si>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</si>
  <si>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</si>
  <si>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</si>
  <si>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</si>
  <si>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</si>
  <si>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</si>
  <si>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</si>
  <si>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</si>
  <si>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</si>
  <si>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</si>
  <si>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</si>
  <si>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</si>
  <si>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</si>
  <si>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</si>
  <si>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</si>
  <si>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</si>
  <si>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</si>
  <si>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</si>
  <si>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</si>
  <si>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</si>
  <si>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</si>
  <si>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</si>
  <si>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</si>
  <si>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</si>
  <si>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</si>
  <si>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</si>
  <si>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</si>
  <si>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</si>
  <si>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</si>
  <si>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</si>
  <si>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</si>
  <si>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</si>
  <si>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</si>
  <si>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</si>
  <si>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</si>
  <si>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</si>
  <si>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</si>
  <si>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</si>
  <si>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</si>
  <si>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</si>
  <si>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</si>
  <si>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</si>
  <si>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</si>
  <si>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</si>
  <si>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</si>
  <si>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</si>
  <si>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</si>
  <si>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</si>
  <si>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</si>
  <si>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</si>
  <si>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</si>
  <si>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</si>
  <si>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</si>
  <si>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</si>
  <si>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</si>
  <si>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</si>
  <si>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</si>
  <si>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</si>
  <si>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</si>
  <si>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</si>
  <si>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</si>
  <si>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</si>
  <si>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</si>
  <si>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</si>
  <si>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</si>
  <si>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</si>
  <si>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</si>
  <si>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</si>
  <si>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</si>
  <si>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</si>
  <si>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</si>
  <si>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</si>
  <si>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</si>
  <si>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</si>
  <si>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</si>
  <si>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</si>
  <si>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</si>
  <si>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</si>
  <si>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</si>
  <si>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</si>
  <si>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</si>
  <si>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</si>
  <si>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</si>
  <si>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</si>
  <si>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</si>
  <si>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</si>
  <si>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</si>
  <si>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</si>
  <si>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</si>
  <si>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</si>
  <si>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</si>
  <si>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</si>
  <si>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</si>
  <si>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</si>
  <si>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</si>
  <si>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</si>
  <si>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</si>
  <si>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</si>
  <si>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</si>
  <si>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</si>
  <si>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</si>
  <si>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</si>
  <si>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</si>
  <si>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</si>
  <si>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</si>
  <si>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</si>
  <si>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</si>
  <si>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</si>
  <si>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</si>
  <si>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</si>
  <si>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</si>
  <si>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</si>
  <si>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</si>
  <si>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</si>
  <si>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</si>
  <si>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</si>
  <si>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</si>
  <si>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</si>
  <si>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</si>
  <si>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</si>
  <si>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</si>
  <si>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</si>
  <si>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</si>
  <si>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</si>
  <si>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</si>
  <si>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</si>
  <si>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</si>
  <si>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</si>
  <si>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</si>
  <si>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</si>
  <si>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</si>
  <si>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</si>
  <si>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</si>
  <si>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</si>
  <si>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</si>
  <si>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</si>
  <si>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</si>
  <si>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</si>
  <si>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</si>
  <si>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</si>
  <si>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</si>
  <si>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</si>
  <si>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</si>
  <si>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</si>
  <si>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</si>
  <si>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</si>
  <si>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</si>
  <si>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</si>
  <si>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</si>
  <si>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</si>
  <si>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</si>
  <si>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</si>
  <si>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</si>
  <si>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</si>
  <si>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</si>
  <si>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</si>
  <si>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</si>
  <si>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</si>
  <si>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</si>
  <si>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</si>
  <si>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</si>
  <si>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</si>
  <si>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</si>
  <si>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</si>
  <si>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</si>
  <si>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</si>
  <si>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</si>
  <si>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</si>
  <si>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</si>
  <si>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</si>
  <si>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</si>
  <si>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</si>
  <si>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</si>
  <si>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</si>
  <si>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</si>
  <si>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</si>
  <si>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</si>
  <si>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</si>
  <si>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</si>
  <si>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</si>
  <si>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</si>
  <si>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</si>
  <si>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</si>
  <si>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</si>
  <si>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</si>
  <si>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</si>
  <si>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</si>
  <si>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</si>
  <si>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</si>
  <si>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</si>
  <si>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</si>
  <si>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</si>
  <si>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</si>
  <si>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</si>
  <si>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</si>
  <si>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</si>
  <si>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</si>
  <si>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</si>
  <si>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</si>
  <si>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</si>
  <si>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</si>
  <si>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</si>
  <si>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</si>
  <si>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</si>
  <si>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</si>
  <si>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</si>
  <si>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</si>
  <si>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</si>
  <si>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</si>
  <si>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</si>
  <si>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</si>
  <si>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</si>
  <si>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</si>
  <si>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</si>
  <si>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</si>
  <si>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</si>
  <si>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</si>
  <si>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</si>
  <si>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</si>
  <si>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</si>
  <si>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</si>
  <si>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</si>
  <si>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</si>
  <si>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</si>
  <si>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</si>
  <si>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</si>
  <si>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</si>
  <si>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</si>
  <si>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</si>
  <si>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</si>
  <si>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</si>
  <si>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</si>
  <si>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</si>
  <si>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</si>
  <si>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</si>
  <si>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</si>
  <si>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</si>
  <si>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</si>
  <si>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</si>
  <si>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</si>
  <si>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</si>
  <si>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</si>
  <si>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</si>
  <si>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</si>
  <si>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</si>
  <si>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</si>
  <si>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</si>
  <si>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</si>
  <si>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</si>
  <si>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</si>
  <si>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</si>
  <si>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</si>
  <si>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</si>
  <si>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</si>
  <si>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</si>
  <si>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</si>
  <si>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</si>
  <si>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</si>
  <si>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</si>
  <si>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</si>
  <si>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</si>
  <si>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</si>
  <si>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</si>
  <si>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</si>
  <si>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</si>
  <si>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</si>
  <si>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</si>
  <si>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</si>
  <si>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</si>
  <si>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</si>
  <si>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</si>
  <si>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</si>
  <si>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</si>
  <si>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</si>
  <si>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</si>
  <si>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</si>
  <si>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</si>
  <si>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</si>
  <si>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</si>
  <si>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</si>
  <si>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</si>
  <si>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</si>
  <si>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</si>
  <si>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</si>
  <si>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</si>
  <si>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</si>
  <si>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</si>
  <si>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</si>
  <si>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</si>
  <si>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</si>
  <si>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</si>
  <si>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</si>
  <si>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</si>
  <si>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</si>
  <si>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</si>
  <si>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</si>
  <si>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</si>
  <si>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</si>
  <si>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</si>
  <si>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</si>
  <si>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</si>
  <si>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</si>
  <si>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</si>
  <si>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</si>
  <si>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</si>
  <si>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</si>
  <si>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</si>
  <si>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</si>
  <si>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</si>
  <si>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</si>
  <si>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</si>
  <si>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</si>
  <si>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</si>
  <si>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</si>
  <si>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</si>
  <si>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</si>
  <si>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</si>
  <si>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</si>
  <si>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</si>
  <si>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</si>
  <si>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</si>
  <si>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</si>
  <si>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</si>
  <si>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</si>
  <si>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</si>
  <si>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</si>
  <si>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</si>
  <si>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</si>
  <si>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</si>
  <si>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</si>
  <si>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</si>
  <si>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</si>
  <si>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</si>
  <si>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</si>
  <si>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</si>
  <si>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</si>
  <si>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</si>
  <si>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</si>
  <si>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</si>
  <si>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</si>
  <si>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</si>
  <si>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</si>
  <si>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</si>
  <si>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</si>
  <si>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</si>
  <si>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</si>
  <si>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</si>
  <si>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</si>
  <si>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</si>
  <si>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</si>
  <si>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</si>
  <si>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</si>
  <si>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</si>
  <si>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</si>
  <si>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</si>
  <si>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</si>
  <si>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</si>
  <si>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</si>
  <si>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</si>
  <si>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</si>
  <si>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</si>
  <si>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</si>
  <si>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</si>
  <si>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</si>
  <si>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</si>
  <si>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</si>
  <si>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</si>
  <si>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</si>
  <si>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</si>
  <si>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</si>
  <si>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</si>
  <si>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</si>
  <si>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</si>
  <si>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</si>
  <si>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</si>
  <si>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</si>
  <si>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</si>
  <si>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</si>
  <si>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</si>
  <si>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</si>
  <si>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</si>
  <si>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</si>
  <si>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</si>
  <si>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</si>
  <si>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</si>
  <si>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</si>
  <si>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</si>
  <si>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</si>
  <si>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</si>
  <si>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</si>
  <si>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</si>
  <si>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</si>
  <si>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</si>
  <si>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</si>
  <si>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</si>
  <si>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</si>
  <si>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</si>
  <si>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</si>
  <si>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</si>
  <si>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</si>
  <si>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</si>
  <si>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</si>
  <si>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</si>
  <si>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</si>
  <si>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</si>
  <si>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</si>
  <si>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</si>
  <si>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</si>
  <si>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</si>
  <si>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</si>
  <si>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</si>
  <si>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</si>
  <si>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</si>
  <si>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</si>
  <si>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</si>
  <si>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</si>
  <si>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</si>
  <si>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</si>
  <si>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</si>
  <si>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</si>
  <si>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</si>
  <si>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</si>
  <si>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</si>
  <si>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</si>
  <si>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</si>
  <si>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</si>
  <si>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</si>
  <si>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</si>
  <si>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</si>
  <si>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</si>
  <si>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</si>
  <si>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</si>
  <si>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</si>
  <si>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</si>
  <si>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</si>
  <si>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</si>
  <si>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</si>
  <si>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</si>
  <si>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</si>
  <si>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</si>
  <si>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</si>
  <si>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</si>
  <si>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</si>
  <si>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</si>
  <si>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</si>
  <si>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</si>
  <si>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</si>
  <si>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</si>
  <si>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</si>
  <si>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</si>
  <si>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</si>
  <si>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</si>
  <si>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</si>
  <si>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</si>
  <si>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</si>
  <si>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</si>
  <si>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</si>
  <si>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</si>
  <si>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</si>
  <si>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</si>
  <si>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</si>
  <si>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</si>
  <si>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</si>
  <si>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</si>
  <si>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</si>
  <si>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</si>
  <si>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</si>
  <si>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</si>
  <si>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</si>
  <si>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</si>
  <si>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</si>
  <si>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</si>
  <si>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</si>
  <si>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</si>
  <si>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</si>
  <si>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</si>
  <si>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</si>
  <si>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</si>
  <si>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</si>
  <si>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</si>
  <si>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</si>
  <si>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</si>
  <si>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</si>
  <si>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</si>
  <si>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</si>
  <si>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</si>
  <si>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</si>
  <si>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</si>
  <si>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</si>
  <si>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</si>
  <si>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</si>
  <si>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</si>
  <si>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</si>
  <si>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</si>
  <si>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</si>
  <si>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</si>
  <si>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</si>
  <si>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</si>
  <si>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</si>
  <si>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</si>
  <si>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</si>
  <si>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</si>
  <si>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</si>
  <si>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</si>
  <si>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</si>
  <si>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</si>
  <si>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</si>
  <si>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</si>
  <si>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</si>
  <si>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</si>
  <si>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</si>
  <si>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</si>
  <si>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</si>
  <si>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</si>
  <si>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</si>
  <si>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</si>
  <si>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</si>
  <si>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</si>
  <si>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</si>
  <si>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</si>
  <si>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</si>
  <si>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</si>
  <si>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</si>
  <si>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</si>
  <si>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</si>
  <si>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</si>
  <si>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</si>
  <si>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</si>
  <si>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</si>
  <si>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</si>
  <si>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</si>
  <si>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</si>
  <si>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</si>
  <si>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</si>
  <si>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</si>
  <si>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</si>
  <si>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</si>
  <si>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</si>
  <si>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</si>
  <si>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</si>
  <si>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</si>
  <si>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</si>
  <si>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</si>
  <si>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</si>
  <si>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</si>
  <si>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</si>
  <si>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</si>
  <si>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</si>
  <si>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</si>
  <si>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</si>
  <si>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</si>
  <si>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</si>
  <si>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</si>
  <si>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</si>
  <si>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</si>
  <si>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</si>
  <si>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</si>
  <si>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</si>
  <si>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</si>
  <si>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</si>
  <si>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</si>
  <si>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</si>
  <si>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</si>
  <si>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</si>
  <si>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</si>
  <si>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</si>
  <si>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</si>
  <si>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</si>
  <si>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</si>
  <si>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</si>
  <si>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</si>
  <si>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</si>
  <si>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</si>
  <si>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</si>
  <si>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</si>
  <si>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</si>
  <si>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</si>
  <si>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</si>
  <si>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</si>
  <si>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</si>
  <si>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</si>
  <si>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</si>
  <si>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</si>
  <si>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</si>
  <si>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</si>
  <si>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</si>
  <si>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</si>
  <si>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</si>
  <si>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</si>
  <si>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</si>
  <si>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</si>
  <si>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</si>
  <si>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</si>
  <si>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</si>
  <si>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</si>
  <si>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</si>
  <si>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</si>
  <si>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</si>
  <si>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</si>
  <si>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</si>
  <si>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</si>
  <si>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</si>
  <si>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</si>
  <si>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</si>
  <si>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</si>
  <si>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</si>
  <si>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</si>
  <si>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</si>
  <si>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</si>
  <si>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</si>
  <si>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</si>
  <si>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</si>
  <si>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</si>
  <si>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</si>
  <si>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</si>
  <si>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</si>
  <si>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</si>
  <si>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</si>
  <si>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</si>
  <si>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</si>
  <si>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</si>
  <si>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</si>
  <si>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</si>
  <si>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</si>
  <si>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</si>
  <si>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</si>
  <si>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</si>
  <si>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</si>
  <si>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</si>
  <si>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</si>
  <si>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</si>
  <si>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</si>
  <si>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</si>
  <si>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</si>
  <si>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</si>
  <si>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</si>
  <si>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</si>
  <si>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</si>
  <si>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</si>
  <si>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</si>
  <si>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</si>
  <si>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</si>
  <si>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</si>
  <si>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</si>
  <si>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</si>
  <si>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</si>
  <si>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</si>
  <si>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</si>
  <si>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</si>
  <si>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</si>
  <si>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</si>
  <si>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</si>
  <si>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</si>
  <si>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</si>
  <si>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</si>
  <si>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</si>
  <si>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</si>
  <si>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</si>
  <si>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</si>
  <si>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</si>
  <si>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</si>
  <si>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</si>
  <si>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</si>
  <si>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</si>
  <si>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</si>
  <si>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</si>
  <si>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</si>
  <si>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</si>
  <si>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</si>
  <si>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</si>
  <si>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</si>
  <si>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</si>
  <si>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</si>
  <si>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</si>
  <si>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</si>
  <si>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</si>
  <si>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</si>
  <si>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</si>
  <si>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</si>
  <si>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</si>
  <si>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</si>
  <si>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</si>
  <si>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</si>
  <si>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</si>
  <si>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</si>
  <si>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</si>
  <si>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</si>
  <si>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</si>
  <si>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</si>
  <si>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</si>
  <si>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</si>
  <si>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</si>
  <si>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</si>
  <si>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</si>
  <si>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</si>
  <si>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</si>
  <si>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</si>
  <si>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</si>
  <si>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</si>
  <si>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</si>
  <si>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</si>
  <si>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</si>
  <si>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</si>
  <si>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</si>
  <si>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</si>
  <si>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</si>
  <si>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</si>
  <si>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</si>
  <si>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</si>
  <si>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</si>
  <si>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</si>
  <si>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</si>
  <si>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</si>
  <si>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</si>
  <si>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</si>
  <si>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</si>
  <si>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</si>
  <si>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</si>
  <si>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</si>
  <si>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</si>
  <si>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</si>
  <si>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</si>
  <si>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</si>
  <si>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</si>
  <si>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</si>
  <si>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</si>
  <si>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</si>
  <si>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</si>
  <si>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</si>
  <si>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</si>
  <si>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</si>
  <si>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</si>
  <si>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</si>
  <si>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</si>
  <si>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</si>
  <si>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</si>
  <si>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</si>
  <si>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</si>
  <si>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</si>
  <si>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</si>
  <si>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</si>
  <si>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</si>
  <si>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</si>
  <si>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</si>
  <si>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</si>
  <si>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</si>
  <si>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</si>
  <si>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</si>
  <si>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</si>
  <si>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</si>
  <si>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</si>
  <si>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</si>
  <si>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</si>
  <si>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</si>
  <si>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</si>
  <si>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</si>
  <si>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</si>
  <si>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</si>
  <si>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</si>
  <si>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</si>
  <si>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</si>
  <si>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</si>
  <si>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</si>
  <si>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</si>
  <si>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</si>
  <si>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</si>
  <si>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</si>
  <si>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</si>
  <si>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</si>
  <si>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</si>
  <si>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</si>
  <si>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</si>
  <si>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</si>
  <si>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</si>
  <si>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</si>
  <si>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</si>
  <si>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</si>
  <si>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</si>
  <si>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</si>
  <si>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</si>
  <si>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</si>
  <si>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</si>
  <si>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</si>
  <si>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</si>
  <si>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</si>
  <si>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</si>
  <si>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</si>
  <si>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</si>
  <si>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</si>
  <si>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</si>
  <si>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</si>
  <si>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</si>
  <si>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</si>
  <si>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</si>
  <si>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</si>
  <si>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</si>
  <si>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</si>
  <si>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</si>
  <si>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</si>
  <si>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</si>
  <si>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</si>
  <si>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</si>
  <si>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</si>
  <si>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</si>
  <si>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</si>
  <si>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</si>
  <si>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</si>
  <si>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</si>
  <si>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</si>
  <si>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</si>
  <si>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</si>
  <si>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</si>
  <si>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</si>
  <si>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</si>
  <si>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</si>
  <si>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</si>
  <si>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</si>
  <si>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</si>
  <si>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</si>
  <si>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</si>
  <si>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</si>
  <si>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</si>
  <si>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</si>
  <si>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</si>
  <si>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</si>
  <si>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</si>
  <si>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</si>
  <si>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</si>
  <si>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</si>
  <si>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</si>
  <si>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</si>
  <si>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</si>
  <si>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</si>
  <si>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</si>
  <si>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</si>
  <si>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</si>
  <si>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</si>
  <si>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</si>
  <si>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</si>
  <si>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</si>
  <si>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</si>
  <si>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</si>
  <si>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</si>
  <si>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</si>
  <si>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</si>
  <si>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</si>
  <si>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</si>
  <si>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</si>
  <si>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</si>
  <si>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</si>
  <si>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</si>
  <si>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</si>
  <si>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</si>
  <si>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</si>
  <si>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</si>
  <si>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</si>
  <si>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</si>
  <si>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</si>
  <si>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</si>
  <si>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</si>
  <si>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</si>
  <si>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</si>
  <si>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</si>
  <si>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</si>
  <si>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</si>
  <si>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</si>
  <si>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</si>
  <si>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</si>
  <si>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</si>
  <si>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</si>
  <si>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</si>
  <si>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</si>
  <si>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</si>
  <si>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</si>
  <si>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</si>
  <si>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</si>
  <si>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</si>
  <si>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</si>
  <si>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</si>
  <si>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</si>
  <si>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</si>
  <si>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</si>
  <si>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</si>
  <si>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</si>
  <si>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</si>
  <si>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</si>
  <si>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</si>
  <si>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</si>
  <si>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</si>
  <si>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</si>
  <si>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</si>
  <si>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</si>
  <si>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</si>
  <si>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</si>
  <si>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</si>
  <si>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</si>
  <si>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</si>
  <si>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</si>
  <si>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</si>
  <si>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</si>
  <si>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</si>
  <si>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</si>
  <si>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</si>
  <si>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</si>
  <si>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</si>
  <si>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</si>
  <si>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</si>
  <si>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</si>
  <si>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</si>
  <si>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</si>
  <si>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</si>
  <si>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</si>
  <si>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</si>
  <si>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</si>
  <si>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</si>
  <si>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</si>
  <si>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</si>
  <si>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</si>
  <si>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</si>
  <si>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</si>
  <si>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</si>
  <si>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</si>
  <si>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</si>
  <si>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</si>
  <si>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</si>
  <si>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</si>
  <si>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</si>
  <si>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</si>
  <si>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</si>
  <si>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</si>
  <si>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</si>
  <si>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</si>
  <si>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</si>
  <si>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</si>
  <si>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</si>
  <si>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</si>
  <si>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</si>
  <si>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</si>
  <si>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</si>
  <si>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</si>
  <si>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</si>
  <si>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</si>
  <si>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</si>
  <si>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</si>
  <si>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</si>
  <si>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</si>
  <si>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</si>
  <si>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</si>
  <si>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</si>
  <si>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</si>
  <si>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</si>
  <si>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</si>
  <si>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</si>
  <si>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</si>
  <si>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</si>
  <si>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</si>
  <si>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</si>
  <si>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</si>
  <si>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</si>
  <si>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</si>
  <si>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</si>
  <si>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</si>
  <si>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</si>
  <si>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</si>
  <si>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</si>
  <si>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</si>
  <si>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</si>
  <si>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</si>
  <si>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</si>
  <si>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</si>
  <si>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</si>
  <si>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</si>
  <si>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</si>
  <si>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</si>
  <si>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</si>
  <si>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</si>
  <si>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</si>
  <si>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</si>
  <si>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</si>
  <si>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</si>
  <si>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</si>
  <si>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</si>
  <si>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</si>
  <si>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</si>
  <si>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</si>
  <si>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</si>
  <si>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</si>
  <si>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</si>
  <si>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</si>
  <si>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</si>
  <si>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</si>
  <si>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</si>
  <si>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</si>
  <si>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</si>
  <si>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</si>
  <si>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</si>
  <si>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</si>
  <si>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</si>
  <si>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</si>
  <si>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</si>
  <si>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</si>
  <si>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</si>
  <si>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</si>
  <si>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</si>
  <si>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</si>
  <si>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</si>
  <si>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</si>
  <si>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</si>
  <si>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</si>
  <si>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</si>
  <si>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</si>
  <si>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</si>
  <si>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</si>
  <si>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</si>
  <si>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</si>
  <si>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</si>
  <si>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</si>
  <si>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</si>
  <si>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</si>
  <si>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</si>
  <si>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</si>
  <si>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</si>
  <si>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</si>
  <si>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</si>
  <si>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</si>
  <si>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</si>
  <si>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</si>
  <si>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</si>
  <si>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</si>
  <si>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</si>
  <si>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</si>
  <si>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</si>
  <si>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</si>
  <si>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</si>
  <si>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</si>
  <si>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</si>
  <si>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</si>
  <si>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</si>
  <si>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</si>
  <si>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</si>
  <si>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</si>
  <si>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</si>
  <si>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</si>
  <si>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</si>
  <si>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</si>
  <si>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</si>
  <si>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</si>
  <si>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</si>
  <si>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</si>
  <si>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</si>
  <si>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</si>
  <si>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</si>
  <si>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</si>
  <si>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</si>
  <si>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</si>
  <si>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</si>
  <si>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</si>
  <si>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</si>
  <si>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</si>
  <si>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</si>
  <si>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</si>
  <si>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</si>
  <si>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</si>
  <si>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</si>
  <si>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</si>
  <si>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</si>
  <si>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</si>
  <si>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</si>
  <si>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</si>
  <si>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</si>
  <si>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</si>
  <si>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</si>
  <si>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</si>
  <si>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</si>
  <si>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</si>
  <si>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</si>
  <si>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</si>
  <si>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</si>
  <si>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</si>
  <si>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</si>
  <si>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</si>
  <si>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</si>
  <si>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</si>
  <si>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</si>
  <si>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</si>
  <si>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</si>
  <si>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</si>
  <si>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</si>
  <si>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</si>
  <si>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</si>
  <si>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</si>
  <si>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</si>
  <si>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</si>
  <si>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</si>
  <si>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</si>
  <si>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</si>
  <si>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</si>
  <si>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</si>
  <si>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</si>
  <si>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</si>
  <si>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</si>
  <si>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</si>
  <si>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</si>
  <si>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</si>
  <si>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</si>
  <si>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</si>
  <si>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</si>
  <si>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</si>
  <si>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</si>
  <si>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</si>
  <si>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</si>
  <si>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</si>
  <si>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</si>
  <si>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</si>
  <si>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</si>
  <si>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</si>
  <si>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</si>
  <si>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</si>
  <si>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</si>
  <si>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</si>
  <si>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</si>
  <si>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</si>
  <si>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</si>
  <si>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</si>
  <si>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</si>
  <si>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</si>
  <si>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</si>
  <si>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</si>
  <si>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</si>
  <si>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</si>
  <si>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</si>
  <si>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</si>
  <si>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</si>
  <si>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</si>
  <si>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</si>
  <si>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</si>
  <si>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</si>
  <si>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</si>
  <si>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</si>
  <si>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</si>
  <si>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</si>
  <si>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</si>
  <si>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</si>
  <si>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</si>
  <si>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</si>
  <si>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</si>
  <si>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</si>
  <si>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</si>
  <si>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</si>
  <si>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</si>
  <si>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</si>
  <si>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</si>
  <si>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</si>
  <si>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</si>
  <si>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</si>
  <si>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</si>
  <si>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</si>
  <si>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</si>
  <si>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</si>
  <si>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</si>
  <si>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</si>
  <si>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</si>
  <si>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</si>
  <si>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</si>
  <si>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</si>
  <si>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</si>
  <si>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</si>
  <si>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</si>
  <si>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</si>
  <si>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</si>
  <si>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</si>
  <si>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</si>
  <si>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</si>
  <si>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</si>
  <si>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</si>
  <si>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</si>
  <si>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</si>
  <si>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</si>
  <si>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</si>
  <si>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</si>
  <si>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</si>
  <si>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</si>
  <si>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</si>
  <si>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</si>
  <si>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</si>
  <si>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</si>
  <si>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</si>
  <si>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</si>
  <si>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</si>
  <si>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</si>
  <si>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</si>
  <si>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</si>
  <si>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</si>
  <si>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</si>
  <si>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</si>
  <si>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</si>
  <si>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</si>
  <si>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</si>
  <si>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</si>
  <si>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</si>
  <si>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</si>
  <si>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</si>
  <si>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</si>
  <si>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</si>
  <si>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</si>
  <si>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</si>
  <si>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</si>
  <si>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</si>
  <si>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</si>
  <si>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</si>
  <si>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</si>
  <si>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</si>
  <si>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</si>
  <si>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</si>
  <si>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</si>
  <si>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</si>
  <si>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</si>
  <si>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</si>
  <si>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</si>
  <si>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</si>
  <si>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</si>
  <si>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</si>
  <si>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</si>
  <si>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</si>
  <si>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</si>
  <si>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</si>
  <si>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</si>
  <si>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</si>
  <si>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</si>
  <si>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</si>
  <si>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</si>
  <si>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</si>
  <si>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</si>
  <si>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</si>
  <si>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</si>
  <si>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</si>
  <si>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</si>
  <si>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</si>
  <si>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</si>
  <si>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</si>
  <si>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</si>
  <si>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</si>
  <si>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</si>
  <si>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</si>
  <si>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</si>
  <si>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</si>
  <si>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</si>
  <si>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</si>
  <si>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</si>
  <si>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</si>
  <si>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</si>
  <si>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</si>
  <si>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</si>
  <si>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</si>
  <si>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</si>
  <si>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</si>
  <si>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</si>
  <si>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</si>
  <si>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</si>
  <si>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</si>
  <si>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</si>
  <si>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</si>
  <si>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</si>
  <si>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</si>
  <si>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</si>
  <si>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</si>
  <si>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</si>
  <si>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</si>
  <si>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</si>
  <si>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</si>
  <si>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</si>
  <si>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</si>
  <si>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</si>
  <si>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</si>
  <si>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</si>
  <si>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</si>
  <si>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</si>
  <si>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</si>
  <si>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</si>
  <si>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</si>
  <si>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</si>
  <si>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</si>
  <si>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</si>
  <si>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</si>
  <si>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</si>
  <si>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</si>
  <si>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</si>
  <si>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</si>
  <si>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</si>
  <si>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</si>
  <si>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</si>
  <si>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</si>
  <si>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</si>
  <si>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</si>
  <si>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</si>
  <si>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</si>
  <si>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</si>
  <si>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</si>
  <si>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</si>
  <si>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</si>
  <si>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</si>
  <si>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</si>
  <si>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</si>
  <si>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</si>
  <si>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</si>
  <si>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</si>
  <si>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</si>
  <si>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</si>
  <si>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</si>
  <si>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</si>
  <si>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</si>
  <si>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</si>
  <si>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</si>
  <si>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</si>
  <si>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</si>
  <si>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</si>
  <si>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</si>
  <si>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</si>
  <si>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</si>
  <si>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</si>
  <si>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</si>
  <si>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</si>
  <si>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</si>
  <si>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</si>
  <si>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</si>
  <si>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</si>
  <si>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</si>
  <si>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</si>
  <si>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</si>
  <si>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</si>
  <si>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</si>
  <si>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</si>
  <si>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</si>
  <si>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</si>
  <si>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</si>
  <si>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</si>
  <si>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</si>
  <si>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</si>
  <si>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</si>
  <si>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</si>
  <si>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</si>
  <si>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</si>
  <si>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</si>
  <si>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</si>
  <si>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</si>
  <si>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</si>
  <si>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</si>
  <si>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</si>
  <si>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</si>
  <si>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</si>
  <si>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</si>
  <si>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</si>
  <si>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</si>
  <si>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</si>
  <si>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</si>
  <si>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</si>
  <si>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</si>
  <si>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</si>
  <si>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</si>
  <si>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</si>
  <si>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</si>
  <si>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</si>
  <si>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</si>
  <si>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</si>
  <si>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</si>
  <si>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</si>
  <si>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</si>
  <si>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</si>
  <si>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</si>
  <si>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</si>
  <si>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</si>
  <si>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</si>
  <si>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</si>
  <si>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</si>
  <si>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</si>
  <si>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</si>
  <si>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</si>
  <si>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</si>
  <si>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</si>
  <si>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</si>
  <si>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</si>
  <si>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</si>
  <si>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</si>
  <si>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</si>
  <si>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</si>
  <si>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</si>
  <si>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</si>
  <si>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</si>
  <si>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</si>
  <si>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</si>
  <si>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</si>
  <si>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</si>
  <si>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</si>
  <si>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</si>
  <si>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</si>
  <si>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</si>
  <si>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</si>
  <si>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</si>
  <si>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</si>
  <si>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</si>
  <si>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</si>
  <si>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</si>
  <si>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</si>
  <si>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</si>
  <si>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</si>
  <si>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</si>
  <si>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</si>
  <si>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</si>
  <si>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</si>
  <si>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</si>
  <si>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</si>
  <si>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</si>
  <si>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</si>
  <si>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</si>
  <si>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</si>
  <si>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</si>
  <si>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</si>
  <si>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</si>
  <si>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</si>
  <si>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</si>
  <si>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</si>
  <si>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</si>
  <si>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</si>
  <si>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</si>
  <si>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</si>
  <si>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</si>
  <si>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</si>
  <si>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</si>
  <si>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</si>
  <si>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</si>
  <si>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</si>
  <si>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</si>
  <si>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</si>
  <si>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</si>
  <si>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</si>
  <si>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</si>
  <si>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</si>
  <si>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</si>
  <si>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</si>
  <si>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</si>
  <si>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</si>
  <si>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</si>
  <si>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</si>
  <si>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</si>
  <si>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</si>
  <si>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</si>
  <si>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</si>
  <si>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</si>
  <si>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</si>
  <si>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</si>
  <si>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</si>
  <si>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</si>
  <si>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</si>
  <si>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</si>
  <si>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</si>
  <si>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</si>
  <si>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</si>
  <si>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</si>
  <si>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</si>
  <si>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</si>
  <si>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</si>
  <si>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</si>
  <si>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</si>
  <si>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</si>
  <si>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</si>
  <si>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</si>
  <si>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</si>
  <si>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</si>
  <si>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</si>
  <si>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</si>
  <si>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</si>
  <si>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</si>
  <si>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</si>
  <si>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</si>
  <si>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</si>
  <si>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</si>
  <si>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</si>
  <si>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</si>
  <si>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</si>
  <si>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</si>
  <si>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</si>
  <si>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</si>
  <si>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</si>
  <si>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</si>
  <si>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</si>
  <si>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</si>
  <si>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</si>
  <si>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</si>
  <si>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</si>
  <si>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</si>
  <si>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</si>
  <si>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</si>
  <si>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</si>
  <si>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</si>
  <si>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</si>
  <si>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</si>
  <si>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</si>
  <si>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</si>
  <si>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</si>
  <si>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</si>
  <si>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</si>
  <si>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</si>
  <si>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</si>
  <si>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</si>
  <si>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</si>
  <si>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</si>
  <si>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</si>
  <si>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</si>
  <si>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</si>
  <si>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</si>
  <si>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</si>
  <si>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</si>
  <si>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</si>
  <si>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</si>
  <si>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</si>
  <si>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</si>
  <si>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</si>
  <si>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</si>
  <si>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</si>
  <si>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</si>
  <si>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</si>
  <si>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</si>
  <si>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</si>
  <si>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</si>
  <si>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</si>
  <si>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</si>
  <si>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</si>
  <si>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</si>
  <si>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</si>
  <si>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</si>
  <si>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</si>
  <si>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</si>
  <si>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</si>
  <si>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</si>
  <si>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</si>
  <si>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</si>
  <si>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</si>
  <si>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</si>
  <si>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</si>
  <si>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</si>
  <si>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</si>
  <si>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</si>
  <si>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</si>
  <si>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</si>
  <si>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</si>
  <si>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</si>
  <si>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</si>
  <si>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</si>
  <si>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</si>
  <si>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</si>
  <si>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</si>
  <si>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</si>
  <si>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</si>
  <si>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</si>
  <si>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</si>
  <si>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</si>
  <si>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</si>
  <si>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</si>
  <si>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</si>
  <si>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</si>
  <si>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</si>
  <si>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</si>
  <si>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</si>
  <si>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</si>
  <si>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</si>
  <si>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</si>
  <si>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</si>
  <si>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</si>
  <si>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</si>
  <si>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</si>
  <si>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</si>
  <si>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</si>
  <si>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</si>
  <si>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</si>
  <si>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</si>
  <si>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</si>
  <si>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</si>
  <si>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</si>
  <si>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</si>
  <si>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</si>
  <si>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</si>
  <si>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</si>
  <si>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</si>
  <si>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</si>
  <si>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</si>
  <si>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</si>
  <si>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</si>
  <si>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</si>
  <si>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</si>
  <si>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</si>
  <si>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</si>
  <si>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</si>
  <si>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</si>
  <si>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</si>
  <si>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</si>
  <si>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</si>
  <si>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</si>
  <si>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</si>
  <si>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</si>
  <si>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</si>
  <si>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</si>
  <si>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</si>
  <si>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</si>
  <si>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</si>
  <si>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</si>
  <si>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</si>
  <si>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</si>
  <si>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</si>
  <si>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</si>
  <si>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</si>
  <si>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</si>
  <si>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</si>
  <si>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</si>
  <si>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</si>
  <si>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</si>
  <si>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</si>
  <si>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</si>
  <si>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</si>
  <si>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</si>
  <si>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</si>
  <si>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</si>
  <si>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</si>
  <si>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</si>
  <si>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</si>
  <si>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</si>
  <si>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</si>
  <si>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</si>
  <si>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</si>
  <si>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</si>
  <si>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</si>
  <si>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</si>
  <si>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</si>
  <si>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</si>
  <si>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</si>
  <si>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</si>
  <si>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</si>
  <si>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</si>
  <si>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</si>
  <si>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</si>
  <si>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</si>
  <si>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</si>
  <si>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</si>
  <si>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</si>
  <si>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</si>
  <si>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</si>
  <si>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</si>
  <si>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</si>
  <si>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</si>
  <si>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</si>
  <si>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</si>
  <si>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</si>
  <si>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</si>
  <si>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</si>
  <si>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</si>
  <si>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</si>
  <si>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</si>
  <si>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</si>
  <si>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</si>
  <si>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</si>
  <si>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</si>
  <si>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</si>
  <si>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</si>
  <si>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</si>
  <si>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</si>
  <si>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</si>
  <si>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</si>
  <si>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</si>
  <si>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</si>
  <si>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</si>
  <si>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</si>
  <si>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</si>
  <si>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</si>
  <si>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</si>
  <si>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</si>
  <si>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</si>
  <si>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</si>
  <si>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</si>
  <si>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</si>
  <si>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</si>
  <si>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</si>
  <si>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</si>
  <si>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</si>
  <si>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</si>
  <si>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</si>
  <si>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</si>
  <si>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</si>
  <si>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</si>
  <si>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</si>
  <si>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</si>
  <si>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</si>
  <si>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</si>
  <si>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</si>
  <si>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</si>
  <si>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</si>
  <si>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</si>
  <si>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</si>
  <si>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</si>
  <si>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</si>
  <si>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</si>
  <si>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</si>
  <si>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</si>
  <si>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</si>
  <si>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</si>
  <si>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</si>
  <si>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</si>
  <si>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</si>
  <si>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</si>
  <si>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</si>
  <si>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</si>
  <si>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</si>
  <si>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</si>
  <si>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</si>
  <si>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</si>
  <si>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</si>
  <si>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</si>
  <si>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</si>
  <si>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</si>
  <si>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</si>
  <si>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</si>
  <si>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</si>
  <si>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</si>
  <si>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</si>
  <si>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</si>
  <si>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</si>
  <si>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</si>
  <si>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</si>
  <si>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</si>
  <si>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</si>
  <si>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</si>
  <si>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</si>
  <si>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</si>
  <si>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</si>
  <si>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</si>
  <si>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</si>
  <si>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</si>
  <si>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</si>
  <si>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</si>
  <si>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</si>
  <si>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</si>
  <si>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</si>
  <si>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</si>
  <si>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</si>
  <si>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</si>
  <si>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</si>
  <si>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</si>
  <si>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</si>
  <si>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</si>
  <si>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</si>
  <si>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</si>
  <si>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</si>
  <si>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</si>
  <si>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</si>
  <si>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</si>
  <si>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</si>
  <si>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</si>
  <si>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</si>
  <si>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</si>
  <si>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</si>
  <si>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</si>
  <si>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</si>
  <si>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</si>
  <si>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</si>
  <si>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</si>
  <si>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</si>
  <si>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</si>
  <si>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</si>
  <si>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</si>
  <si>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</si>
  <si>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</si>
  <si>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</si>
  <si>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</si>
  <si>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</si>
  <si>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</si>
  <si>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</si>
  <si>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</si>
  <si>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</si>
  <si>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</si>
  <si>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</si>
  <si>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</si>
  <si>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</si>
  <si>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</si>
  <si>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</si>
  <si>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</si>
  <si>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</si>
  <si>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</si>
  <si>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</si>
  <si>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</si>
  <si>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</si>
  <si>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</si>
  <si>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</si>
  <si>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</si>
  <si>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</si>
  <si>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</si>
  <si>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</si>
  <si>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</si>
  <si>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</si>
  <si>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</si>
  <si>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</si>
  <si>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</si>
  <si>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</si>
  <si>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</si>
  <si>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</si>
  <si>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</si>
  <si>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</si>
  <si>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</si>
  <si>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</si>
  <si>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</si>
  <si>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</si>
  <si>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</si>
  <si>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</si>
  <si>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</si>
  <si>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</si>
  <si>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</si>
  <si>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</si>
  <si>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</si>
  <si>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</si>
  <si>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</si>
  <si>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</si>
  <si>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</si>
  <si>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</si>
  <si>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</si>
  <si>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</si>
  <si>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</si>
  <si>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</si>
  <si>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</si>
  <si>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</si>
  <si>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</si>
  <si>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</si>
  <si>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</si>
  <si>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</si>
  <si>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</si>
  <si>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</si>
  <si>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</si>
  <si>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</si>
  <si>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</si>
  <si>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</si>
  <si>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</si>
  <si>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</si>
  <si>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</si>
  <si>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</si>
  <si>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</si>
  <si>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</si>
  <si>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</si>
  <si>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</si>
  <si>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</si>
  <si>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</si>
  <si>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</si>
  <si>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</si>
  <si>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</si>
  <si>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</si>
  <si>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</si>
  <si>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</si>
  <si>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</si>
  <si>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</si>
  <si>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</si>
  <si>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</si>
  <si>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</si>
  <si>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</si>
  <si>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</si>
  <si>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</si>
  <si>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</si>
  <si>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</si>
  <si>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</si>
  <si>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</si>
  <si>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</si>
  <si>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</si>
  <si>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</si>
  <si>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</si>
  <si>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</si>
  <si>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</si>
  <si>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</si>
  <si>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</si>
  <si>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</si>
  <si>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</si>
  <si>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</si>
  <si>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</si>
  <si>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</si>
  <si>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</si>
  <si>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</si>
  <si>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</si>
  <si>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</si>
  <si>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</si>
  <si>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</si>
  <si>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</si>
  <si>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</si>
  <si>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</si>
  <si>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</si>
  <si>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</si>
  <si>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</si>
  <si>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</si>
  <si>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</si>
  <si>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</si>
  <si>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</si>
  <si>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</si>
  <si>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</si>
  <si>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</si>
  <si>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</si>
  <si>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</si>
  <si>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</si>
  <si>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</si>
  <si>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</si>
  <si>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</si>
  <si>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</si>
  <si>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</si>
  <si>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</si>
  <si>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</si>
  <si>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</si>
  <si>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</si>
  <si>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</si>
  <si>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</si>
  <si>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</si>
  <si>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</si>
  <si>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</si>
  <si>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</si>
  <si>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</si>
  <si>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</si>
  <si>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</si>
  <si>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</si>
  <si>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</si>
  <si>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</si>
  <si>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</si>
  <si>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</si>
  <si>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</si>
  <si>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</si>
  <si>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</si>
  <si>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</si>
  <si>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</si>
  <si>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</si>
  <si>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</si>
  <si>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</si>
  <si>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</si>
  <si>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</si>
  <si>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</si>
  <si>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</si>
  <si>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</si>
  <si>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</si>
  <si>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</si>
  <si>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</si>
  <si>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</si>
  <si>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</si>
  <si>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</si>
  <si>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</si>
  <si>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</si>
  <si>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</si>
  <si>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</si>
  <si>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</si>
  <si>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</si>
  <si>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</si>
  <si>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</si>
  <si>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</si>
  <si>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</si>
  <si>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</si>
  <si>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</si>
  <si>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</si>
  <si>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</si>
  <si>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</si>
  <si>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</si>
  <si>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</si>
  <si>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</si>
  <si>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</si>
  <si>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</si>
  <si>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</si>
  <si>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</si>
  <si>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</si>
  <si>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</si>
  <si>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</si>
  <si>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</si>
  <si>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</si>
  <si>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</si>
  <si>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</si>
  <si>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</si>
  <si>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</si>
  <si>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</si>
  <si>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</si>
  <si>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</si>
  <si>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</si>
  <si>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</si>
  <si>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</si>
  <si>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</si>
  <si>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</si>
  <si>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</si>
  <si>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</si>
  <si>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</si>
  <si>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</si>
  <si>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</si>
  <si>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</si>
  <si>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</si>
  <si>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</si>
  <si>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</si>
  <si>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</si>
  <si>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</si>
  <si>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</si>
  <si>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</si>
  <si>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</si>
  <si>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</si>
  <si>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</si>
  <si>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</si>
  <si>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</si>
  <si>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</si>
  <si>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</si>
  <si>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</si>
  <si>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</si>
  <si>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</si>
  <si>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ATM Sotano Torre Banreservas</t>
  </si>
  <si>
    <t>Closed</t>
  </si>
  <si>
    <t>335768367</t>
  </si>
  <si>
    <t>335768366</t>
  </si>
  <si>
    <t>335768364</t>
  </si>
  <si>
    <t>335768363</t>
  </si>
  <si>
    <t>335768361</t>
  </si>
  <si>
    <t>335768360</t>
  </si>
  <si>
    <t>335768353</t>
  </si>
  <si>
    <t>335768347</t>
  </si>
  <si>
    <t>335768345</t>
  </si>
  <si>
    <t>335768344</t>
  </si>
  <si>
    <t>GAVETA DE DEPOSITO LLENA</t>
  </si>
  <si>
    <t>SIN EFECITVO</t>
  </si>
  <si>
    <t>20 Enero de 2021</t>
  </si>
  <si>
    <t>20/1/2021 6:00 AM</t>
  </si>
  <si>
    <t>En Servicio</t>
  </si>
  <si>
    <t>SIN ACTIVIDAD DE RETIRO</t>
  </si>
  <si>
    <t>CARGA EXITOSA</t>
  </si>
  <si>
    <t>CARGA EXITOSO</t>
  </si>
  <si>
    <t>REINICIO EXITOSO</t>
  </si>
  <si>
    <t>Cuevas Peralta, Ivan Hanell</t>
  </si>
  <si>
    <t>Doñe Ramirez, Luis Manuel</t>
  </si>
  <si>
    <t xml:space="preserve">ENVIO DE CARGA </t>
  </si>
  <si>
    <t>ENVIO DE CARGA</t>
  </si>
  <si>
    <t>2 Gavetas Vacias y 1 Fallando</t>
  </si>
  <si>
    <t>20/1/2021 17:00 PM</t>
  </si>
  <si>
    <t>DISPENASDOR</t>
  </si>
  <si>
    <t>Hold</t>
  </si>
  <si>
    <t>Cepeda, Ricardo Alberto</t>
  </si>
  <si>
    <t>REINICIO FALLIDO</t>
  </si>
  <si>
    <t>Martinez Perez, Jeffrey</t>
  </si>
  <si>
    <t>GAVETA DE DEPOSITOS LLENA</t>
  </si>
  <si>
    <t>Ballast, Carlos Alexis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</si>
</sst>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4" fillId="42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1" fillId="5" borderId="61" xfId="0" applyFont="1" applyFill="1" applyBorder="1" applyAlignment="1">
      <alignment horizontal="center" vertical="center"/>
    </xf>
    <xf numFmtId="22" fontId="51" fillId="5" borderId="61" xfId="0" applyNumberFormat="1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31"/>
      <tableStyleElement type="headerRow" dxfId="430"/>
      <tableStyleElement type="totalRow" dxfId="429"/>
      <tableStyleElement type="firstColumn" dxfId="428"/>
      <tableStyleElement type="lastColumn" dxfId="427"/>
      <tableStyleElement type="firstRowStripe" dxfId="426"/>
      <tableStyleElement type="firstColumnStripe" dxfId="42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/Reporte%20Seguimiento%20Cajeros%20Automaticos/OCTUBRE/23-10-2020/1er.%20Corte%20Reporte%20Seguimiento%20Cajeros%20Automatic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0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Estacion Del Metro Maria Montes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384</v>
          </cell>
          <cell r="B268" t="str">
            <v>ATM Sotano Torre Banreservas</v>
          </cell>
          <cell r="C268" t="str">
            <v>DISTRITO NACIONAL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ATM S/M Nacional  El Dorado Santiago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 xml:space="preserve">ATM Oficina El Portal II (Santiago) 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>ATM Nizao</v>
          </cell>
          <cell r="C426" t="str">
            <v>SUR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660</v>
          </cell>
          <cell r="B506" t="str">
            <v>ATM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Occidental Mall</v>
          </cell>
          <cell r="C649" t="str">
            <v>DISTRITO NACIONAL</v>
          </cell>
        </row>
        <row r="650">
          <cell r="A650">
            <v>813</v>
          </cell>
          <cell r="B650" t="str">
            <v>ATM UNP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  <row r="823">
          <cell r="A823">
            <v>996</v>
          </cell>
          <cell r="B823" t="str">
            <v xml:space="preserve">ATM Estación Texaco Charles Summer </v>
          </cell>
          <cell r="C823" t="str">
            <v>DISTRITO NACIONAL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ATM S/M San Rafael del Yuma</v>
          </cell>
        </row>
        <row r="3">
          <cell r="A3">
            <v>2</v>
          </cell>
          <cell r="B3" t="str">
            <v>ATM Autoservicio Padre Castellano</v>
          </cell>
        </row>
        <row r="4">
          <cell r="A4">
            <v>3</v>
          </cell>
          <cell r="B4" t="str">
            <v>ATM Autoservicio La Vega Real</v>
          </cell>
        </row>
        <row r="5">
          <cell r="A5">
            <v>4</v>
          </cell>
          <cell r="B5" t="str">
            <v>ATM Avenida Rivas</v>
          </cell>
        </row>
        <row r="6">
          <cell r="A6">
            <v>5</v>
          </cell>
          <cell r="B6" t="str">
            <v>ATM Oficina Autoservicio Villa Ofelia (San Juan)</v>
          </cell>
        </row>
        <row r="7">
          <cell r="A7">
            <v>6</v>
          </cell>
          <cell r="B7" t="str">
            <v xml:space="preserve">ATM Plaza WAO San Juan </v>
          </cell>
        </row>
        <row r="8">
          <cell r="A8">
            <v>7</v>
          </cell>
          <cell r="B8" t="str">
            <v>ATM Isla San Juan</v>
          </cell>
        </row>
        <row r="9">
          <cell r="A9">
            <v>8</v>
          </cell>
          <cell r="B9" t="str">
            <v>ATM Autoservicio Yaque</v>
          </cell>
        </row>
        <row r="10">
          <cell r="A10">
            <v>9</v>
          </cell>
          <cell r="B10" t="str">
            <v>ATM Hispañiola Fresh Fruit</v>
          </cell>
        </row>
        <row r="11">
          <cell r="A11">
            <v>10</v>
          </cell>
          <cell r="B11" t="str">
            <v xml:space="preserve">ATM Ministerio Salud Pública </v>
          </cell>
        </row>
        <row r="12">
          <cell r="A12">
            <v>11</v>
          </cell>
          <cell r="B12" t="str">
            <v>ATM Hotel Viva Las Terrenas</v>
          </cell>
        </row>
        <row r="13">
          <cell r="A13">
            <v>12</v>
          </cell>
          <cell r="B13" t="str">
            <v xml:space="preserve">ATM Comercial Ganadera (San Isidro) </v>
          </cell>
        </row>
        <row r="14">
          <cell r="A14">
            <v>13</v>
          </cell>
          <cell r="B14" t="str">
            <v xml:space="preserve">ATM CDEEE </v>
          </cell>
        </row>
        <row r="15">
          <cell r="A15">
            <v>14</v>
          </cell>
          <cell r="B15" t="str">
            <v xml:space="preserve">ATM Oficina Aeropuerto Las Américas I </v>
          </cell>
        </row>
        <row r="16">
          <cell r="A16">
            <v>15</v>
          </cell>
          <cell r="B16" t="str">
            <v>ATM DNI</v>
          </cell>
        </row>
        <row r="17">
          <cell r="A17">
            <v>16</v>
          </cell>
          <cell r="B17" t="str">
            <v>ATM Estación Texaco Sabana de la Mar</v>
          </cell>
        </row>
        <row r="18">
          <cell r="A18">
            <v>17</v>
          </cell>
          <cell r="B18" t="str">
            <v xml:space="preserve">ATM Zona Franca Realm San Pedro </v>
          </cell>
        </row>
        <row r="19">
          <cell r="A19">
            <v>18</v>
          </cell>
          <cell r="B19" t="str">
            <v xml:space="preserve">ATM Oficina Haina Occidental I </v>
          </cell>
        </row>
        <row r="20">
          <cell r="A20">
            <v>19</v>
          </cell>
          <cell r="B20" t="str">
            <v xml:space="preserve">ATM Estación Texaco Servicio Jacobo Majluta </v>
          </cell>
        </row>
        <row r="21">
          <cell r="A21">
            <v>20</v>
          </cell>
          <cell r="B21" t="str">
            <v>ATM S/M Aprezio Las Palmas</v>
          </cell>
        </row>
        <row r="22">
          <cell r="A22">
            <v>21</v>
          </cell>
          <cell r="B22" t="str">
            <v xml:space="preserve">ATM Oficina Mella </v>
          </cell>
        </row>
        <row r="23">
          <cell r="A23">
            <v>22</v>
          </cell>
          <cell r="B23" t="str">
            <v>ATM S/M Olimpico (Santiago)</v>
          </cell>
        </row>
        <row r="24">
          <cell r="A24">
            <v>23</v>
          </cell>
          <cell r="B24" t="str">
            <v xml:space="preserve">ATM Oficina México </v>
          </cell>
        </row>
        <row r="25">
          <cell r="A25">
            <v>24</v>
          </cell>
          <cell r="B25" t="str">
            <v xml:space="preserve">ATM Oficina Eusebio Manzueta </v>
          </cell>
        </row>
        <row r="26">
          <cell r="A26">
            <v>26</v>
          </cell>
          <cell r="B26" t="str">
            <v>ATM S/M Jumbo San Isidro</v>
          </cell>
        </row>
        <row r="27">
          <cell r="A27">
            <v>27</v>
          </cell>
          <cell r="B27" t="str">
            <v>ATM Oficina El Seibo II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116</v>
          </cell>
          <cell r="B93">
            <v>0</v>
          </cell>
        </row>
        <row r="94">
          <cell r="A94">
            <v>117</v>
          </cell>
          <cell r="B94" t="str">
            <v xml:space="preserve">ATM Oficina El Seybo </v>
          </cell>
        </row>
        <row r="95">
          <cell r="A95">
            <v>118</v>
          </cell>
          <cell r="B95" t="str">
            <v>ATM Plaza Torino</v>
          </cell>
        </row>
        <row r="96">
          <cell r="A96">
            <v>119</v>
          </cell>
          <cell r="B96" t="str">
            <v>ATM Oficina La Barranquita</v>
          </cell>
        </row>
        <row r="97">
          <cell r="A97">
            <v>121</v>
          </cell>
          <cell r="B97" t="str">
            <v xml:space="preserve">ATM Oficina Bayaguana </v>
          </cell>
        </row>
        <row r="98">
          <cell r="A98">
            <v>125</v>
          </cell>
          <cell r="B98" t="str">
            <v xml:space="preserve">ATM Dirección General de Aduanas II </v>
          </cell>
        </row>
        <row r="99">
          <cell r="A99">
            <v>129</v>
          </cell>
          <cell r="B99" t="str">
            <v xml:space="preserve">ATM Multicentro La Sirena (Santiago) </v>
          </cell>
        </row>
        <row r="100">
          <cell r="A100">
            <v>131</v>
          </cell>
          <cell r="B100" t="str">
            <v xml:space="preserve">ATM Oficina Baní I </v>
          </cell>
        </row>
        <row r="101">
          <cell r="A101">
            <v>134</v>
          </cell>
          <cell r="B101" t="str">
            <v xml:space="preserve">ATM Oficina San José de Ocoa </v>
          </cell>
        </row>
        <row r="102">
          <cell r="A102">
            <v>135</v>
          </cell>
          <cell r="B102" t="str">
            <v xml:space="preserve">ATM Oficina Las Dunas Baní </v>
          </cell>
        </row>
        <row r="103">
          <cell r="A103">
            <v>136</v>
          </cell>
          <cell r="B103" t="str">
            <v>ATM S/M Xtra (Santiago)</v>
          </cell>
        </row>
        <row r="104">
          <cell r="A104">
            <v>137</v>
          </cell>
          <cell r="B104" t="str">
            <v xml:space="preserve">ATM Oficina Nizao </v>
          </cell>
        </row>
        <row r="105">
          <cell r="A105">
            <v>138</v>
          </cell>
          <cell r="B105" t="str">
            <v xml:space="preserve">ATM UNP Fantino </v>
          </cell>
        </row>
        <row r="106">
          <cell r="A106">
            <v>139</v>
          </cell>
          <cell r="B106" t="str">
            <v xml:space="preserve">ATM Oficina Plaza Lama Zona Oriental I </v>
          </cell>
        </row>
        <row r="107">
          <cell r="A107">
            <v>140</v>
          </cell>
          <cell r="B107" t="str">
            <v>ATM Hospital San Vicente de Paul (SFM.)</v>
          </cell>
        </row>
        <row r="108">
          <cell r="A108">
            <v>142</v>
          </cell>
          <cell r="B108" t="str">
            <v xml:space="preserve">ATM Centro de Caja Galerías Bonao </v>
          </cell>
        </row>
        <row r="109">
          <cell r="A109">
            <v>143</v>
          </cell>
          <cell r="B109" t="str">
            <v xml:space="preserve">ATM Oficina Maimón </v>
          </cell>
        </row>
        <row r="110">
          <cell r="A110">
            <v>144</v>
          </cell>
          <cell r="B110" t="str">
            <v xml:space="preserve">ATM Oficina Villa Altagracia </v>
          </cell>
        </row>
        <row r="111">
          <cell r="A111">
            <v>146</v>
          </cell>
          <cell r="B111" t="str">
            <v xml:space="preserve">ATM Tribunal Superior Constitucional </v>
          </cell>
        </row>
        <row r="112">
          <cell r="A112">
            <v>147</v>
          </cell>
          <cell r="B112" t="str">
            <v xml:space="preserve">ATM Kiosco Megacentro I </v>
          </cell>
        </row>
        <row r="113">
          <cell r="A113">
            <v>149</v>
          </cell>
          <cell r="B113" t="str">
            <v>ATM Estación Metro Concepción</v>
          </cell>
        </row>
        <row r="114">
          <cell r="A114">
            <v>151</v>
          </cell>
          <cell r="B114" t="str">
            <v xml:space="preserve">ATM Oficina Nagua </v>
          </cell>
        </row>
        <row r="115">
          <cell r="A115">
            <v>152</v>
          </cell>
          <cell r="B115" t="str">
            <v xml:space="preserve">ATM Kiosco Megacentro II </v>
          </cell>
        </row>
        <row r="116">
          <cell r="A116">
            <v>153</v>
          </cell>
          <cell r="B116" t="str">
            <v xml:space="preserve">ATM Rehabilitación </v>
          </cell>
        </row>
        <row r="117">
          <cell r="A117">
            <v>154</v>
          </cell>
          <cell r="B117" t="str">
            <v xml:space="preserve">ATM Oficina Sánchez </v>
          </cell>
        </row>
        <row r="118">
          <cell r="A118">
            <v>157</v>
          </cell>
          <cell r="B118" t="str">
            <v xml:space="preserve">ATM Oficina Samaná </v>
          </cell>
        </row>
        <row r="119">
          <cell r="A119">
            <v>158</v>
          </cell>
          <cell r="B119" t="str">
            <v xml:space="preserve">ATM Oficina Romana Norte </v>
          </cell>
        </row>
        <row r="120">
          <cell r="A120">
            <v>159</v>
          </cell>
          <cell r="B120" t="str">
            <v xml:space="preserve">ATM Hotel Dreams Bayahibe I </v>
          </cell>
        </row>
        <row r="121">
          <cell r="A121">
            <v>160</v>
          </cell>
          <cell r="B121" t="str">
            <v xml:space="preserve">ATM Oficina Herrera </v>
          </cell>
        </row>
        <row r="122">
          <cell r="A122">
            <v>161</v>
          </cell>
          <cell r="B122" t="str">
            <v xml:space="preserve">ATM Jumbo Punta Cana </v>
          </cell>
        </row>
        <row r="123">
          <cell r="A123">
            <v>162</v>
          </cell>
          <cell r="B123" t="str">
            <v xml:space="preserve">ATM Oficina Tiradentes I </v>
          </cell>
        </row>
        <row r="124">
          <cell r="A124">
            <v>165</v>
          </cell>
          <cell r="B124" t="str">
            <v>ATM Autoservicio Megacentro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216</v>
          </cell>
          <cell r="B151" t="str">
            <v xml:space="preserve">ATM Oficina El Higueyano </v>
          </cell>
        </row>
        <row r="152">
          <cell r="A152">
            <v>217</v>
          </cell>
          <cell r="B152" t="str">
            <v xml:space="preserve">ATM Oficina Bávaro </v>
          </cell>
        </row>
        <row r="153">
          <cell r="A153">
            <v>218</v>
          </cell>
          <cell r="B153" t="str">
            <v xml:space="preserve">ATM Hotel Secrets Cap Cana II </v>
          </cell>
        </row>
        <row r="154">
          <cell r="A154">
            <v>219</v>
          </cell>
          <cell r="B154" t="str">
            <v xml:space="preserve">ATM Oficina La Altagracia (Higuey) </v>
          </cell>
        </row>
        <row r="155">
          <cell r="A155">
            <v>222</v>
          </cell>
          <cell r="B155" t="str">
            <v xml:space="preserve">ATM UNP Dominicus (La Romana) </v>
          </cell>
        </row>
        <row r="156">
          <cell r="A156">
            <v>223</v>
          </cell>
          <cell r="B156" t="str">
            <v xml:space="preserve">ATM UNP CCN (Nacional 27 de Febrero) Lobby </v>
          </cell>
        </row>
        <row r="157">
          <cell r="A157">
            <v>224</v>
          </cell>
          <cell r="B157" t="str">
            <v xml:space="preserve">ATM S/M Nacional El Millón (Núñez de Cáceres) </v>
          </cell>
        </row>
        <row r="158">
          <cell r="A158">
            <v>225</v>
          </cell>
          <cell r="B158" t="str">
            <v xml:space="preserve">ATM S/M Nacional Arroyo Hondo </v>
          </cell>
        </row>
        <row r="159">
          <cell r="A159">
            <v>227</v>
          </cell>
          <cell r="B159" t="str">
            <v xml:space="preserve">ATM S/M Bravo Av. Enriquillo </v>
          </cell>
        </row>
        <row r="160">
          <cell r="A160">
            <v>228</v>
          </cell>
          <cell r="B160" t="str">
            <v xml:space="preserve">ATM Oficina SAJOMA </v>
          </cell>
        </row>
        <row r="161">
          <cell r="A161">
            <v>231</v>
          </cell>
          <cell r="B161" t="str">
            <v xml:space="preserve">ATM Oficina Zona Oriental </v>
          </cell>
        </row>
        <row r="162">
          <cell r="A162">
            <v>232</v>
          </cell>
          <cell r="B162" t="str">
            <v xml:space="preserve">ATM S/M Nacional Charles de Gaulle </v>
          </cell>
        </row>
        <row r="163">
          <cell r="A163">
            <v>234</v>
          </cell>
          <cell r="B163" t="str">
            <v xml:space="preserve">ATM Oficina Boca Chica I </v>
          </cell>
        </row>
        <row r="164">
          <cell r="A164">
            <v>235</v>
          </cell>
          <cell r="B164" t="str">
            <v xml:space="preserve">ATM Oficina Multicentro La Sirena San Isidro </v>
          </cell>
        </row>
        <row r="165">
          <cell r="A165">
            <v>237</v>
          </cell>
          <cell r="B165" t="str">
            <v xml:space="preserve">ATM UNP Plaza Vásquez </v>
          </cell>
        </row>
        <row r="166">
          <cell r="A166">
            <v>238</v>
          </cell>
          <cell r="B166" t="str">
            <v xml:space="preserve">ATM Multicentro La Sirena Charles de Gaulle </v>
          </cell>
        </row>
        <row r="167">
          <cell r="A167">
            <v>239</v>
          </cell>
          <cell r="B167" t="str">
            <v xml:space="preserve">ATM Autobanco Charles de Gaulle </v>
          </cell>
        </row>
        <row r="168">
          <cell r="A168">
            <v>240</v>
          </cell>
          <cell r="B168" t="str">
            <v xml:space="preserve">ATM Oficina Carrefour I </v>
          </cell>
        </row>
        <row r="169">
          <cell r="A169">
            <v>241</v>
          </cell>
          <cell r="B169" t="str">
            <v xml:space="preserve">ATM Palacio Nacional (Presidencia) </v>
          </cell>
        </row>
        <row r="170">
          <cell r="A170">
            <v>243</v>
          </cell>
          <cell r="B170" t="str">
            <v xml:space="preserve">ATM Autoservicio Plaza Central  </v>
          </cell>
        </row>
        <row r="171">
          <cell r="A171">
            <v>244</v>
          </cell>
          <cell r="B171" t="str">
            <v xml:space="preserve">ATM Ministerio de Hacienda (antiguo Finanzas) </v>
          </cell>
        </row>
        <row r="172">
          <cell r="A172">
            <v>245</v>
          </cell>
          <cell r="B172" t="str">
            <v>ATM Boombah Zona Franca Victor Mera</v>
          </cell>
        </row>
        <row r="173">
          <cell r="A173">
            <v>246</v>
          </cell>
          <cell r="B173" t="str">
            <v xml:space="preserve">ATM Oficina Torre BR (Lobby) </v>
          </cell>
        </row>
        <row r="174">
          <cell r="A174">
            <v>248</v>
          </cell>
          <cell r="B174" t="str">
            <v xml:space="preserve">ATM Shell Paraiso </v>
          </cell>
        </row>
        <row r="175">
          <cell r="A175">
            <v>249</v>
          </cell>
          <cell r="B175" t="str">
            <v xml:space="preserve">ATM Banco Agrícola Neiba </v>
          </cell>
        </row>
        <row r="176">
          <cell r="A176">
            <v>250</v>
          </cell>
          <cell r="B176" t="str">
            <v>ATM ECO Petróleo Barlovento Baní</v>
          </cell>
        </row>
        <row r="177">
          <cell r="A177">
            <v>252</v>
          </cell>
          <cell r="B177" t="str">
            <v xml:space="preserve">ATM Banco Agrícola (Barahona) </v>
          </cell>
        </row>
        <row r="178">
          <cell r="A178">
            <v>253</v>
          </cell>
          <cell r="B178" t="str">
            <v xml:space="preserve">ATM Centro Cuesta Nacional (Santiago) </v>
          </cell>
        </row>
        <row r="179">
          <cell r="A179">
            <v>256</v>
          </cell>
          <cell r="B179" t="str">
            <v xml:space="preserve">ATM Oficina Licey Al Medio </v>
          </cell>
        </row>
        <row r="180">
          <cell r="A180">
            <v>257</v>
          </cell>
          <cell r="B180" t="str">
            <v xml:space="preserve">ATM S/M Pola (Santiago) </v>
          </cell>
        </row>
        <row r="181">
          <cell r="A181">
            <v>259</v>
          </cell>
          <cell r="B181" t="str">
            <v>ATM Senado de la Republica</v>
          </cell>
        </row>
        <row r="182">
          <cell r="A182">
            <v>261</v>
          </cell>
          <cell r="B182" t="str">
            <v xml:space="preserve">ATM UNP Aeropuerto Cibao (Santiago) </v>
          </cell>
        </row>
        <row r="183">
          <cell r="A183">
            <v>262</v>
          </cell>
          <cell r="B183" t="str">
            <v xml:space="preserve">ATM Oficina Obras Públicas (Santiago) </v>
          </cell>
        </row>
        <row r="184">
          <cell r="A184">
            <v>264</v>
          </cell>
          <cell r="B184" t="str">
            <v xml:space="preserve">ATM S/M Nacional Independencia </v>
          </cell>
        </row>
        <row r="185">
          <cell r="A185">
            <v>265</v>
          </cell>
          <cell r="B185" t="str">
            <v>ATM Almacenes Zaglul El Seibo</v>
          </cell>
        </row>
        <row r="186">
          <cell r="A186">
            <v>266</v>
          </cell>
          <cell r="B186" t="str">
            <v xml:space="preserve">ATM Oficina Villa Francisca </v>
          </cell>
        </row>
        <row r="187">
          <cell r="A187">
            <v>267</v>
          </cell>
          <cell r="B187" t="str">
            <v xml:space="preserve">ATM Centro de Caja México </v>
          </cell>
        </row>
        <row r="188">
          <cell r="A188">
            <v>268</v>
          </cell>
          <cell r="B188" t="str">
            <v xml:space="preserve">ATM Autobanco La Altagracia (Higuey) </v>
          </cell>
        </row>
        <row r="189">
          <cell r="A189">
            <v>272</v>
          </cell>
          <cell r="B189" t="str">
            <v xml:space="preserve">ATM Cámara de Diputados </v>
          </cell>
        </row>
        <row r="190">
          <cell r="A190">
            <v>275</v>
          </cell>
          <cell r="B190" t="str">
            <v xml:space="preserve">ATM Autobanco Duarte Stgo. II </v>
          </cell>
        </row>
        <row r="191">
          <cell r="A191">
            <v>276</v>
          </cell>
          <cell r="B191" t="str">
            <v xml:space="preserve">ATM UNP Las Guáranas (San Francisco) </v>
          </cell>
        </row>
        <row r="192">
          <cell r="A192">
            <v>277</v>
          </cell>
          <cell r="B192" t="str">
            <v xml:space="preserve">ATM Oficina Duarte (Santiago) 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</row>
        <row r="194">
          <cell r="A194">
            <v>280</v>
          </cell>
          <cell r="B194" t="str">
            <v xml:space="preserve">ATM Cooperativa BR </v>
          </cell>
        </row>
        <row r="195">
          <cell r="A195">
            <v>281</v>
          </cell>
          <cell r="B195" t="str">
            <v xml:space="preserve">ATM S/M Pola Independencia </v>
          </cell>
        </row>
        <row r="196">
          <cell r="A196">
            <v>282</v>
          </cell>
          <cell r="B196" t="str">
            <v xml:space="preserve">ATM Autobanco Nibaje </v>
          </cell>
        </row>
        <row r="197">
          <cell r="A197">
            <v>283</v>
          </cell>
          <cell r="B197" t="str">
            <v xml:space="preserve">ATM Oficina Nibaje </v>
          </cell>
        </row>
        <row r="198">
          <cell r="A198">
            <v>285</v>
          </cell>
          <cell r="B198" t="str">
            <v xml:space="preserve">ATM Oficina Camino Real (Puerto Plata) </v>
          </cell>
        </row>
        <row r="199">
          <cell r="A199">
            <v>288</v>
          </cell>
          <cell r="B199" t="str">
            <v xml:space="preserve">ATM Oficina Camino Real II (Puerto Plata) </v>
          </cell>
        </row>
        <row r="200">
          <cell r="A200">
            <v>289</v>
          </cell>
          <cell r="B200" t="str">
            <v>ATM Oficina Bávaro II</v>
          </cell>
        </row>
        <row r="201">
          <cell r="A201">
            <v>290</v>
          </cell>
          <cell r="B201" t="str">
            <v xml:space="preserve">ATM Oficina San Francisco de Macorís </v>
          </cell>
        </row>
        <row r="202">
          <cell r="A202">
            <v>291</v>
          </cell>
          <cell r="B202" t="str">
            <v xml:space="preserve">ATM S/M Jumbo Las Colinas </v>
          </cell>
        </row>
        <row r="203">
          <cell r="A203">
            <v>292</v>
          </cell>
          <cell r="B203" t="str">
            <v xml:space="preserve">ATM UNP Castañuelas (Montecristi) </v>
          </cell>
        </row>
        <row r="204">
          <cell r="A204">
            <v>293</v>
          </cell>
          <cell r="B204" t="str">
            <v xml:space="preserve">ATM S/M Nueva Visión (San Pedro) </v>
          </cell>
        </row>
        <row r="205">
          <cell r="A205">
            <v>294</v>
          </cell>
          <cell r="B205" t="str">
            <v xml:space="preserve">ATM Plaza Zaglul San Pedro II </v>
          </cell>
        </row>
        <row r="206">
          <cell r="A206">
            <v>295</v>
          </cell>
          <cell r="B206" t="str">
            <v xml:space="preserve">ATM Plaza Zaglul El Seybo </v>
          </cell>
        </row>
        <row r="207">
          <cell r="A207">
            <v>296</v>
          </cell>
          <cell r="B207" t="str">
            <v>ATM Estación BANICOMB (Baní)  ECO Petroleo</v>
          </cell>
        </row>
        <row r="208">
          <cell r="A208">
            <v>297</v>
          </cell>
          <cell r="B208" t="str">
            <v xml:space="preserve">ATM S/M Cadena Ocoa </v>
          </cell>
        </row>
        <row r="209">
          <cell r="A209">
            <v>298</v>
          </cell>
          <cell r="B209" t="str">
            <v xml:space="preserve">ATM S/M Aprezio Engombe </v>
          </cell>
        </row>
        <row r="210">
          <cell r="A210">
            <v>299</v>
          </cell>
          <cell r="B210" t="str">
            <v xml:space="preserve">ATM S/M Aprezio Cotui </v>
          </cell>
        </row>
        <row r="211">
          <cell r="A211">
            <v>300</v>
          </cell>
          <cell r="B211" t="str">
            <v xml:space="preserve">ATM S/M Aprezio Los Guaricanos </v>
          </cell>
        </row>
        <row r="212">
          <cell r="A212">
            <v>301</v>
          </cell>
          <cell r="B212" t="str">
            <v xml:space="preserve">ATM UNP Alfa y Omega (Barahona) </v>
          </cell>
        </row>
        <row r="213">
          <cell r="A213">
            <v>302</v>
          </cell>
          <cell r="B213" t="str">
            <v xml:space="preserve">ATM S/M Aprezio Los Mameyes  </v>
          </cell>
        </row>
        <row r="214">
          <cell r="A214">
            <v>304</v>
          </cell>
          <cell r="B214" t="str">
            <v xml:space="preserve">ATM Multicentro La Sirena Estrella Sadhala </v>
          </cell>
        </row>
        <row r="215">
          <cell r="A215">
            <v>306</v>
          </cell>
          <cell r="B215" t="str">
            <v>ATM Hospital Dr. Toribio</v>
          </cell>
        </row>
        <row r="216">
          <cell r="A216">
            <v>307</v>
          </cell>
          <cell r="B216" t="str">
            <v>ATM Oficina Nagua II</v>
          </cell>
        </row>
        <row r="217">
          <cell r="A217">
            <v>309</v>
          </cell>
          <cell r="B217" t="str">
            <v xml:space="preserve">ATM Secrets Cap Cana I </v>
          </cell>
        </row>
        <row r="218">
          <cell r="A218">
            <v>310</v>
          </cell>
          <cell r="B218" t="str">
            <v xml:space="preserve">ATM Farmacia San Judas Tadeo Jarabacoa </v>
          </cell>
        </row>
        <row r="219">
          <cell r="A219">
            <v>311</v>
          </cell>
          <cell r="B219" t="str">
            <v>ATM Plaza Eroski</v>
          </cell>
        </row>
        <row r="220">
          <cell r="A220">
            <v>312</v>
          </cell>
          <cell r="B220" t="str">
            <v xml:space="preserve">ATM Oficina Tiradentes II (Naco) </v>
          </cell>
        </row>
        <row r="221">
          <cell r="A221">
            <v>313</v>
          </cell>
          <cell r="B221" t="str">
            <v xml:space="preserve">ATM S/M El Encanto (Santiago) </v>
          </cell>
        </row>
        <row r="222">
          <cell r="A222">
            <v>314</v>
          </cell>
          <cell r="B222" t="str">
            <v xml:space="preserve">ATM UNP Cambita Garabito (San Cristóbal) </v>
          </cell>
        </row>
        <row r="223">
          <cell r="A223">
            <v>315</v>
          </cell>
          <cell r="B223" t="str">
            <v xml:space="preserve">ATM Oficina Estrella Sadalá </v>
          </cell>
        </row>
        <row r="224">
          <cell r="A224">
            <v>317</v>
          </cell>
          <cell r="B224" t="str">
            <v>ATM Ofic. Lope de Vega I</v>
          </cell>
        </row>
        <row r="225">
          <cell r="A225">
            <v>318</v>
          </cell>
          <cell r="B225" t="str">
            <v>ATM Autoservicio Lope de Vega</v>
          </cell>
        </row>
        <row r="226">
          <cell r="A226">
            <v>319</v>
          </cell>
          <cell r="B226" t="str">
            <v>ATM Autobanco Lopez de Vega</v>
          </cell>
        </row>
        <row r="227">
          <cell r="A227">
            <v>320</v>
          </cell>
          <cell r="B227" t="str">
            <v>ATM Hotel Dreams Ubero Alto</v>
          </cell>
        </row>
        <row r="228">
          <cell r="A228">
            <v>321</v>
          </cell>
          <cell r="B228" t="str">
            <v xml:space="preserve">ATM Oficina Jiménez Moya I </v>
          </cell>
        </row>
        <row r="229">
          <cell r="A229">
            <v>325</v>
          </cell>
          <cell r="B229" t="str">
            <v>ATM Casa Edwin</v>
          </cell>
        </row>
        <row r="230">
          <cell r="A230">
            <v>326</v>
          </cell>
          <cell r="B230" t="str">
            <v>ATM Autoservicio Jiménez Moya II</v>
          </cell>
        </row>
        <row r="231">
          <cell r="A231">
            <v>327</v>
          </cell>
          <cell r="B231" t="str">
            <v xml:space="preserve">ATM UNP CCN (Nacional 27 de Febrero) </v>
          </cell>
        </row>
        <row r="232">
          <cell r="A232">
            <v>330</v>
          </cell>
          <cell r="B232" t="str">
            <v xml:space="preserve">ATM Oficina Boulevard (Higuey) </v>
          </cell>
        </row>
        <row r="233">
          <cell r="A233">
            <v>331</v>
          </cell>
          <cell r="B233" t="str">
            <v>ATM Ayuntamiento Sto. Dgo. Este</v>
          </cell>
        </row>
        <row r="234">
          <cell r="A234">
            <v>332</v>
          </cell>
          <cell r="B234" t="str">
            <v>ATM Estación Sigma (Cotuí)</v>
          </cell>
        </row>
        <row r="235">
          <cell r="A235">
            <v>333</v>
          </cell>
          <cell r="B235" t="str">
            <v>ATM Oficina Turey Maimón</v>
          </cell>
        </row>
        <row r="236">
          <cell r="A236">
            <v>334</v>
          </cell>
          <cell r="B236" t="str">
            <v>ATM Oficina Salcedo II</v>
          </cell>
        </row>
        <row r="237">
          <cell r="A237">
            <v>335</v>
          </cell>
          <cell r="B237" t="str">
            <v>ATM Edificio Aster</v>
          </cell>
        </row>
        <row r="238">
          <cell r="A238">
            <v>336</v>
          </cell>
          <cell r="B238" t="str">
            <v>ATM Instituto Nacional de Cancer (incart)</v>
          </cell>
        </row>
        <row r="239">
          <cell r="A239">
            <v>337</v>
          </cell>
          <cell r="B239" t="str">
            <v>ATM S/M Cooperativa Moca</v>
          </cell>
        </row>
        <row r="240">
          <cell r="A240">
            <v>338</v>
          </cell>
          <cell r="B240" t="str">
            <v>ATM S/M Aprezio Pantoja</v>
          </cell>
        </row>
        <row r="241">
          <cell r="A241">
            <v>339</v>
          </cell>
          <cell r="B241" t="str">
            <v>ATM S/M Aprezio Bayona</v>
          </cell>
        </row>
        <row r="242">
          <cell r="A242">
            <v>342</v>
          </cell>
          <cell r="B242" t="str">
            <v>ATM Oficina Obras Públicas Azua</v>
          </cell>
        </row>
        <row r="243">
          <cell r="A243">
            <v>345</v>
          </cell>
          <cell r="B243" t="str">
            <v>ATM Oficina Yamasá  II</v>
          </cell>
        </row>
        <row r="244">
          <cell r="A244">
            <v>346</v>
          </cell>
          <cell r="B244" t="str">
            <v>ATM Ministerio de Industria y Comercio</v>
          </cell>
        </row>
        <row r="245">
          <cell r="A245">
            <v>347</v>
          </cell>
          <cell r="B245" t="str">
            <v>ATM Patio de Colombia</v>
          </cell>
        </row>
        <row r="246">
          <cell r="A246">
            <v>348</v>
          </cell>
          <cell r="B246" t="str">
            <v>ATM VILLA FLORES</v>
          </cell>
        </row>
        <row r="247">
          <cell r="A247">
            <v>350</v>
          </cell>
          <cell r="B247" t="str">
            <v xml:space="preserve">ATM Oficina Villa Tapia </v>
          </cell>
        </row>
        <row r="248">
          <cell r="A248">
            <v>351</v>
          </cell>
          <cell r="B248" t="str">
            <v xml:space="preserve">ATM S/M José Luís (Puerto Plata) </v>
          </cell>
        </row>
        <row r="249">
          <cell r="A249">
            <v>352</v>
          </cell>
          <cell r="B249" t="str">
            <v xml:space="preserve">ATM Estación Shell Square One (Santiago) </v>
          </cell>
        </row>
        <row r="250">
          <cell r="A250">
            <v>353</v>
          </cell>
          <cell r="B250" t="str">
            <v xml:space="preserve">ATM Estación Boulevard Juan Dolio </v>
          </cell>
        </row>
        <row r="251">
          <cell r="A251">
            <v>354</v>
          </cell>
          <cell r="B251" t="str">
            <v xml:space="preserve">ATM Oficina Núñez de Cáceres II </v>
          </cell>
        </row>
        <row r="252">
          <cell r="A252">
            <v>355</v>
          </cell>
          <cell r="B252" t="str">
            <v xml:space="preserve">ATM UNP Metro II </v>
          </cell>
        </row>
        <row r="253">
          <cell r="A253">
            <v>356</v>
          </cell>
          <cell r="B253" t="str">
            <v xml:space="preserve">ATM Estación Sigma (San Cristóbal) </v>
          </cell>
        </row>
        <row r="254">
          <cell r="A254">
            <v>357</v>
          </cell>
          <cell r="B254" t="str">
            <v xml:space="preserve">ATM Universidad Nacional Evangélica (Santiago) </v>
          </cell>
        </row>
        <row r="255">
          <cell r="A255">
            <v>358</v>
          </cell>
          <cell r="B255" t="str">
            <v>ATM Ayuntamiento Cevico</v>
          </cell>
        </row>
        <row r="256">
          <cell r="A256">
            <v>359</v>
          </cell>
          <cell r="B256" t="str">
            <v>ATM S/M Bravo Ozama</v>
          </cell>
        </row>
        <row r="257">
          <cell r="A257">
            <v>360</v>
          </cell>
          <cell r="B257" t="str">
            <v>ATM UNP Multicentro la Sirena Aut. Duarte</v>
          </cell>
        </row>
        <row r="258">
          <cell r="A258">
            <v>364</v>
          </cell>
          <cell r="B258" t="str">
            <v>ATM Tabadom Holding Santiago</v>
          </cell>
        </row>
        <row r="259">
          <cell r="A259">
            <v>366</v>
          </cell>
          <cell r="B259" t="str">
            <v>ATM Oficina Boulevard (Higuey) II</v>
          </cell>
        </row>
        <row r="260">
          <cell r="A260">
            <v>370</v>
          </cell>
          <cell r="B260" t="str">
            <v>ATM Oficina Cruce de Imbert II (puerto Plata)</v>
          </cell>
        </row>
        <row r="261">
          <cell r="A261">
            <v>372</v>
          </cell>
          <cell r="B261" t="str">
            <v>ATM Oficina Sánchez II</v>
          </cell>
        </row>
        <row r="262">
          <cell r="A262">
            <v>373</v>
          </cell>
          <cell r="B262" t="str">
            <v>S/M Tangui Nagua</v>
          </cell>
        </row>
        <row r="263">
          <cell r="A263">
            <v>377</v>
          </cell>
          <cell r="B263" t="str">
            <v>ATM Estación del Metro Eduardo Brito</v>
          </cell>
        </row>
        <row r="264">
          <cell r="A264">
            <v>378</v>
          </cell>
          <cell r="B264" t="str">
            <v>ATM UNP Villa Flores</v>
          </cell>
        </row>
        <row r="265">
          <cell r="A265">
            <v>380</v>
          </cell>
          <cell r="B265" t="str">
            <v xml:space="preserve">ATM Oficina Navarrete </v>
          </cell>
        </row>
        <row r="266">
          <cell r="A266">
            <v>382</v>
          </cell>
          <cell r="B266" t="str">
            <v>ATM Estacion Del Metro Maria Montes</v>
          </cell>
        </row>
        <row r="267">
          <cell r="A267">
            <v>383</v>
          </cell>
          <cell r="B267" t="str">
            <v>ATM S/M Daniel (Dajabón)</v>
          </cell>
        </row>
        <row r="268">
          <cell r="A268">
            <v>384</v>
          </cell>
          <cell r="B268" t="str">
            <v>ATM Sotano Torre Banreservas</v>
          </cell>
        </row>
        <row r="269">
          <cell r="A269">
            <v>385</v>
          </cell>
          <cell r="B269" t="str">
            <v xml:space="preserve">ATM Plaza Verón I </v>
          </cell>
        </row>
        <row r="270">
          <cell r="A270">
            <v>386</v>
          </cell>
          <cell r="B270" t="str">
            <v xml:space="preserve">ATM Plaza Verón II </v>
          </cell>
        </row>
        <row r="271">
          <cell r="A271">
            <v>387</v>
          </cell>
          <cell r="B271" t="str">
            <v xml:space="preserve">ATM S/M La Cadena San Vicente de Paul </v>
          </cell>
        </row>
        <row r="272">
          <cell r="A272">
            <v>388</v>
          </cell>
          <cell r="B272" t="str">
            <v xml:space="preserve">ATM Multicentro La Sirena Puerto Plata </v>
          </cell>
        </row>
        <row r="273">
          <cell r="A273">
            <v>389</v>
          </cell>
          <cell r="B273" t="str">
            <v xml:space="preserve">ATM Casino Hotel Princess </v>
          </cell>
        </row>
        <row r="274">
          <cell r="A274">
            <v>390</v>
          </cell>
          <cell r="B274" t="str">
            <v xml:space="preserve">ATM Oficina Boca Chica II </v>
          </cell>
        </row>
        <row r="275">
          <cell r="A275">
            <v>391</v>
          </cell>
          <cell r="B275" t="str">
            <v xml:space="preserve">ATM S/M Jumbo Luperón </v>
          </cell>
        </row>
        <row r="276">
          <cell r="A276">
            <v>392</v>
          </cell>
          <cell r="B276" t="str">
            <v xml:space="preserve">ATM Oficina San Juan de la Maguana II </v>
          </cell>
        </row>
        <row r="277">
          <cell r="A277">
            <v>394</v>
          </cell>
          <cell r="B277" t="str">
            <v xml:space="preserve">ATM Multicentro La Sirena Luperón </v>
          </cell>
        </row>
        <row r="278">
          <cell r="A278">
            <v>395</v>
          </cell>
          <cell r="B278" t="str">
            <v xml:space="preserve">ATM UNP Sabana Iglesia </v>
          </cell>
        </row>
        <row r="279">
          <cell r="A279">
            <v>396</v>
          </cell>
          <cell r="B279" t="str">
            <v xml:space="preserve">ATM Oficina Plaza Ulloa (La Fuente) </v>
          </cell>
        </row>
        <row r="280">
          <cell r="A280">
            <v>397</v>
          </cell>
          <cell r="B280" t="str">
            <v xml:space="preserve">ATM Autobanco San Francisco de Macoris </v>
          </cell>
        </row>
        <row r="281">
          <cell r="A281">
            <v>399</v>
          </cell>
          <cell r="B281" t="str">
            <v xml:space="preserve">ATM Oficina La Romana II </v>
          </cell>
        </row>
        <row r="282">
          <cell r="A282">
            <v>402</v>
          </cell>
          <cell r="B282" t="str">
            <v xml:space="preserve">ATM La Sirena La Vega </v>
          </cell>
        </row>
        <row r="283">
          <cell r="A283">
            <v>403</v>
          </cell>
          <cell r="B283" t="str">
            <v xml:space="preserve">ATM Oficina Vicente Noble </v>
          </cell>
        </row>
        <row r="284">
          <cell r="A284">
            <v>405</v>
          </cell>
          <cell r="B284" t="str">
            <v xml:space="preserve">ATM UNP Loma de Cabrera </v>
          </cell>
        </row>
        <row r="285">
          <cell r="A285">
            <v>406</v>
          </cell>
          <cell r="B285" t="str">
            <v xml:space="preserve">ATM UNP Plaza Lama Máximo Gómez </v>
          </cell>
        </row>
        <row r="286">
          <cell r="A286">
            <v>407</v>
          </cell>
          <cell r="B286" t="str">
            <v xml:space="preserve">ATM Multicentro La Sirena Villa Mella </v>
          </cell>
        </row>
        <row r="287">
          <cell r="A287">
            <v>408</v>
          </cell>
          <cell r="B287" t="str">
            <v xml:space="preserve">ATM Autobanco Las Palmas de Herrera </v>
          </cell>
        </row>
        <row r="288">
          <cell r="A288">
            <v>409</v>
          </cell>
          <cell r="B288" t="str">
            <v xml:space="preserve">ATM Oficina Las Palmas de Herrera I </v>
          </cell>
        </row>
        <row r="289">
          <cell r="A289">
            <v>410</v>
          </cell>
          <cell r="B289" t="str">
            <v xml:space="preserve">ATM Oficina Las Palmas de Herrera II </v>
          </cell>
        </row>
        <row r="290">
          <cell r="A290">
            <v>411</v>
          </cell>
          <cell r="B290" t="str">
            <v xml:space="preserve">ATM UNP Piedra Blanca </v>
          </cell>
        </row>
        <row r="291">
          <cell r="A291">
            <v>413</v>
          </cell>
          <cell r="B291" t="str">
            <v xml:space="preserve">ATM UNP Las Galeras Samaná </v>
          </cell>
        </row>
        <row r="292">
          <cell r="A292">
            <v>414</v>
          </cell>
          <cell r="B292" t="str">
            <v>ATM Villa Francisca II</v>
          </cell>
        </row>
        <row r="293">
          <cell r="A293">
            <v>415</v>
          </cell>
          <cell r="B293" t="str">
            <v xml:space="preserve">ATM Autobanco San Martín I </v>
          </cell>
        </row>
        <row r="294">
          <cell r="A294">
            <v>416</v>
          </cell>
          <cell r="B294" t="str">
            <v xml:space="preserve">ATM Autobanco San Martín II </v>
          </cell>
        </row>
        <row r="295">
          <cell r="A295">
            <v>420</v>
          </cell>
          <cell r="B295" t="str">
            <v xml:space="preserve">ATM DGII Av. Lincoln </v>
          </cell>
        </row>
        <row r="296">
          <cell r="A296">
            <v>421</v>
          </cell>
          <cell r="B296" t="str">
            <v xml:space="preserve">ATM Estación Texaco Arroyo Hondo </v>
          </cell>
        </row>
        <row r="297">
          <cell r="A297">
            <v>422</v>
          </cell>
          <cell r="B297" t="str">
            <v xml:space="preserve">ATM Olé Manoguayabo </v>
          </cell>
        </row>
        <row r="298">
          <cell r="A298">
            <v>423</v>
          </cell>
          <cell r="B298" t="str">
            <v xml:space="preserve">ATM Farmacia Marinely </v>
          </cell>
        </row>
        <row r="299">
          <cell r="A299">
            <v>424</v>
          </cell>
          <cell r="B299" t="str">
            <v xml:space="preserve">ATM UNP Jumbo Luperón I </v>
          </cell>
        </row>
        <row r="300">
          <cell r="A300">
            <v>425</v>
          </cell>
          <cell r="B300" t="str">
            <v xml:space="preserve">ATM UNP Jumbo Luperón II </v>
          </cell>
        </row>
        <row r="301">
          <cell r="A301">
            <v>427</v>
          </cell>
          <cell r="B301" t="str">
            <v xml:space="preserve">ATM Almacenes Iberia (Hato Mayor) </v>
          </cell>
        </row>
        <row r="302">
          <cell r="A302">
            <v>428</v>
          </cell>
          <cell r="B302" t="str">
            <v xml:space="preserve">ATM Acrópolis Center </v>
          </cell>
        </row>
        <row r="303">
          <cell r="A303">
            <v>429</v>
          </cell>
          <cell r="B303" t="str">
            <v xml:space="preserve">ATM Oficina Jumbo La Romana </v>
          </cell>
        </row>
        <row r="304">
          <cell r="A304">
            <v>430</v>
          </cell>
          <cell r="B304" t="str">
            <v xml:space="preserve">ATM Almacén IKEA </v>
          </cell>
        </row>
        <row r="305">
          <cell r="A305">
            <v>431</v>
          </cell>
          <cell r="B305" t="str">
            <v xml:space="preserve">ATM Autoservicio Sol (Santiago) </v>
          </cell>
        </row>
        <row r="306">
          <cell r="A306">
            <v>432</v>
          </cell>
          <cell r="B306" t="str">
            <v xml:space="preserve">ATM Oficina Puerto Plata II </v>
          </cell>
        </row>
        <row r="307">
          <cell r="A307">
            <v>433</v>
          </cell>
          <cell r="B307" t="str">
            <v xml:space="preserve">ATM Centro Comercial Las Canas (Cap Cana) </v>
          </cell>
        </row>
        <row r="308">
          <cell r="A308">
            <v>434</v>
          </cell>
          <cell r="B308" t="str">
            <v xml:space="preserve">ATM Generadora Hidroeléctrica Dom. (EGEHID) </v>
          </cell>
        </row>
        <row r="309">
          <cell r="A309">
            <v>435</v>
          </cell>
          <cell r="B309" t="str">
            <v xml:space="preserve">ATM Autobanco Torre I </v>
          </cell>
        </row>
        <row r="310">
          <cell r="A310">
            <v>436</v>
          </cell>
          <cell r="B310" t="str">
            <v xml:space="preserve">ATM Autobanco Torre II </v>
          </cell>
        </row>
        <row r="311">
          <cell r="A311">
            <v>437</v>
          </cell>
          <cell r="B311" t="str">
            <v xml:space="preserve">ATM Autobanco Torre III </v>
          </cell>
        </row>
        <row r="312">
          <cell r="A312">
            <v>438</v>
          </cell>
          <cell r="B312" t="str">
            <v xml:space="preserve">ATM Autobanco Torre IV </v>
          </cell>
        </row>
        <row r="313">
          <cell r="A313">
            <v>441</v>
          </cell>
          <cell r="B313" t="str">
            <v>ATM Estacion de Servicio Romulo Betancour</v>
          </cell>
        </row>
        <row r="314">
          <cell r="A314">
            <v>443</v>
          </cell>
          <cell r="B314" t="str">
            <v xml:space="preserve">ATM Edificio San Rafael </v>
          </cell>
        </row>
        <row r="315">
          <cell r="A315">
            <v>444</v>
          </cell>
          <cell r="B315" t="str">
            <v xml:space="preserve">ATM Hospital Metropolitano de (Santiago) (HOMS) </v>
          </cell>
        </row>
        <row r="316">
          <cell r="A316">
            <v>445</v>
          </cell>
          <cell r="B316" t="str">
            <v xml:space="preserve">ATM Distribuidora Corripio </v>
          </cell>
        </row>
        <row r="317">
          <cell r="A317">
            <v>446</v>
          </cell>
          <cell r="B317" t="str">
            <v>ATM Hipodromo V Centenario</v>
          </cell>
        </row>
        <row r="318">
          <cell r="A318">
            <v>447</v>
          </cell>
          <cell r="B318" t="str">
            <v xml:space="preserve">ATM Centro Caja Plaza Lama (La Romana) </v>
          </cell>
        </row>
        <row r="319">
          <cell r="A319">
            <v>448</v>
          </cell>
          <cell r="B319" t="str">
            <v xml:space="preserve">ATM Club Banco Central </v>
          </cell>
        </row>
        <row r="320">
          <cell r="A320">
            <v>449</v>
          </cell>
          <cell r="B320" t="str">
            <v>ATM Autobanco Lope de Vega II</v>
          </cell>
        </row>
        <row r="321">
          <cell r="A321">
            <v>453</v>
          </cell>
          <cell r="B321" t="str">
            <v xml:space="preserve">ATM Autobanco Sarasota II </v>
          </cell>
        </row>
        <row r="322">
          <cell r="A322">
            <v>454</v>
          </cell>
          <cell r="B322" t="str">
            <v>ATM Partido Dajabón</v>
          </cell>
        </row>
        <row r="323">
          <cell r="A323">
            <v>455</v>
          </cell>
          <cell r="B323" t="str">
            <v xml:space="preserve">ATM Oficina Baní II </v>
          </cell>
        </row>
        <row r="324">
          <cell r="A324">
            <v>457</v>
          </cell>
          <cell r="B324" t="str">
            <v>ATM S/M Olé Hainamosa</v>
          </cell>
        </row>
        <row r="325">
          <cell r="A325">
            <v>458</v>
          </cell>
          <cell r="B325" t="str">
            <v>ATM Hospital Dario Contreras</v>
          </cell>
        </row>
        <row r="326">
          <cell r="A326">
            <v>459</v>
          </cell>
          <cell r="B326" t="str">
            <v>ATM Estación Jima Bonao</v>
          </cell>
        </row>
        <row r="327">
          <cell r="A327">
            <v>461</v>
          </cell>
          <cell r="B327" t="str">
            <v xml:space="preserve">ATM Autobanco Sarasota I </v>
          </cell>
        </row>
        <row r="328">
          <cell r="A328">
            <v>462</v>
          </cell>
          <cell r="B328" t="str">
            <v>ATM Agrocafe Del Caribe</v>
          </cell>
        </row>
        <row r="329">
          <cell r="A329">
            <v>463</v>
          </cell>
          <cell r="B329" t="str">
            <v xml:space="preserve">ATM La Sirena El Embrujo </v>
          </cell>
        </row>
        <row r="330">
          <cell r="A330">
            <v>465</v>
          </cell>
          <cell r="B330" t="str">
            <v>ATM Edificio Tarjeta de Crédito</v>
          </cell>
        </row>
        <row r="331">
          <cell r="A331">
            <v>466</v>
          </cell>
          <cell r="B331" t="str">
            <v>ATM Superintendencia de Valores</v>
          </cell>
        </row>
        <row r="332">
          <cell r="A332">
            <v>467</v>
          </cell>
          <cell r="B332" t="str">
            <v>ATM Estacion Rilix Pontezuela (puerto Plata)</v>
          </cell>
        </row>
        <row r="333">
          <cell r="A333">
            <v>468</v>
          </cell>
          <cell r="B333" t="str">
            <v>ATM Estadio Quisqueya</v>
          </cell>
        </row>
        <row r="334">
          <cell r="A334">
            <v>469</v>
          </cell>
          <cell r="B334" t="str">
            <v>ATM ASOCIVU</v>
          </cell>
        </row>
        <row r="335">
          <cell r="A335">
            <v>470</v>
          </cell>
          <cell r="B335" t="str">
            <v xml:space="preserve">ATM Hospital Taiwán (Azua) </v>
          </cell>
        </row>
        <row r="336">
          <cell r="A336">
            <v>471</v>
          </cell>
          <cell r="B336" t="str">
            <v>ATM Autoservicio DGT I</v>
          </cell>
        </row>
        <row r="337">
          <cell r="A337">
            <v>472</v>
          </cell>
          <cell r="B337" t="str">
            <v xml:space="preserve">ATM Plaza Megatone (Moca) </v>
          </cell>
        </row>
        <row r="338">
          <cell r="A338">
            <v>473</v>
          </cell>
          <cell r="B338" t="str">
            <v xml:space="preserve">ATM Oficina Carrefour II </v>
          </cell>
        </row>
        <row r="339">
          <cell r="A339">
            <v>476</v>
          </cell>
          <cell r="B339" t="str">
            <v xml:space="preserve">ATM Multicentro La Sirena Las Caobas </v>
          </cell>
        </row>
        <row r="340">
          <cell r="A340">
            <v>480</v>
          </cell>
          <cell r="B340" t="str">
            <v>ATM UNP Farmaconal Higuey</v>
          </cell>
        </row>
        <row r="341">
          <cell r="A341">
            <v>482</v>
          </cell>
          <cell r="B341" t="str">
            <v xml:space="preserve">ATM Centro de Caja Plaza Lama (Santiago) </v>
          </cell>
        </row>
        <row r="342">
          <cell r="A342">
            <v>483</v>
          </cell>
          <cell r="B342" t="str">
            <v xml:space="preserve">ATM S/M Karla (Dajabón) </v>
          </cell>
        </row>
        <row r="343">
          <cell r="A343">
            <v>485</v>
          </cell>
          <cell r="B343" t="str">
            <v xml:space="preserve">ATM CEDIMAT </v>
          </cell>
        </row>
        <row r="344">
          <cell r="A344">
            <v>486</v>
          </cell>
          <cell r="B344" t="str">
            <v xml:space="preserve">ATM Olé La Caleta </v>
          </cell>
        </row>
        <row r="345">
          <cell r="A345">
            <v>487</v>
          </cell>
          <cell r="B345" t="str">
            <v xml:space="preserve">ATM Olé Hainamosa </v>
          </cell>
        </row>
        <row r="346">
          <cell r="A346">
            <v>488</v>
          </cell>
          <cell r="B346" t="str">
            <v xml:space="preserve">ATM Aeropuerto El Higuero </v>
          </cell>
        </row>
        <row r="347">
          <cell r="A347">
            <v>489</v>
          </cell>
          <cell r="B347" t="str">
            <v xml:space="preserve">ATM Aeropuerto El Catey (Samaná) </v>
          </cell>
        </row>
        <row r="348">
          <cell r="A348">
            <v>490</v>
          </cell>
          <cell r="B348" t="str">
            <v xml:space="preserve">ATM Hospital Ney Arias Lora </v>
          </cell>
        </row>
        <row r="349">
          <cell r="A349">
            <v>491</v>
          </cell>
          <cell r="B349" t="str">
            <v xml:space="preserve">ATM Dolphin Explorer </v>
          </cell>
        </row>
        <row r="350">
          <cell r="A350">
            <v>492</v>
          </cell>
          <cell r="B350" t="str">
            <v>ATM S/M Nacional  El Dorado Santiago</v>
          </cell>
        </row>
        <row r="351">
          <cell r="A351">
            <v>493</v>
          </cell>
          <cell r="B351" t="str">
            <v xml:space="preserve">ATM Oficina Haina Occidental II </v>
          </cell>
        </row>
        <row r="352">
          <cell r="A352">
            <v>494</v>
          </cell>
          <cell r="B352" t="str">
            <v xml:space="preserve">ATM Oficina Blue Mall </v>
          </cell>
        </row>
        <row r="353">
          <cell r="A353">
            <v>495</v>
          </cell>
          <cell r="B353" t="str">
            <v>ATM Cemento PANAM</v>
          </cell>
        </row>
        <row r="354">
          <cell r="A354">
            <v>496</v>
          </cell>
          <cell r="B354" t="str">
            <v xml:space="preserve">ATM Multicentro La Sirena Bonao </v>
          </cell>
        </row>
        <row r="355">
          <cell r="A355">
            <v>497</v>
          </cell>
          <cell r="B355" t="str">
            <v xml:space="preserve">ATM Oficina El Portal II (Santiago) </v>
          </cell>
        </row>
        <row r="356">
          <cell r="A356">
            <v>498</v>
          </cell>
          <cell r="B356" t="str">
            <v xml:space="preserve">ATM Estación Sunix 27 de Febrero </v>
          </cell>
        </row>
        <row r="357">
          <cell r="A357">
            <v>499</v>
          </cell>
          <cell r="B357" t="str">
            <v xml:space="preserve">ATM Estación Sunix Tiradentes </v>
          </cell>
        </row>
        <row r="358">
          <cell r="A358">
            <v>500</v>
          </cell>
          <cell r="B358" t="str">
            <v xml:space="preserve">ATM UNP Cutupú </v>
          </cell>
        </row>
        <row r="359">
          <cell r="A359">
            <v>501</v>
          </cell>
          <cell r="B359" t="str">
            <v xml:space="preserve">ATM UNP La Canela </v>
          </cell>
        </row>
        <row r="360">
          <cell r="A360">
            <v>502</v>
          </cell>
          <cell r="B360" t="str">
            <v xml:space="preserve">ATM Materno Infantil de (Santiago) </v>
          </cell>
        </row>
        <row r="361">
          <cell r="A361">
            <v>504</v>
          </cell>
          <cell r="B361" t="str">
            <v>ATM CURNA UASD Nagua</v>
          </cell>
        </row>
        <row r="362">
          <cell r="A362">
            <v>507</v>
          </cell>
          <cell r="B362" t="str">
            <v>ATM Estación Sigma Boca Chica</v>
          </cell>
        </row>
        <row r="363">
          <cell r="A363">
            <v>510</v>
          </cell>
          <cell r="B363" t="str">
            <v xml:space="preserve">ATM Ferretería Bellón (Santiago) </v>
          </cell>
        </row>
        <row r="364">
          <cell r="A364">
            <v>511</v>
          </cell>
          <cell r="B364" t="str">
            <v xml:space="preserve">ATM UNP Río San Juan (Nagua) </v>
          </cell>
        </row>
        <row r="365">
          <cell r="A365">
            <v>512</v>
          </cell>
          <cell r="B365" t="str">
            <v>ATM Plaza Jesús Ferreira</v>
          </cell>
        </row>
        <row r="366">
          <cell r="A366">
            <v>513</v>
          </cell>
          <cell r="B366" t="str">
            <v xml:space="preserve">ATM UNP Lagunas de Nisibón </v>
          </cell>
        </row>
        <row r="367">
          <cell r="A367">
            <v>514</v>
          </cell>
          <cell r="B367" t="str">
            <v>ATM Autoservicio Charles de Gaulle</v>
          </cell>
        </row>
        <row r="368">
          <cell r="A368">
            <v>515</v>
          </cell>
          <cell r="B368" t="str">
            <v xml:space="preserve">ATM Oficina Agora Mall I </v>
          </cell>
        </row>
        <row r="369">
          <cell r="A369">
            <v>516</v>
          </cell>
          <cell r="B369" t="str">
            <v xml:space="preserve">ATM Oficina Gascue </v>
          </cell>
        </row>
        <row r="370">
          <cell r="A370">
            <v>517</v>
          </cell>
          <cell r="B370" t="str">
            <v xml:space="preserve">ATM Autobanco Oficina Sans Soucí </v>
          </cell>
        </row>
        <row r="371">
          <cell r="A371">
            <v>518</v>
          </cell>
          <cell r="B371" t="str">
            <v xml:space="preserve">ATM Autobanco Los Alamos </v>
          </cell>
        </row>
        <row r="372">
          <cell r="A372">
            <v>519</v>
          </cell>
          <cell r="B372" t="str">
            <v xml:space="preserve">ATM Plaza Estrella (Bávaro) </v>
          </cell>
        </row>
        <row r="373">
          <cell r="A373">
            <v>520</v>
          </cell>
          <cell r="B373" t="str">
            <v xml:space="preserve">ATM Cooperativa Navarrete (COOPNAVA) </v>
          </cell>
        </row>
        <row r="374">
          <cell r="A374">
            <v>521</v>
          </cell>
          <cell r="B374" t="str">
            <v xml:space="preserve">ATM UNP Bayahibe (La Romana) </v>
          </cell>
        </row>
        <row r="375">
          <cell r="A375">
            <v>522</v>
          </cell>
          <cell r="B375" t="str">
            <v xml:space="preserve">ATM Oficina Galería 360 </v>
          </cell>
        </row>
        <row r="376">
          <cell r="A376">
            <v>524</v>
          </cell>
          <cell r="B376" t="str">
            <v xml:space="preserve">ATM DNCD </v>
          </cell>
        </row>
        <row r="377">
          <cell r="A377">
            <v>525</v>
          </cell>
          <cell r="B377" t="str">
            <v>ATM S/M Bravo Las Americas</v>
          </cell>
        </row>
        <row r="378">
          <cell r="A378">
            <v>527</v>
          </cell>
          <cell r="B378" t="str">
            <v>ATM Oficina Zona Oriental II</v>
          </cell>
        </row>
        <row r="379">
          <cell r="A379">
            <v>528</v>
          </cell>
          <cell r="B379" t="str">
            <v xml:space="preserve">ATM Ferretería Ochoa (Santiago) </v>
          </cell>
        </row>
        <row r="380">
          <cell r="A380">
            <v>529</v>
          </cell>
          <cell r="B380" t="str">
            <v xml:space="preserve">ATM Plan Social de la Presidencia </v>
          </cell>
        </row>
        <row r="381">
          <cell r="A381">
            <v>530</v>
          </cell>
          <cell r="B381" t="str">
            <v xml:space="preserve">ATM Estación Next Dipsa (Charles Summer) </v>
          </cell>
        </row>
        <row r="382">
          <cell r="A382">
            <v>531</v>
          </cell>
          <cell r="B382" t="str">
            <v xml:space="preserve">ATM Escuela Nacional de la Judicatura </v>
          </cell>
        </row>
        <row r="383">
          <cell r="A383">
            <v>532</v>
          </cell>
          <cell r="B383" t="str">
            <v xml:space="preserve">ATM UNP Guanábano (Moca) </v>
          </cell>
        </row>
        <row r="384">
          <cell r="A384">
            <v>533</v>
          </cell>
          <cell r="B384" t="str">
            <v>ATM AILA II</v>
          </cell>
        </row>
        <row r="385">
          <cell r="A385">
            <v>533</v>
          </cell>
          <cell r="B385" t="str">
            <v xml:space="preserve">ATM Oficina Aeropuerto Las Américas II </v>
          </cell>
        </row>
        <row r="386">
          <cell r="A386">
            <v>534</v>
          </cell>
          <cell r="B386" t="str">
            <v xml:space="preserve">ATM Oficina Torre II </v>
          </cell>
        </row>
        <row r="387">
          <cell r="A387">
            <v>535</v>
          </cell>
          <cell r="B387" t="str">
            <v xml:space="preserve">ATM Autoservicio Torre III </v>
          </cell>
        </row>
        <row r="388">
          <cell r="A388">
            <v>536</v>
          </cell>
          <cell r="B388" t="str">
            <v xml:space="preserve">ATM Super Lama San Isidro </v>
          </cell>
        </row>
        <row r="389">
          <cell r="A389">
            <v>537</v>
          </cell>
          <cell r="B389" t="str">
            <v xml:space="preserve">ATM Estación Texaco Enriquillo (Barahona) </v>
          </cell>
        </row>
        <row r="390">
          <cell r="A390">
            <v>538</v>
          </cell>
          <cell r="B390" t="str">
            <v>ATM  Autoservicio San Fco. Macorís</v>
          </cell>
        </row>
        <row r="391">
          <cell r="A391">
            <v>539</v>
          </cell>
          <cell r="B391" t="str">
            <v>ATM S/M La Cadena Los Proceres</v>
          </cell>
        </row>
        <row r="392">
          <cell r="A392">
            <v>540</v>
          </cell>
          <cell r="B392" t="str">
            <v xml:space="preserve">ATM Autoservicio Sambil I </v>
          </cell>
        </row>
        <row r="393">
          <cell r="A393">
            <v>541</v>
          </cell>
          <cell r="B393" t="str">
            <v xml:space="preserve">ATM Oficina Sambil II </v>
          </cell>
        </row>
        <row r="394">
          <cell r="A394">
            <v>542</v>
          </cell>
          <cell r="B394" t="str">
            <v>ATM S/M la Cadena Carretera Mella</v>
          </cell>
        </row>
        <row r="395">
          <cell r="A395">
            <v>544</v>
          </cell>
          <cell r="B395" t="str">
            <v xml:space="preserve">ATM Dirección General de Tecnología (DGT CTB) </v>
          </cell>
        </row>
        <row r="396">
          <cell r="A396">
            <v>545</v>
          </cell>
          <cell r="B396" t="str">
            <v xml:space="preserve">ATM Oficina Isabel La Católica II  </v>
          </cell>
        </row>
        <row r="397">
          <cell r="A397">
            <v>546</v>
          </cell>
          <cell r="B397" t="str">
            <v xml:space="preserve">ATM ITLA </v>
          </cell>
        </row>
        <row r="398">
          <cell r="A398">
            <v>547</v>
          </cell>
          <cell r="B398" t="str">
            <v xml:space="preserve">ATM Plaza Lama Herrera </v>
          </cell>
        </row>
        <row r="399">
          <cell r="A399">
            <v>548</v>
          </cell>
          <cell r="B399" t="str">
            <v xml:space="preserve">ATM AMET 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</row>
        <row r="401">
          <cell r="A401">
            <v>551</v>
          </cell>
          <cell r="B401" t="str">
            <v xml:space="preserve">ATM Oficina Padre Castellanos </v>
          </cell>
        </row>
        <row r="402">
          <cell r="A402">
            <v>552</v>
          </cell>
          <cell r="B402" t="str">
            <v xml:space="preserve">ATM Suprema Corte de Justicia </v>
          </cell>
        </row>
        <row r="403">
          <cell r="A403">
            <v>553</v>
          </cell>
          <cell r="B403" t="str">
            <v xml:space="preserve">ATM Centro de Caja Las Américas </v>
          </cell>
        </row>
        <row r="404">
          <cell r="A404">
            <v>554</v>
          </cell>
          <cell r="B404" t="str">
            <v xml:space="preserve">ATM Oficina Isabel La Católica I </v>
          </cell>
        </row>
        <row r="405">
          <cell r="A405">
            <v>555</v>
          </cell>
          <cell r="B405" t="str">
            <v xml:space="preserve">ATM Estación Shell Las Praderas </v>
          </cell>
        </row>
        <row r="406">
          <cell r="A406">
            <v>556</v>
          </cell>
          <cell r="B406" t="str">
            <v xml:space="preserve">ATM Almacén General Ave. Luperón </v>
          </cell>
        </row>
        <row r="407">
          <cell r="A407">
            <v>557</v>
          </cell>
          <cell r="B407" t="str">
            <v xml:space="preserve">ATM Multicentro La Sirena Ave. Mella </v>
          </cell>
        </row>
        <row r="408">
          <cell r="A408">
            <v>558</v>
          </cell>
          <cell r="B408" t="str">
            <v xml:space="preserve">ATM Base Naval 27 de Febrero (Sans Soucí) </v>
          </cell>
        </row>
        <row r="409">
          <cell r="A409">
            <v>559</v>
          </cell>
          <cell r="B409" t="str">
            <v xml:space="preserve">ATM UNP Metro I </v>
          </cell>
        </row>
        <row r="410">
          <cell r="A410">
            <v>560</v>
          </cell>
          <cell r="B410" t="str">
            <v xml:space="preserve">ATM Junta Central Electoral </v>
          </cell>
        </row>
        <row r="411">
          <cell r="A411">
            <v>561</v>
          </cell>
          <cell r="B411" t="str">
            <v xml:space="preserve">ATM Comando Regional P.N. S.D. Este </v>
          </cell>
        </row>
        <row r="412">
          <cell r="A412">
            <v>562</v>
          </cell>
          <cell r="B412" t="str">
            <v xml:space="preserve">ATM S/M Jumbo Carretera Mella </v>
          </cell>
        </row>
        <row r="413">
          <cell r="A413">
            <v>563</v>
          </cell>
          <cell r="B413" t="str">
            <v xml:space="preserve">ATM Base Aérea San Isidro </v>
          </cell>
        </row>
        <row r="414">
          <cell r="A414">
            <v>564</v>
          </cell>
          <cell r="B414" t="str">
            <v xml:space="preserve">ATM Ministerio de Agricultura </v>
          </cell>
        </row>
        <row r="415">
          <cell r="A415">
            <v>565</v>
          </cell>
          <cell r="B415" t="str">
            <v xml:space="preserve">ATM S/M La Cadena Núñez de Cáceres </v>
          </cell>
        </row>
        <row r="416">
          <cell r="A416">
            <v>566</v>
          </cell>
          <cell r="B416" t="str">
            <v xml:space="preserve">ATM Hiper Olé Aut. Duarte </v>
          </cell>
        </row>
        <row r="417">
          <cell r="A417">
            <v>567</v>
          </cell>
          <cell r="B417" t="str">
            <v xml:space="preserve">ATM Oficina Máximo Gómez </v>
          </cell>
        </row>
        <row r="418">
          <cell r="A418">
            <v>568</v>
          </cell>
          <cell r="B418" t="str">
            <v xml:space="preserve">ATM Ministerio de Educación </v>
          </cell>
        </row>
        <row r="419">
          <cell r="A419">
            <v>569</v>
          </cell>
          <cell r="B419" t="str">
            <v xml:space="preserve">ATM Superintendencia de Seguros </v>
          </cell>
        </row>
        <row r="420">
          <cell r="A420">
            <v>570</v>
          </cell>
          <cell r="B420" t="str">
            <v xml:space="preserve">ATM S/M Liverpool Villa Mella </v>
          </cell>
        </row>
        <row r="421">
          <cell r="A421">
            <v>571</v>
          </cell>
          <cell r="B421" t="str">
            <v xml:space="preserve">ATM Hospital Central FF. AA. </v>
          </cell>
        </row>
        <row r="422">
          <cell r="A422">
            <v>572</v>
          </cell>
          <cell r="B422" t="str">
            <v xml:space="preserve">ATM Olé Ovando </v>
          </cell>
        </row>
        <row r="423">
          <cell r="A423">
            <v>573</v>
          </cell>
          <cell r="B423" t="str">
            <v xml:space="preserve">ATM IDSS </v>
          </cell>
        </row>
        <row r="424">
          <cell r="A424">
            <v>574</v>
          </cell>
          <cell r="B424" t="str">
            <v xml:space="preserve">ATM Club Obras Públicas </v>
          </cell>
        </row>
        <row r="425">
          <cell r="A425">
            <v>575</v>
          </cell>
          <cell r="B425" t="str">
            <v xml:space="preserve">ATM EDESUR Tiradentes </v>
          </cell>
        </row>
        <row r="426">
          <cell r="A426">
            <v>576</v>
          </cell>
          <cell r="B426" t="str">
            <v>ATM Nizao</v>
          </cell>
        </row>
        <row r="427">
          <cell r="A427">
            <v>577</v>
          </cell>
          <cell r="B427" t="str">
            <v xml:space="preserve">ATM Olé Ave. Duarte </v>
          </cell>
        </row>
        <row r="428">
          <cell r="A428">
            <v>578</v>
          </cell>
          <cell r="B428" t="str">
            <v xml:space="preserve">ATM Procuraduría General de la República </v>
          </cell>
        </row>
        <row r="429">
          <cell r="A429">
            <v>579</v>
          </cell>
          <cell r="B429" t="str">
            <v xml:space="preserve">ATM Estación Sunix Down Town </v>
          </cell>
        </row>
        <row r="430">
          <cell r="A430">
            <v>580</v>
          </cell>
          <cell r="B430" t="str">
            <v xml:space="preserve">ATM Edificio Propagas </v>
          </cell>
        </row>
        <row r="431">
          <cell r="A431">
            <v>581</v>
          </cell>
          <cell r="B431" t="str">
            <v>ATM Banco Bandex II (Antiguo BNV II)</v>
          </cell>
        </row>
        <row r="432">
          <cell r="A432">
            <v>582</v>
          </cell>
          <cell r="B432" t="str">
            <v>ATM Estación Sabana Yegua</v>
          </cell>
        </row>
        <row r="433">
          <cell r="A433">
            <v>583</v>
          </cell>
          <cell r="B433" t="str">
            <v xml:space="preserve">ATM Ministerio Fuerzas Armadas I </v>
          </cell>
        </row>
        <row r="434">
          <cell r="A434">
            <v>584</v>
          </cell>
          <cell r="B434" t="str">
            <v xml:space="preserve">ATM Oficina San Cristóbal I </v>
          </cell>
        </row>
        <row r="435">
          <cell r="A435">
            <v>585</v>
          </cell>
          <cell r="B435" t="str">
            <v xml:space="preserve">ATM Oficina Haina Oriental </v>
          </cell>
        </row>
        <row r="436">
          <cell r="A436">
            <v>586</v>
          </cell>
          <cell r="B436" t="str">
            <v xml:space="preserve">ATM Palacio de Justicia D.N. </v>
          </cell>
        </row>
        <row r="437">
          <cell r="A437">
            <v>587</v>
          </cell>
          <cell r="B437" t="str">
            <v xml:space="preserve">ATM Cuerpo de Ayudantes Militares </v>
          </cell>
        </row>
        <row r="438">
          <cell r="A438">
            <v>588</v>
          </cell>
          <cell r="B438" t="str">
            <v xml:space="preserve">ATM INAVI </v>
          </cell>
        </row>
        <row r="439">
          <cell r="A439">
            <v>589</v>
          </cell>
          <cell r="B439" t="str">
            <v xml:space="preserve">ATM S/M Bravo San Vicente de Paul </v>
          </cell>
        </row>
        <row r="440">
          <cell r="A440">
            <v>590</v>
          </cell>
          <cell r="B440" t="str">
            <v xml:space="preserve">ATM Olé Aut. Las Américas </v>
          </cell>
        </row>
        <row r="441">
          <cell r="A441">
            <v>591</v>
          </cell>
          <cell r="B441" t="str">
            <v xml:space="preserve">ATM Universidad del Caribe </v>
          </cell>
        </row>
        <row r="442">
          <cell r="A442">
            <v>592</v>
          </cell>
          <cell r="B442" t="str">
            <v xml:space="preserve">ATM Centro de Caja San Cristóbal I </v>
          </cell>
        </row>
        <row r="443">
          <cell r="A443">
            <v>593</v>
          </cell>
          <cell r="B443" t="str">
            <v xml:space="preserve">ATM Ministerio Fuerzas Armadas II </v>
          </cell>
        </row>
        <row r="444">
          <cell r="A444">
            <v>594</v>
          </cell>
          <cell r="B444" t="str">
            <v xml:space="preserve">ATM Plaza Venezuela II (Santiago) </v>
          </cell>
        </row>
        <row r="445">
          <cell r="A445">
            <v>595</v>
          </cell>
          <cell r="B445" t="str">
            <v xml:space="preserve">ATM S/M Central I (Santiago) </v>
          </cell>
        </row>
        <row r="446">
          <cell r="A446">
            <v>596</v>
          </cell>
          <cell r="B446" t="str">
            <v xml:space="preserve">ATM Autobanco Malecón Center </v>
          </cell>
        </row>
        <row r="447">
          <cell r="A447">
            <v>597</v>
          </cell>
          <cell r="B447" t="str">
            <v xml:space="preserve">ATM CTB II (Santiago) </v>
          </cell>
        </row>
        <row r="448">
          <cell r="A448">
            <v>598</v>
          </cell>
          <cell r="B448" t="str">
            <v xml:space="preserve">ATM Hotel Matún (Santiago) </v>
          </cell>
        </row>
        <row r="449">
          <cell r="A449">
            <v>599</v>
          </cell>
          <cell r="B449" t="str">
            <v xml:space="preserve">ATM Oficina Plaza Internacional (Santiago) </v>
          </cell>
        </row>
        <row r="450">
          <cell r="A450">
            <v>601</v>
          </cell>
          <cell r="B450" t="str">
            <v xml:space="preserve">ATM Plaza Haché (Santiago) </v>
          </cell>
        </row>
        <row r="451">
          <cell r="A451">
            <v>602</v>
          </cell>
          <cell r="B451" t="str">
            <v xml:space="preserve">ATM Zona Franca (Santiago) I </v>
          </cell>
        </row>
        <row r="452">
          <cell r="A452">
            <v>603</v>
          </cell>
          <cell r="B452" t="str">
            <v xml:space="preserve">ATM Zona Franca (Santiago) II </v>
          </cell>
        </row>
        <row r="453">
          <cell r="A453">
            <v>604</v>
          </cell>
          <cell r="B453" t="str">
            <v xml:space="preserve">ATM Oficina Estancia Nueva (Moca) </v>
          </cell>
        </row>
        <row r="454">
          <cell r="A454">
            <v>605</v>
          </cell>
          <cell r="B454" t="str">
            <v xml:space="preserve">ATM Oficina Bonao I </v>
          </cell>
        </row>
        <row r="455">
          <cell r="A455">
            <v>606</v>
          </cell>
          <cell r="B455" t="str">
            <v xml:space="preserve">ATM UNP Manolo Tavarez Justo </v>
          </cell>
        </row>
        <row r="456">
          <cell r="A456">
            <v>607</v>
          </cell>
          <cell r="B456" t="str">
            <v xml:space="preserve">ATM ONAPI </v>
          </cell>
        </row>
        <row r="457">
          <cell r="A457">
            <v>608</v>
          </cell>
          <cell r="B457" t="str">
            <v xml:space="preserve">ATM Oficina Jumbo (San Pedro) </v>
          </cell>
        </row>
        <row r="458">
          <cell r="A458">
            <v>609</v>
          </cell>
          <cell r="B458" t="str">
            <v xml:space="preserve">ATM S/M Jumbo (San Pedro) </v>
          </cell>
        </row>
        <row r="459">
          <cell r="A459">
            <v>610</v>
          </cell>
          <cell r="B459" t="str">
            <v xml:space="preserve">ATM EDEESTE </v>
          </cell>
        </row>
        <row r="460">
          <cell r="A460">
            <v>611</v>
          </cell>
          <cell r="B460" t="str">
            <v xml:space="preserve">ATM DGII Sede Central </v>
          </cell>
        </row>
        <row r="461">
          <cell r="A461">
            <v>612</v>
          </cell>
          <cell r="B461" t="str">
            <v xml:space="preserve">ATM Plaza Orense (La Romana) </v>
          </cell>
        </row>
        <row r="462">
          <cell r="A462">
            <v>613</v>
          </cell>
          <cell r="B462" t="str">
            <v xml:space="preserve">ATM Almacenes Zaglul (La Altagracia) </v>
          </cell>
        </row>
        <row r="463">
          <cell r="A463">
            <v>615</v>
          </cell>
          <cell r="B463" t="str">
            <v xml:space="preserve">ATM Estación Sunix Cabral (Barahona) </v>
          </cell>
        </row>
        <row r="464">
          <cell r="A464">
            <v>616</v>
          </cell>
          <cell r="B464" t="str">
            <v xml:space="preserve">ATM 5ta. Brigada Barahona </v>
          </cell>
        </row>
        <row r="465">
          <cell r="A465">
            <v>617</v>
          </cell>
          <cell r="B465" t="str">
            <v xml:space="preserve">ATM Guardia Presidencial </v>
          </cell>
        </row>
        <row r="466">
          <cell r="A466">
            <v>618</v>
          </cell>
          <cell r="B466" t="str">
            <v xml:space="preserve">ATM Bienes Nacionales </v>
          </cell>
        </row>
        <row r="467">
          <cell r="A467">
            <v>619</v>
          </cell>
          <cell r="B467" t="str">
            <v xml:space="preserve">ATM Academia P.N. Hatillo (San Cristóbal) </v>
          </cell>
        </row>
        <row r="468">
          <cell r="A468">
            <v>620</v>
          </cell>
          <cell r="B468" t="str">
            <v xml:space="preserve">ATM Ministerio de Medio Ambiente </v>
          </cell>
        </row>
        <row r="469">
          <cell r="A469">
            <v>621</v>
          </cell>
          <cell r="B469" t="str">
            <v xml:space="preserve">ATM CESAC  </v>
          </cell>
        </row>
        <row r="470">
          <cell r="A470">
            <v>622</v>
          </cell>
          <cell r="B470" t="str">
            <v xml:space="preserve">ATM Ayuntamiento D.N. </v>
          </cell>
        </row>
        <row r="471">
          <cell r="A471">
            <v>623</v>
          </cell>
          <cell r="B471" t="str">
            <v xml:space="preserve">ATM Operaciones Especiales (Manoguayabo) </v>
          </cell>
        </row>
        <row r="472">
          <cell r="A472">
            <v>624</v>
          </cell>
          <cell r="B472" t="str">
            <v xml:space="preserve">ATM Policía Nacional I </v>
          </cell>
        </row>
        <row r="473">
          <cell r="A473">
            <v>625</v>
          </cell>
          <cell r="B473" t="str">
            <v xml:space="preserve">ATM Policía Nacional II </v>
          </cell>
        </row>
        <row r="474">
          <cell r="A474">
            <v>626</v>
          </cell>
          <cell r="B474" t="str">
            <v xml:space="preserve">ATM MERCASD (Merca Santo Domingo) </v>
          </cell>
        </row>
        <row r="475">
          <cell r="A475">
            <v>627</v>
          </cell>
          <cell r="B475" t="str">
            <v xml:space="preserve">ATM CAASD </v>
          </cell>
        </row>
        <row r="476">
          <cell r="A476">
            <v>628</v>
          </cell>
          <cell r="B476" t="str">
            <v xml:space="preserve">ATM Autobanco San Isidro </v>
          </cell>
        </row>
        <row r="477">
          <cell r="A477">
            <v>629</v>
          </cell>
          <cell r="B477" t="str">
            <v xml:space="preserve">ATM Oficina Americana Independencia I </v>
          </cell>
        </row>
        <row r="478">
          <cell r="A478">
            <v>630</v>
          </cell>
          <cell r="B478" t="str">
            <v xml:space="preserve">ATM Oficina Plaza Zaglul (SPM) </v>
          </cell>
        </row>
        <row r="479">
          <cell r="A479">
            <v>631</v>
          </cell>
          <cell r="B479" t="str">
            <v xml:space="preserve">ATM ASOCODEQUI (San Pedro) </v>
          </cell>
        </row>
        <row r="480">
          <cell r="A480">
            <v>632</v>
          </cell>
          <cell r="B480" t="str">
            <v xml:space="preserve">ATM Autobanco Gurabo </v>
          </cell>
        </row>
        <row r="481">
          <cell r="A481">
            <v>633</v>
          </cell>
          <cell r="B481" t="str">
            <v xml:space="preserve">ATM Autobanco Las Colinas </v>
          </cell>
        </row>
        <row r="482">
          <cell r="A482">
            <v>634</v>
          </cell>
          <cell r="B482" t="str">
            <v xml:space="preserve">ATM Ayuntamiento Los Llanos (SPM) </v>
          </cell>
        </row>
        <row r="483">
          <cell r="A483">
            <v>635</v>
          </cell>
          <cell r="B483" t="str">
            <v xml:space="preserve">ATM Zona Franca Tamboril </v>
          </cell>
        </row>
        <row r="484">
          <cell r="A484">
            <v>636</v>
          </cell>
          <cell r="B484" t="str">
            <v xml:space="preserve">ATM Oficina Tamboríl </v>
          </cell>
        </row>
        <row r="485">
          <cell r="A485">
            <v>637</v>
          </cell>
          <cell r="B485" t="str">
            <v xml:space="preserve">ATM UNP Monción </v>
          </cell>
        </row>
        <row r="486">
          <cell r="A486">
            <v>638</v>
          </cell>
          <cell r="B486" t="str">
            <v xml:space="preserve">ATM S/M Yoma </v>
          </cell>
        </row>
        <row r="487">
          <cell r="A487">
            <v>639</v>
          </cell>
          <cell r="B487" t="str">
            <v xml:space="preserve">ATM Comisión Militar MOPC </v>
          </cell>
        </row>
        <row r="488">
          <cell r="A488">
            <v>640</v>
          </cell>
          <cell r="B488" t="str">
            <v xml:space="preserve">ATM Ministerio Obras Públicas </v>
          </cell>
        </row>
        <row r="489">
          <cell r="A489">
            <v>641</v>
          </cell>
          <cell r="B489" t="str">
            <v xml:space="preserve">ATM Farmacia Rimac </v>
          </cell>
        </row>
        <row r="490">
          <cell r="A490">
            <v>642</v>
          </cell>
          <cell r="B490" t="str">
            <v xml:space="preserve">ATM OMSA Sto. Dgo. </v>
          </cell>
        </row>
        <row r="491">
          <cell r="A491">
            <v>643</v>
          </cell>
          <cell r="B491" t="str">
            <v xml:space="preserve">ATM Oficina Valerio </v>
          </cell>
        </row>
        <row r="492">
          <cell r="A492">
            <v>644</v>
          </cell>
          <cell r="B492" t="str">
            <v xml:space="preserve">ATM Zona Franca Grupo M I (Santiago) </v>
          </cell>
        </row>
        <row r="493">
          <cell r="A493">
            <v>645</v>
          </cell>
          <cell r="B493" t="str">
            <v xml:space="preserve">ATM UNP Cabrera </v>
          </cell>
        </row>
        <row r="494">
          <cell r="A494">
            <v>646</v>
          </cell>
          <cell r="B494" t="str">
            <v xml:space="preserve">ATM Plaza Jacaranda (Bonao) </v>
          </cell>
        </row>
        <row r="495">
          <cell r="A495">
            <v>647</v>
          </cell>
          <cell r="B495" t="str">
            <v xml:space="preserve">ATM CORAASAN </v>
          </cell>
        </row>
        <row r="496">
          <cell r="A496">
            <v>648</v>
          </cell>
          <cell r="B496" t="str">
            <v xml:space="preserve">ATM Hermandad de Pensionados 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</row>
        <row r="498">
          <cell r="A498">
            <v>650</v>
          </cell>
          <cell r="B498" t="str">
            <v>ATM Edificio 911 (Santiago)</v>
          </cell>
        </row>
        <row r="499">
          <cell r="A499">
            <v>651</v>
          </cell>
          <cell r="B499" t="str">
            <v>ATM Eco Petroleo Romana</v>
          </cell>
        </row>
        <row r="500">
          <cell r="A500">
            <v>653</v>
          </cell>
          <cell r="B500" t="str">
            <v>ATM Estación Isla Jarabacoa</v>
          </cell>
        </row>
        <row r="501">
          <cell r="A501">
            <v>654</v>
          </cell>
          <cell r="B501" t="str">
            <v>ATM Autoservicio S/M Jumbo Puerto Plata</v>
          </cell>
        </row>
        <row r="502">
          <cell r="A502">
            <v>655</v>
          </cell>
          <cell r="B502" t="str">
            <v>ATM Farmacia Sandra</v>
          </cell>
        </row>
        <row r="503">
          <cell r="A503">
            <v>658</v>
          </cell>
          <cell r="B503" t="str">
            <v>ATM Cámara de Cuentas</v>
          </cell>
        </row>
        <row r="504">
          <cell r="A504">
            <v>659</v>
          </cell>
          <cell r="B504" t="str">
            <v>ATM Down Town Center</v>
          </cell>
        </row>
        <row r="505">
          <cell r="A505">
            <v>660</v>
          </cell>
          <cell r="B505" t="str">
            <v>ATM Oficina Romana Norte II</v>
          </cell>
        </row>
        <row r="506">
          <cell r="A506">
            <v>660</v>
          </cell>
          <cell r="B506" t="str">
            <v>ATM Romana Norte II</v>
          </cell>
        </row>
        <row r="507">
          <cell r="A507">
            <v>661</v>
          </cell>
          <cell r="B507" t="str">
            <v xml:space="preserve">ATM Almacenes Iberia (San Pedro) </v>
          </cell>
        </row>
        <row r="508">
          <cell r="A508">
            <v>662</v>
          </cell>
          <cell r="B508" t="str">
            <v>ATM UTESA (Santiago)</v>
          </cell>
        </row>
        <row r="509">
          <cell r="A509">
            <v>664</v>
          </cell>
          <cell r="B509" t="str">
            <v>ATM S/M Asfer (Constanza)</v>
          </cell>
        </row>
        <row r="510">
          <cell r="A510">
            <v>665</v>
          </cell>
          <cell r="B510" t="str">
            <v>ATM Huacal (Santiago)</v>
          </cell>
        </row>
        <row r="511">
          <cell r="A511">
            <v>666</v>
          </cell>
          <cell r="B511" t="str">
            <v>ATM S/M El Porvernir Libert</v>
          </cell>
        </row>
        <row r="512">
          <cell r="A512">
            <v>667</v>
          </cell>
          <cell r="B512" t="str">
            <v>ATM Zona Franca Emimar (Santiago)</v>
          </cell>
        </row>
        <row r="513">
          <cell r="A513">
            <v>668</v>
          </cell>
          <cell r="B513" t="str">
            <v>ATM Hospital HEMMI (Santiago)</v>
          </cell>
        </row>
        <row r="514">
          <cell r="A514">
            <v>669</v>
          </cell>
          <cell r="B514" t="str">
            <v>ATM Ayuntamiento Sto. Dgo. Norte</v>
          </cell>
        </row>
        <row r="515">
          <cell r="A515">
            <v>670</v>
          </cell>
          <cell r="B515" t="str">
            <v>ATM Estación Texaco Algodón</v>
          </cell>
        </row>
        <row r="516">
          <cell r="A516">
            <v>671</v>
          </cell>
          <cell r="B516" t="str">
            <v>ATM Ayuntamiento Sto. Dgo. Norte</v>
          </cell>
        </row>
        <row r="517">
          <cell r="A517">
            <v>672</v>
          </cell>
          <cell r="B517" t="str">
            <v>ATM Destacamento Policía Nacional La Victoria</v>
          </cell>
        </row>
        <row r="518">
          <cell r="A518">
            <v>673</v>
          </cell>
          <cell r="B518" t="str">
            <v>ATM Clínica Dr. Cruz Jiminián</v>
          </cell>
        </row>
        <row r="519">
          <cell r="A519">
            <v>676</v>
          </cell>
          <cell r="B519" t="str">
            <v>ATM S/M Bravo Colina Del Oeste</v>
          </cell>
        </row>
        <row r="520">
          <cell r="A520">
            <v>677</v>
          </cell>
          <cell r="B520" t="str">
            <v>ATM PBG Villa Jaragua</v>
          </cell>
        </row>
        <row r="521">
          <cell r="A521">
            <v>678</v>
          </cell>
          <cell r="B521" t="str">
            <v>ATM Eco Petroleo San Isidro</v>
          </cell>
        </row>
        <row r="522">
          <cell r="A522">
            <v>679</v>
          </cell>
          <cell r="B522" t="str">
            <v>ATM Base Aerea Puerto Plata</v>
          </cell>
        </row>
        <row r="523">
          <cell r="A523">
            <v>680</v>
          </cell>
          <cell r="B523" t="str">
            <v>ATM Hotel Royalton</v>
          </cell>
        </row>
        <row r="524">
          <cell r="A524">
            <v>681</v>
          </cell>
          <cell r="B524" t="str">
            <v xml:space="preserve">ATM Hotel Royalton II </v>
          </cell>
        </row>
        <row r="525">
          <cell r="A525">
            <v>682</v>
          </cell>
          <cell r="B525" t="str">
            <v>ATM Blue Mall Punta Cana</v>
          </cell>
        </row>
        <row r="526">
          <cell r="A526">
            <v>683</v>
          </cell>
          <cell r="B526" t="str">
            <v>ATM INCARNA El Pino (la Vega)</v>
          </cell>
        </row>
        <row r="527">
          <cell r="A527">
            <v>684</v>
          </cell>
          <cell r="B527" t="str">
            <v>ATM Estación Texaco Prolongación 27 Febrero</v>
          </cell>
        </row>
        <row r="528">
          <cell r="A528">
            <v>685</v>
          </cell>
          <cell r="B528" t="str">
            <v>ATM Autoservicio UASD</v>
          </cell>
        </row>
        <row r="529">
          <cell r="A529">
            <v>686</v>
          </cell>
          <cell r="B529" t="str">
            <v>ATM Autoservicio Oficina Máximo Gómez</v>
          </cell>
        </row>
        <row r="530">
          <cell r="A530">
            <v>687</v>
          </cell>
          <cell r="B530" t="str">
            <v>ATM Oficina Monterrico II</v>
          </cell>
        </row>
        <row r="531">
          <cell r="A531">
            <v>688</v>
          </cell>
          <cell r="B531" t="str">
            <v>ATM Innova Centro Ave. Kennedy</v>
          </cell>
        </row>
        <row r="532">
          <cell r="A532">
            <v>689</v>
          </cell>
          <cell r="B532" t="str">
            <v>ATM Eco Petroleo Villa Gonzalez</v>
          </cell>
        </row>
        <row r="533">
          <cell r="A533">
            <v>690</v>
          </cell>
          <cell r="B533" t="str">
            <v>ATM Eco Petroleo Esperanza</v>
          </cell>
        </row>
        <row r="534">
          <cell r="A534">
            <v>691</v>
          </cell>
          <cell r="B534" t="str">
            <v>ATM Eco Petroleo Manzanillo</v>
          </cell>
        </row>
        <row r="535">
          <cell r="A535">
            <v>693</v>
          </cell>
          <cell r="B535" t="str">
            <v>ATM INTL Medical Punta Cana</v>
          </cell>
        </row>
        <row r="536">
          <cell r="A536">
            <v>694</v>
          </cell>
          <cell r="B536" t="str">
            <v>ATM Optica 27 de Febrero</v>
          </cell>
        </row>
        <row r="537">
          <cell r="A537">
            <v>695</v>
          </cell>
          <cell r="B537" t="str">
            <v>ATM Contac Center</v>
          </cell>
        </row>
        <row r="538">
          <cell r="A538">
            <v>696</v>
          </cell>
          <cell r="B538" t="str">
            <v>ATM Olé Jacobo Majluta</v>
          </cell>
        </row>
        <row r="539">
          <cell r="A539">
            <v>697</v>
          </cell>
          <cell r="B539" t="str">
            <v>ATM Hipermercado Olé Ciudad Juan Bosch</v>
          </cell>
        </row>
        <row r="540">
          <cell r="A540">
            <v>698</v>
          </cell>
          <cell r="B540" t="str">
            <v>ATM Parador Bellamar</v>
          </cell>
        </row>
        <row r="541">
          <cell r="A541">
            <v>699</v>
          </cell>
          <cell r="B541" t="str">
            <v>ATM S/M Bravo Bani</v>
          </cell>
        </row>
        <row r="542">
          <cell r="A542">
            <v>701</v>
          </cell>
          <cell r="B542" t="str">
            <v>ATM Autoservicio Los Alcarrizos</v>
          </cell>
        </row>
        <row r="543">
          <cell r="A543">
            <v>703</v>
          </cell>
          <cell r="B543" t="str">
            <v xml:space="preserve">ATM Oficina El Mamey Los Hidalgos 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</row>
        <row r="545">
          <cell r="A545">
            <v>706</v>
          </cell>
          <cell r="B545" t="str">
            <v xml:space="preserve">ATM S/M Pristine </v>
          </cell>
        </row>
        <row r="546">
          <cell r="A546">
            <v>707</v>
          </cell>
          <cell r="B546" t="str">
            <v xml:space="preserve">ATM IAD </v>
          </cell>
        </row>
        <row r="547">
          <cell r="A547">
            <v>708</v>
          </cell>
          <cell r="B547" t="str">
            <v xml:space="preserve">ATM El Vestir De Hoy </v>
          </cell>
        </row>
        <row r="548">
          <cell r="A548">
            <v>709</v>
          </cell>
          <cell r="B548" t="str">
            <v xml:space="preserve">ATM Seguros Maestro SEMMA  </v>
          </cell>
        </row>
        <row r="549">
          <cell r="A549">
            <v>710</v>
          </cell>
          <cell r="B549" t="str">
            <v xml:space="preserve">ATM S/M Soberano </v>
          </cell>
        </row>
        <row r="550">
          <cell r="A550">
            <v>712</v>
          </cell>
          <cell r="B550" t="str">
            <v xml:space="preserve">ATM Oficina Imbert </v>
          </cell>
        </row>
        <row r="551">
          <cell r="A551">
            <v>713</v>
          </cell>
          <cell r="B551" t="str">
            <v xml:space="preserve">ATM Oficina Las Américas </v>
          </cell>
        </row>
        <row r="552">
          <cell r="A552">
            <v>714</v>
          </cell>
          <cell r="B552" t="str">
            <v xml:space="preserve">ATM Hospital de Herrera </v>
          </cell>
        </row>
        <row r="553">
          <cell r="A553">
            <v>715</v>
          </cell>
          <cell r="B553" t="str">
            <v xml:space="preserve">ATM Oficina 27 de Febrero (Lobby) </v>
          </cell>
        </row>
        <row r="554">
          <cell r="A554">
            <v>716</v>
          </cell>
          <cell r="B554" t="str">
            <v xml:space="preserve">ATM Oficina Zona Franca (Santiago) </v>
          </cell>
        </row>
        <row r="555">
          <cell r="A555">
            <v>717</v>
          </cell>
          <cell r="B555" t="str">
            <v xml:space="preserve">ATM Oficina Los Alcarrizos </v>
          </cell>
        </row>
        <row r="556">
          <cell r="A556">
            <v>718</v>
          </cell>
          <cell r="B556" t="str">
            <v xml:space="preserve">ATM Feria Ganadera </v>
          </cell>
        </row>
        <row r="557">
          <cell r="A557">
            <v>719</v>
          </cell>
          <cell r="B557" t="str">
            <v xml:space="preserve">ATM Ayuntamiento Municipal San Luís </v>
          </cell>
        </row>
        <row r="558">
          <cell r="A558">
            <v>720</v>
          </cell>
          <cell r="B558" t="str">
            <v xml:space="preserve">ATM OMSA (Santiago) </v>
          </cell>
        </row>
        <row r="559">
          <cell r="A559">
            <v>721</v>
          </cell>
          <cell r="B559" t="str">
            <v xml:space="preserve">ATM Oficina Charles de Gaulle II </v>
          </cell>
        </row>
        <row r="560">
          <cell r="A560">
            <v>722</v>
          </cell>
          <cell r="B560" t="str">
            <v xml:space="preserve">ATM Oficina Charles de Gaulle III </v>
          </cell>
        </row>
        <row r="561">
          <cell r="A561">
            <v>723</v>
          </cell>
          <cell r="B561" t="str">
            <v xml:space="preserve">ATM Farmacia COOPINFA </v>
          </cell>
        </row>
        <row r="562">
          <cell r="A562">
            <v>724</v>
          </cell>
          <cell r="B562" t="str">
            <v xml:space="preserve">ATM El Huacal I </v>
          </cell>
        </row>
        <row r="563">
          <cell r="A563">
            <v>725</v>
          </cell>
          <cell r="B563" t="str">
            <v xml:space="preserve">ATM El Huacal II  </v>
          </cell>
        </row>
        <row r="564">
          <cell r="A564">
            <v>726</v>
          </cell>
          <cell r="B564" t="str">
            <v xml:space="preserve">ATM El Huacal III </v>
          </cell>
        </row>
        <row r="565">
          <cell r="A565">
            <v>727</v>
          </cell>
          <cell r="B565" t="str">
            <v xml:space="preserve">ATM UNP Pisano </v>
          </cell>
        </row>
        <row r="566">
          <cell r="A566">
            <v>728</v>
          </cell>
          <cell r="B566" t="str">
            <v xml:space="preserve">ATM UNP La Vega Oficina Regional Norcentral </v>
          </cell>
        </row>
        <row r="567">
          <cell r="A567">
            <v>729</v>
          </cell>
          <cell r="B567" t="str">
            <v xml:space="preserve">ATM Zona Franca (La Vega) </v>
          </cell>
        </row>
        <row r="568">
          <cell r="A568">
            <v>730</v>
          </cell>
          <cell r="B568" t="str">
            <v xml:space="preserve">ATM Palacio de Justicia Barahona </v>
          </cell>
        </row>
        <row r="569">
          <cell r="A569">
            <v>731</v>
          </cell>
          <cell r="B569" t="str">
            <v xml:space="preserve">ATM UNP Villa González </v>
          </cell>
        </row>
        <row r="570">
          <cell r="A570">
            <v>732</v>
          </cell>
          <cell r="B570" t="str">
            <v xml:space="preserve">ATM Molino del Valle (Santiago) </v>
          </cell>
        </row>
        <row r="571">
          <cell r="A571">
            <v>733</v>
          </cell>
          <cell r="B571" t="str">
            <v xml:space="preserve">ATM Zona Franca Perdenales </v>
          </cell>
        </row>
        <row r="572">
          <cell r="A572">
            <v>734</v>
          </cell>
          <cell r="B572" t="str">
            <v xml:space="preserve">ATM Oficina Independencia I </v>
          </cell>
        </row>
        <row r="573">
          <cell r="A573">
            <v>735</v>
          </cell>
          <cell r="B573" t="str">
            <v xml:space="preserve">ATM Oficina Independencia II  </v>
          </cell>
        </row>
        <row r="574">
          <cell r="A574">
            <v>736</v>
          </cell>
          <cell r="B574" t="str">
            <v xml:space="preserve">ATM Oficina Puerto Plata I </v>
          </cell>
        </row>
        <row r="575">
          <cell r="A575">
            <v>737</v>
          </cell>
          <cell r="B575" t="str">
            <v xml:space="preserve">ATM UNP Cabarete (Puerto Plata) </v>
          </cell>
        </row>
        <row r="576">
          <cell r="A576">
            <v>738</v>
          </cell>
          <cell r="B576" t="str">
            <v xml:space="preserve">ATM Zona Franca Los Alcarrizos </v>
          </cell>
        </row>
        <row r="577">
          <cell r="A577">
            <v>739</v>
          </cell>
          <cell r="B577" t="str">
            <v xml:space="preserve">ATM Peaje Autopista Duarte </v>
          </cell>
        </row>
        <row r="578">
          <cell r="A578">
            <v>740</v>
          </cell>
          <cell r="B578" t="str">
            <v xml:space="preserve">ATM EDENORTE (Santiago) </v>
          </cell>
        </row>
        <row r="579">
          <cell r="A579">
            <v>741</v>
          </cell>
          <cell r="B579" t="str">
            <v>ATM CURNE UASD San Francisco de Macorís</v>
          </cell>
        </row>
        <row r="580">
          <cell r="A580">
            <v>742</v>
          </cell>
          <cell r="B580" t="str">
            <v xml:space="preserve">ATM Oficina Plaza del Rey (La Romana) </v>
          </cell>
        </row>
        <row r="581">
          <cell r="A581">
            <v>743</v>
          </cell>
          <cell r="B581" t="str">
            <v xml:space="preserve">ATM Oficina Los Frailes </v>
          </cell>
        </row>
        <row r="582">
          <cell r="A582">
            <v>744</v>
          </cell>
          <cell r="B582" t="str">
            <v xml:space="preserve">ATM Multicentro La Sirena Venezuela </v>
          </cell>
        </row>
        <row r="583">
          <cell r="A583">
            <v>745</v>
          </cell>
          <cell r="B583" t="str">
            <v xml:space="preserve">ATM Oficina Ave. Duarte </v>
          </cell>
        </row>
        <row r="584">
          <cell r="A584">
            <v>746</v>
          </cell>
          <cell r="B584" t="str">
            <v xml:space="preserve">ATM Oficina Las Terrenas </v>
          </cell>
        </row>
        <row r="585">
          <cell r="A585">
            <v>747</v>
          </cell>
          <cell r="B585" t="str">
            <v xml:space="preserve">ATM Club BR (Santiago) </v>
          </cell>
        </row>
        <row r="586">
          <cell r="A586">
            <v>748</v>
          </cell>
          <cell r="B586" t="str">
            <v xml:space="preserve">ATM Centro de Caja (Santiago) </v>
          </cell>
        </row>
        <row r="587">
          <cell r="A587">
            <v>749</v>
          </cell>
          <cell r="B587" t="str">
            <v xml:space="preserve">ATM Oficina Yaque </v>
          </cell>
        </row>
        <row r="588">
          <cell r="A588">
            <v>750</v>
          </cell>
          <cell r="B588" t="str">
            <v xml:space="preserve">ATM UNP Duvergé </v>
          </cell>
        </row>
        <row r="589">
          <cell r="A589">
            <v>751</v>
          </cell>
          <cell r="B589" t="str">
            <v>ATM Eco Petroleo Camilo</v>
          </cell>
        </row>
        <row r="590">
          <cell r="A590">
            <v>752</v>
          </cell>
          <cell r="B590" t="str">
            <v xml:space="preserve">ATM UNP Las Carolinas (La Vega) </v>
          </cell>
        </row>
        <row r="591">
          <cell r="A591">
            <v>753</v>
          </cell>
          <cell r="B591" t="str">
            <v xml:space="preserve">ATM S/M Nacional Tiradentes </v>
          </cell>
        </row>
        <row r="592">
          <cell r="A592">
            <v>754</v>
          </cell>
          <cell r="B592" t="str">
            <v xml:space="preserve">ATM Autobanco Oficina Licey al Medio </v>
          </cell>
        </row>
        <row r="593">
          <cell r="A593">
            <v>755</v>
          </cell>
          <cell r="B593" t="str">
            <v xml:space="preserve">ATM Oficina Galería del Este (Plaza) </v>
          </cell>
        </row>
        <row r="594">
          <cell r="A594">
            <v>756</v>
          </cell>
          <cell r="B594" t="str">
            <v xml:space="preserve">ATM UNP Villa La Mata (Cotuí) </v>
          </cell>
        </row>
        <row r="595">
          <cell r="A595">
            <v>757</v>
          </cell>
          <cell r="B595" t="str">
            <v xml:space="preserve">ATM UNP Plaza Paseo (Santiago) </v>
          </cell>
        </row>
        <row r="596">
          <cell r="A596">
            <v>758</v>
          </cell>
          <cell r="B596" t="str">
            <v>ATM S/M Nacional El Embrujo</v>
          </cell>
        </row>
        <row r="597">
          <cell r="A597">
            <v>759</v>
          </cell>
          <cell r="B597" t="str">
            <v xml:space="preserve">ATM Oficina Buena Vista I </v>
          </cell>
        </row>
        <row r="598">
          <cell r="A598">
            <v>760</v>
          </cell>
          <cell r="B598" t="str">
            <v xml:space="preserve">ATM UNP Cruce Guayacanes (Mao) </v>
          </cell>
        </row>
        <row r="599">
          <cell r="A599">
            <v>761</v>
          </cell>
          <cell r="B599" t="str">
            <v xml:space="preserve">ATM ISSPOL </v>
          </cell>
        </row>
        <row r="600">
          <cell r="A600">
            <v>763</v>
          </cell>
          <cell r="B600" t="str">
            <v xml:space="preserve">ATM UNP Montellano </v>
          </cell>
        </row>
        <row r="601">
          <cell r="A601">
            <v>764</v>
          </cell>
          <cell r="B601" t="str">
            <v xml:space="preserve">ATM Oficina Elías Piña </v>
          </cell>
        </row>
        <row r="602">
          <cell r="A602">
            <v>765</v>
          </cell>
          <cell r="B602" t="str">
            <v xml:space="preserve">ATM Oficina Azua I </v>
          </cell>
        </row>
        <row r="603">
          <cell r="A603">
            <v>766</v>
          </cell>
          <cell r="B603" t="str">
            <v xml:space="preserve">ATM Oficina Azua II </v>
          </cell>
        </row>
        <row r="604">
          <cell r="A604">
            <v>767</v>
          </cell>
          <cell r="B604" t="str">
            <v xml:space="preserve">ATM S/M Diverso (Azua) </v>
          </cell>
        </row>
        <row r="605">
          <cell r="A605">
            <v>768</v>
          </cell>
          <cell r="B605" t="str">
            <v xml:space="preserve">ATM Autoservicio Tiradentes III </v>
          </cell>
        </row>
        <row r="606">
          <cell r="A606">
            <v>769</v>
          </cell>
          <cell r="B606" t="str">
            <v>ATM UNP Pablo Mella Morales</v>
          </cell>
        </row>
        <row r="607">
          <cell r="A607">
            <v>770</v>
          </cell>
          <cell r="B607" t="str">
            <v xml:space="preserve">ATM Estación Eco Los Haitises </v>
          </cell>
        </row>
        <row r="608">
          <cell r="A608">
            <v>771</v>
          </cell>
          <cell r="B608" t="str">
            <v xml:space="preserve">ATM UASD Mao </v>
          </cell>
        </row>
        <row r="609">
          <cell r="A609">
            <v>772</v>
          </cell>
          <cell r="B609" t="str">
            <v xml:space="preserve">ATM UNP Yamasá </v>
          </cell>
        </row>
        <row r="610">
          <cell r="A610">
            <v>773</v>
          </cell>
          <cell r="B610" t="str">
            <v xml:space="preserve">ATM S/M Jumbo La Romana </v>
          </cell>
        </row>
        <row r="611">
          <cell r="A611">
            <v>774</v>
          </cell>
          <cell r="B611" t="str">
            <v xml:space="preserve">ATM Oficina Montecristi </v>
          </cell>
        </row>
        <row r="612">
          <cell r="A612">
            <v>775</v>
          </cell>
          <cell r="B612" t="str">
            <v xml:space="preserve">ATM S/M Lilo (Montecristi) </v>
          </cell>
        </row>
        <row r="613">
          <cell r="A613">
            <v>776</v>
          </cell>
          <cell r="B613" t="str">
            <v xml:space="preserve">ATM Oficina Monte Plata </v>
          </cell>
        </row>
        <row r="614">
          <cell r="A614">
            <v>777</v>
          </cell>
          <cell r="B614" t="str">
            <v xml:space="preserve">ATM S/M Pérez Monte Plata </v>
          </cell>
        </row>
        <row r="615">
          <cell r="A615">
            <v>778</v>
          </cell>
          <cell r="B615" t="str">
            <v xml:space="preserve">ATM Oficina Esperanza (Mao) </v>
          </cell>
        </row>
        <row r="616">
          <cell r="A616">
            <v>779</v>
          </cell>
          <cell r="B616" t="str">
            <v xml:space="preserve">ATM Zona Franca Esperanza I (Mao) </v>
          </cell>
        </row>
        <row r="617">
          <cell r="A617">
            <v>780</v>
          </cell>
          <cell r="B617" t="str">
            <v xml:space="preserve">ATM Oficina Barahona I </v>
          </cell>
        </row>
        <row r="618">
          <cell r="A618">
            <v>781</v>
          </cell>
          <cell r="B618" t="str">
            <v xml:space="preserve">ATM Estación Isla Barahona </v>
          </cell>
        </row>
        <row r="619">
          <cell r="A619">
            <v>782</v>
          </cell>
          <cell r="B619" t="str">
            <v>ATM Banco Agrícola (Constanza)</v>
          </cell>
        </row>
        <row r="620">
          <cell r="A620">
            <v>783</v>
          </cell>
          <cell r="B620" t="str">
            <v xml:space="preserve">ATM Autobanco Alfa y Omega (Barahona) </v>
          </cell>
        </row>
        <row r="621">
          <cell r="A621">
            <v>784</v>
          </cell>
          <cell r="B621" t="str">
            <v xml:space="preserve">ATM Tribunal Superior Electoral </v>
          </cell>
        </row>
        <row r="622">
          <cell r="A622">
            <v>785</v>
          </cell>
          <cell r="B622" t="str">
            <v xml:space="preserve">ATM S/M Nacional Máximo Gómez </v>
          </cell>
        </row>
        <row r="623">
          <cell r="A623">
            <v>786</v>
          </cell>
          <cell r="B623" t="str">
            <v xml:space="preserve">ATM Oficina Agora Mall II </v>
          </cell>
        </row>
        <row r="624">
          <cell r="A624">
            <v>787</v>
          </cell>
          <cell r="B624" t="str">
            <v xml:space="preserve">ATM Cafetería CTB II </v>
          </cell>
        </row>
        <row r="625">
          <cell r="A625">
            <v>788</v>
          </cell>
          <cell r="B625" t="str">
            <v xml:space="preserve">ATM Relaciones Exteriores (Cancillería) </v>
          </cell>
        </row>
        <row r="626">
          <cell r="A626">
            <v>789</v>
          </cell>
          <cell r="B626" t="str">
            <v>ATM Hotel Bellevue Boca Chica</v>
          </cell>
        </row>
        <row r="627">
          <cell r="A627">
            <v>790</v>
          </cell>
          <cell r="B627" t="str">
            <v xml:space="preserve">ATM Oficina Bella Vista Mall I </v>
          </cell>
        </row>
        <row r="628">
          <cell r="A628">
            <v>791</v>
          </cell>
          <cell r="B628" t="str">
            <v xml:space="preserve">ATM Oficina Sans Soucí </v>
          </cell>
        </row>
        <row r="629">
          <cell r="A629">
            <v>792</v>
          </cell>
          <cell r="B629" t="str">
            <v>ATM Hospital Salvador de Gautier</v>
          </cell>
        </row>
        <row r="630">
          <cell r="A630">
            <v>793</v>
          </cell>
          <cell r="B630" t="str">
            <v xml:space="preserve">ATM Centro de Caja Agora Mall </v>
          </cell>
        </row>
        <row r="631">
          <cell r="A631">
            <v>794</v>
          </cell>
          <cell r="B631" t="str">
            <v xml:space="preserve">ATM CODIA </v>
          </cell>
        </row>
        <row r="632">
          <cell r="A632">
            <v>795</v>
          </cell>
          <cell r="B632" t="str">
            <v xml:space="preserve">ATM UNP Guaymate (La Romana) </v>
          </cell>
        </row>
        <row r="633">
          <cell r="A633">
            <v>796</v>
          </cell>
          <cell r="B633" t="str">
            <v xml:space="preserve">ATM Oficina Plaza Ventura (Nagua) </v>
          </cell>
        </row>
        <row r="634">
          <cell r="A634">
            <v>798</v>
          </cell>
          <cell r="B634" t="str">
            <v>ATM Hotel Grand Paradise Samana</v>
          </cell>
        </row>
        <row r="635">
          <cell r="A635">
            <v>799</v>
          </cell>
          <cell r="B635" t="str">
            <v xml:space="preserve">ATM Clínica Corominas (Santiago) </v>
          </cell>
        </row>
        <row r="636">
          <cell r="A636">
            <v>800</v>
          </cell>
          <cell r="B636" t="str">
            <v xml:space="preserve">ATM Estación Next Dipsa Pedro Livio Cedeño </v>
          </cell>
        </row>
        <row r="637">
          <cell r="A637">
            <v>801</v>
          </cell>
          <cell r="B637" t="str">
            <v xml:space="preserve">ATM Galería 360 Food Court </v>
          </cell>
        </row>
        <row r="638">
          <cell r="A638">
            <v>802</v>
          </cell>
          <cell r="B638" t="str">
            <v xml:space="preserve">ATM UNP Aeropuerto La Romana </v>
          </cell>
        </row>
        <row r="639">
          <cell r="A639">
            <v>803</v>
          </cell>
          <cell r="B639" t="str">
            <v xml:space="preserve">ATM Hotel Be Live Canoa (Bayahibe) I </v>
          </cell>
        </row>
        <row r="640">
          <cell r="A640">
            <v>804</v>
          </cell>
          <cell r="B640" t="str">
            <v xml:space="preserve">ATM Hotel Be Live Punta Cana (Cabeza de Toro) </v>
          </cell>
        </row>
        <row r="641">
          <cell r="A641">
            <v>805</v>
          </cell>
          <cell r="B641" t="str">
            <v xml:space="preserve">ATM Be Live Grand Marién (Puerto Plata) </v>
          </cell>
        </row>
        <row r="642">
          <cell r="A642">
            <v>806</v>
          </cell>
          <cell r="B642" t="str">
            <v xml:space="preserve">ATM SEWN (Zona Franca (Santiago)) </v>
          </cell>
        </row>
        <row r="643">
          <cell r="A643">
            <v>807</v>
          </cell>
          <cell r="B643" t="str">
            <v xml:space="preserve">ATM S/M Morel (Mao) </v>
          </cell>
        </row>
        <row r="644">
          <cell r="A644">
            <v>808</v>
          </cell>
          <cell r="B644" t="str">
            <v xml:space="preserve">ATM Oficina Castillo </v>
          </cell>
        </row>
        <row r="645">
          <cell r="A645">
            <v>809</v>
          </cell>
          <cell r="B645" t="str">
            <v>ATM Yoma (Cotuí)</v>
          </cell>
        </row>
        <row r="646">
          <cell r="A646">
            <v>810</v>
          </cell>
          <cell r="B646" t="str">
            <v xml:space="preserve">ATM UNP Multicentro La Sirena José Contreras </v>
          </cell>
        </row>
        <row r="647">
          <cell r="A647">
            <v>811</v>
          </cell>
          <cell r="B647" t="str">
            <v xml:space="preserve">ATM Almacenes Unidos </v>
          </cell>
        </row>
        <row r="648">
          <cell r="A648">
            <v>812</v>
          </cell>
          <cell r="B648" t="str">
            <v xml:space="preserve">ATM Canasta del Pueblo </v>
          </cell>
        </row>
        <row r="649">
          <cell r="A649">
            <v>813</v>
          </cell>
          <cell r="B649" t="str">
            <v>ATM Occidental Mall</v>
          </cell>
        </row>
        <row r="650">
          <cell r="A650">
            <v>813</v>
          </cell>
          <cell r="B650" t="str">
            <v>ATM UNP Occidental Mall</v>
          </cell>
        </row>
        <row r="651">
          <cell r="A651">
            <v>815</v>
          </cell>
          <cell r="B651" t="str">
            <v xml:space="preserve">ATM Oficina Atalaya del Mar </v>
          </cell>
        </row>
        <row r="652">
          <cell r="A652">
            <v>816</v>
          </cell>
          <cell r="B652" t="str">
            <v xml:space="preserve">ATM Oficina Pedro Brand </v>
          </cell>
        </row>
        <row r="653">
          <cell r="A653">
            <v>817</v>
          </cell>
          <cell r="B653" t="str">
            <v xml:space="preserve">ATM Ayuntamiento Sabana Larga (San José de Ocoa) </v>
          </cell>
        </row>
        <row r="654">
          <cell r="A654">
            <v>818</v>
          </cell>
          <cell r="B654" t="str">
            <v xml:space="preserve">ATM Juridicción Inmobiliaria </v>
          </cell>
        </row>
        <row r="655">
          <cell r="A655">
            <v>819</v>
          </cell>
          <cell r="B655" t="str">
            <v xml:space="preserve">ATM Jurisdicción Inmobiliaria (Santiago) </v>
          </cell>
        </row>
        <row r="656">
          <cell r="A656">
            <v>821</v>
          </cell>
          <cell r="B656" t="str">
            <v xml:space="preserve">ATM S/M Bravo Churchill </v>
          </cell>
        </row>
        <row r="657">
          <cell r="A657">
            <v>822</v>
          </cell>
          <cell r="B657" t="str">
            <v xml:space="preserve">ATM INDUSPALMA </v>
          </cell>
        </row>
        <row r="658">
          <cell r="A658">
            <v>823</v>
          </cell>
          <cell r="B658" t="str">
            <v xml:space="preserve">ATM UNP El Carril (Haina) </v>
          </cell>
        </row>
        <row r="659">
          <cell r="A659">
            <v>824</v>
          </cell>
          <cell r="B659" t="str">
            <v xml:space="preserve">ATM Multiplaza (Higuey) </v>
          </cell>
        </row>
        <row r="660">
          <cell r="A660">
            <v>825</v>
          </cell>
          <cell r="B660" t="str">
            <v xml:space="preserve">ATM Estacion Eco Cibeles (Las Matas de Farfán) </v>
          </cell>
        </row>
        <row r="661">
          <cell r="A661">
            <v>826</v>
          </cell>
          <cell r="B661" t="str">
            <v xml:space="preserve">ATM Oficina Diamond Plaza II </v>
          </cell>
        </row>
        <row r="662">
          <cell r="A662">
            <v>827</v>
          </cell>
          <cell r="B662" t="str">
            <v xml:space="preserve">ATM Tienda Oxígeno Dominicano </v>
          </cell>
        </row>
        <row r="663">
          <cell r="A663">
            <v>828</v>
          </cell>
          <cell r="B663" t="str">
            <v xml:space="preserve">ATM Banca Fiduciaria </v>
          </cell>
        </row>
        <row r="664">
          <cell r="A664">
            <v>829</v>
          </cell>
          <cell r="B664" t="str">
            <v xml:space="preserve">ATM UNP Multicentro Sirena Baní </v>
          </cell>
        </row>
        <row r="665">
          <cell r="A665">
            <v>830</v>
          </cell>
          <cell r="B665" t="str">
            <v xml:space="preserve">ATM UNP Sabana Grande de Boyá </v>
          </cell>
        </row>
        <row r="666">
          <cell r="A666">
            <v>831</v>
          </cell>
          <cell r="B666" t="str">
            <v xml:space="preserve">ATM Politécnico Loyola San Cristóbal </v>
          </cell>
        </row>
        <row r="667">
          <cell r="A667">
            <v>832</v>
          </cell>
          <cell r="B667" t="str">
            <v xml:space="preserve">ATM Hospital Traumatológico La Vega </v>
          </cell>
        </row>
        <row r="668">
          <cell r="A668">
            <v>833</v>
          </cell>
          <cell r="B668" t="str">
            <v xml:space="preserve">ATM Cafetería CTB I </v>
          </cell>
        </row>
        <row r="669">
          <cell r="A669">
            <v>834</v>
          </cell>
          <cell r="B669" t="str">
            <v xml:space="preserve">ATM Centro Médico Moderno </v>
          </cell>
        </row>
        <row r="670">
          <cell r="A670">
            <v>835</v>
          </cell>
          <cell r="B670" t="str">
            <v xml:space="preserve">ATM UNP Megacentro </v>
          </cell>
        </row>
        <row r="671">
          <cell r="A671">
            <v>836</v>
          </cell>
          <cell r="B671" t="str">
            <v xml:space="preserve">ATM UNP Plaza Luperón </v>
          </cell>
        </row>
        <row r="672">
          <cell r="A672">
            <v>837</v>
          </cell>
          <cell r="B672" t="str">
            <v>ATM Estación Next Canabacoa</v>
          </cell>
        </row>
        <row r="673">
          <cell r="A673">
            <v>838</v>
          </cell>
          <cell r="B673" t="str">
            <v xml:space="preserve">ATM UNP Consuelo </v>
          </cell>
        </row>
        <row r="674">
          <cell r="A674">
            <v>839</v>
          </cell>
          <cell r="B674" t="str">
            <v xml:space="preserve">ATM INAPA </v>
          </cell>
        </row>
        <row r="675">
          <cell r="A675">
            <v>840</v>
          </cell>
          <cell r="B675" t="str">
            <v xml:space="preserve">ATM PUCMM (Santiago) </v>
          </cell>
        </row>
        <row r="676">
          <cell r="A676">
            <v>841</v>
          </cell>
          <cell r="B676" t="str">
            <v xml:space="preserve">ATM CEA </v>
          </cell>
        </row>
        <row r="677">
          <cell r="A677">
            <v>842</v>
          </cell>
          <cell r="B677" t="str">
            <v xml:space="preserve">ATM Plaza Orense II (La Romana) </v>
          </cell>
        </row>
        <row r="678">
          <cell r="A678">
            <v>843</v>
          </cell>
          <cell r="B678" t="str">
            <v xml:space="preserve">ATM Oficina Romana Centro </v>
          </cell>
        </row>
        <row r="679">
          <cell r="A679">
            <v>844</v>
          </cell>
          <cell r="B679" t="str">
            <v xml:space="preserve">ATM San Juan Shopping Center (Bávaro) </v>
          </cell>
        </row>
        <row r="680">
          <cell r="A680">
            <v>845</v>
          </cell>
          <cell r="B680" t="str">
            <v xml:space="preserve">ATM CERTV (Canal 4) </v>
          </cell>
        </row>
        <row r="681">
          <cell r="A681">
            <v>849</v>
          </cell>
          <cell r="B681" t="str">
            <v xml:space="preserve">ATM La Innovación </v>
          </cell>
        </row>
        <row r="682">
          <cell r="A682">
            <v>850</v>
          </cell>
          <cell r="B682" t="str">
            <v xml:space="preserve">ATM Hotel Be Live Hamaca </v>
          </cell>
        </row>
        <row r="683">
          <cell r="A683">
            <v>851</v>
          </cell>
          <cell r="B683" t="str">
            <v xml:space="preserve">ATM Hospital Vinicio Calventi </v>
          </cell>
        </row>
        <row r="684">
          <cell r="A684">
            <v>852</v>
          </cell>
          <cell r="B684" t="str">
            <v xml:space="preserve">ATM Gasolinera Franco Bido </v>
          </cell>
        </row>
        <row r="685">
          <cell r="A685">
            <v>853</v>
          </cell>
          <cell r="B685" t="str">
            <v xml:space="preserve">ATM Inversiones JF Group (Shell Canabacoa) </v>
          </cell>
        </row>
        <row r="686">
          <cell r="A686">
            <v>854</v>
          </cell>
          <cell r="B686" t="str">
            <v xml:space="preserve">ATM Centro Comercial Blanco Batista </v>
          </cell>
        </row>
        <row r="687">
          <cell r="A687">
            <v>855</v>
          </cell>
          <cell r="B687" t="str">
            <v xml:space="preserve">ATM Palacio de Justicia La Vega </v>
          </cell>
        </row>
        <row r="688">
          <cell r="A688">
            <v>856</v>
          </cell>
          <cell r="B688" t="str">
            <v xml:space="preserve">ATM Estación Petronán Altamira (Puerto Plata) </v>
          </cell>
        </row>
        <row r="689">
          <cell r="A689">
            <v>857</v>
          </cell>
          <cell r="B689" t="str">
            <v xml:space="preserve">ATM Oficina Los Alamos </v>
          </cell>
        </row>
        <row r="690">
          <cell r="A690">
            <v>858</v>
          </cell>
          <cell r="B690" t="str">
            <v xml:space="preserve">ATM Cooperativa Maestros (COOPNAMA) </v>
          </cell>
        </row>
        <row r="691">
          <cell r="A691">
            <v>859</v>
          </cell>
          <cell r="B691" t="str">
            <v xml:space="preserve">ATM Hotel Vista Sol (Punta Cana) </v>
          </cell>
        </row>
        <row r="692">
          <cell r="A692">
            <v>860</v>
          </cell>
          <cell r="B692" t="str">
            <v xml:space="preserve">ATM Oficina Bella Vista 27 de Febrero I </v>
          </cell>
        </row>
        <row r="693">
          <cell r="A693">
            <v>861</v>
          </cell>
          <cell r="B693" t="str">
            <v xml:space="preserve">ATM Oficina Bella Vista 27 de Febrero II </v>
          </cell>
        </row>
        <row r="694">
          <cell r="A694">
            <v>862</v>
          </cell>
          <cell r="B694" t="str">
            <v xml:space="preserve">ATM S/M Doble A (Sabaneta) </v>
          </cell>
        </row>
        <row r="695">
          <cell r="A695">
            <v>863</v>
          </cell>
          <cell r="B695" t="str">
            <v xml:space="preserve">ATM Estación Esso Autop. Duarte Km. 14 </v>
          </cell>
        </row>
        <row r="696">
          <cell r="A696">
            <v>864</v>
          </cell>
          <cell r="B696" t="str">
            <v xml:space="preserve">ATM Palmares Mall (San Francisco) </v>
          </cell>
        </row>
        <row r="697">
          <cell r="A697">
            <v>865</v>
          </cell>
          <cell r="B697" t="str">
            <v xml:space="preserve">ATM Club Naco </v>
          </cell>
        </row>
        <row r="698">
          <cell r="A698">
            <v>866</v>
          </cell>
          <cell r="B698" t="str">
            <v xml:space="preserve">ATM CARDNET </v>
          </cell>
        </row>
        <row r="699">
          <cell r="A699">
            <v>867</v>
          </cell>
          <cell r="B699" t="str">
            <v xml:space="preserve">ATM Estación Combustible Autopista El Coral </v>
          </cell>
        </row>
        <row r="700">
          <cell r="A700">
            <v>868</v>
          </cell>
          <cell r="B700" t="str">
            <v xml:space="preserve">ATM Casino Diamante </v>
          </cell>
        </row>
        <row r="701">
          <cell r="A701">
            <v>869</v>
          </cell>
          <cell r="B701" t="str">
            <v xml:space="preserve">ATM Estación Isla La Cueva (Cotuí) </v>
          </cell>
        </row>
        <row r="702">
          <cell r="A702">
            <v>870</v>
          </cell>
          <cell r="B702" t="str">
            <v xml:space="preserve">ATM Willbes Dominicana (Barahona) </v>
          </cell>
        </row>
        <row r="703">
          <cell r="A703">
            <v>871</v>
          </cell>
          <cell r="B703" t="str">
            <v>ATM Plaza Cultural San Juan</v>
          </cell>
        </row>
        <row r="704">
          <cell r="A704">
            <v>872</v>
          </cell>
          <cell r="B704" t="str">
            <v xml:space="preserve">ATM Zona Franca Pisano II (Santiago) </v>
          </cell>
        </row>
        <row r="705">
          <cell r="A705">
            <v>873</v>
          </cell>
          <cell r="B705" t="str">
            <v xml:space="preserve">ATM Centro de Caja San Cristóbal II </v>
          </cell>
        </row>
        <row r="706">
          <cell r="A706">
            <v>874</v>
          </cell>
          <cell r="B706" t="str">
            <v xml:space="preserve">ATM Zona Franca Esperanza II (Mao) </v>
          </cell>
        </row>
        <row r="707">
          <cell r="A707">
            <v>875</v>
          </cell>
          <cell r="B707" t="str">
            <v xml:space="preserve">ATM Texaco Aut. Duarte KM 14 1/2 (Los Alcarrizos) </v>
          </cell>
        </row>
        <row r="708">
          <cell r="A708">
            <v>876</v>
          </cell>
          <cell r="B708" t="str">
            <v xml:space="preserve">ATM Estación Next Abraham Lincoln </v>
          </cell>
        </row>
        <row r="709">
          <cell r="A709">
            <v>877</v>
          </cell>
          <cell r="B709" t="str">
            <v xml:space="preserve">ATM Estación Los Samanes (Ranchito, La Vega) </v>
          </cell>
        </row>
        <row r="710">
          <cell r="A710">
            <v>878</v>
          </cell>
          <cell r="B710" t="str">
            <v>ATM UNP Cabral Y Baez</v>
          </cell>
        </row>
        <row r="711">
          <cell r="A711">
            <v>879</v>
          </cell>
          <cell r="B711" t="str">
            <v xml:space="preserve">ATM Plaza Metropolitana </v>
          </cell>
        </row>
        <row r="712">
          <cell r="A712">
            <v>880</v>
          </cell>
          <cell r="B712" t="str">
            <v xml:space="preserve">ATM Autoservicio Barahona II </v>
          </cell>
        </row>
        <row r="713">
          <cell r="A713">
            <v>881</v>
          </cell>
          <cell r="B713" t="str">
            <v xml:space="preserve">ATM UNP Yaguate (San Cristóbal) </v>
          </cell>
        </row>
        <row r="714">
          <cell r="A714">
            <v>882</v>
          </cell>
          <cell r="B714" t="str">
            <v xml:space="preserve">ATM Oficina Moca II </v>
          </cell>
        </row>
        <row r="715">
          <cell r="A715">
            <v>883</v>
          </cell>
          <cell r="B715" t="str">
            <v xml:space="preserve">ATM Oficina Filadelfia Plaza </v>
          </cell>
        </row>
        <row r="716">
          <cell r="A716">
            <v>884</v>
          </cell>
          <cell r="B716" t="str">
            <v xml:space="preserve">ATM UNP Olé Sabana Perdida </v>
          </cell>
        </row>
        <row r="717">
          <cell r="A717">
            <v>885</v>
          </cell>
          <cell r="B717" t="str">
            <v xml:space="preserve">ATM UNP Rancho Arriba </v>
          </cell>
        </row>
        <row r="718">
          <cell r="A718">
            <v>886</v>
          </cell>
          <cell r="B718" t="str">
            <v xml:space="preserve">ATM Oficina Guayubín </v>
          </cell>
        </row>
        <row r="719">
          <cell r="A719">
            <v>887</v>
          </cell>
          <cell r="B719" t="str">
            <v>ATM S/M Bravo Los Proceres</v>
          </cell>
        </row>
        <row r="720">
          <cell r="A720">
            <v>888</v>
          </cell>
          <cell r="B720" t="str">
            <v>ATM Oficina galeria 56 II (SFM)</v>
          </cell>
        </row>
        <row r="721">
          <cell r="A721">
            <v>889</v>
          </cell>
          <cell r="B721" t="str">
            <v>ATM Oficina Plaza Lama Máximo Gómez II</v>
          </cell>
        </row>
        <row r="722">
          <cell r="A722">
            <v>890</v>
          </cell>
          <cell r="B722" t="str">
            <v xml:space="preserve">ATM Escuela Penitenciaria (San Cristóbal) </v>
          </cell>
        </row>
        <row r="723">
          <cell r="A723">
            <v>891</v>
          </cell>
          <cell r="B723" t="str">
            <v xml:space="preserve">ATM Estación Texaco (Barahona) </v>
          </cell>
        </row>
        <row r="724">
          <cell r="A724">
            <v>892</v>
          </cell>
          <cell r="B724" t="str">
            <v xml:space="preserve">ATM Edificio Globalia (Naco) </v>
          </cell>
        </row>
        <row r="725">
          <cell r="A725">
            <v>893</v>
          </cell>
          <cell r="B725" t="str">
            <v xml:space="preserve">ATM Hotel Be Live Canoa (Bayahibe) II </v>
          </cell>
        </row>
        <row r="726">
          <cell r="A726">
            <v>894</v>
          </cell>
          <cell r="B726" t="str">
            <v>ATM Eco Petroleo Estero Hondo</v>
          </cell>
        </row>
        <row r="727">
          <cell r="A727">
            <v>895</v>
          </cell>
          <cell r="B727" t="str">
            <v xml:space="preserve">ATM S/M Bravo (Santiago) </v>
          </cell>
        </row>
        <row r="728">
          <cell r="A728">
            <v>896</v>
          </cell>
          <cell r="B728" t="str">
            <v xml:space="preserve">ATM Campamento Militar 16 de Agosto I </v>
          </cell>
        </row>
        <row r="729">
          <cell r="A729">
            <v>897</v>
          </cell>
          <cell r="B729" t="str">
            <v xml:space="preserve">ATM Campamento Militar 16 de Agosto II </v>
          </cell>
        </row>
        <row r="730">
          <cell r="A730">
            <v>899</v>
          </cell>
          <cell r="B730" t="str">
            <v xml:space="preserve">ATM Oficina Punta Cana </v>
          </cell>
        </row>
        <row r="731">
          <cell r="A731">
            <v>900</v>
          </cell>
          <cell r="B731" t="str">
            <v xml:space="preserve">ATM UNP Merca Santo Domingo </v>
          </cell>
        </row>
        <row r="732">
          <cell r="A732">
            <v>901</v>
          </cell>
          <cell r="B732" t="str">
            <v>ATM Licor Mart-01</v>
          </cell>
        </row>
        <row r="733">
          <cell r="A733">
            <v>902</v>
          </cell>
          <cell r="B733" t="str">
            <v xml:space="preserve">ATM Oficina Plaza Florida </v>
          </cell>
        </row>
        <row r="734">
          <cell r="A734">
            <v>903</v>
          </cell>
          <cell r="B734" t="str">
            <v xml:space="preserve">ATM Oficina La Vega Real I </v>
          </cell>
        </row>
        <row r="735">
          <cell r="A735">
            <v>904</v>
          </cell>
          <cell r="B735" t="str">
            <v xml:space="preserve">ATM Oficina Multicentro La Sirena Churchill </v>
          </cell>
        </row>
        <row r="736">
          <cell r="A736">
            <v>905</v>
          </cell>
          <cell r="B736" t="str">
            <v xml:space="preserve">ATM Oficina La Vega Real II </v>
          </cell>
        </row>
        <row r="737">
          <cell r="A737">
            <v>906</v>
          </cell>
          <cell r="B737" t="str">
            <v xml:space="preserve">ATM MESCYT  </v>
          </cell>
        </row>
        <row r="738">
          <cell r="A738">
            <v>907</v>
          </cell>
          <cell r="B738" t="str">
            <v xml:space="preserve">ATM Texaco Estación Aut. Duarte (Los Ríos) </v>
          </cell>
        </row>
        <row r="739">
          <cell r="A739">
            <v>908</v>
          </cell>
          <cell r="B739" t="str">
            <v xml:space="preserve">ATM Oficina Plaza Botánika </v>
          </cell>
        </row>
        <row r="740">
          <cell r="A740">
            <v>909</v>
          </cell>
          <cell r="B740" t="str">
            <v xml:space="preserve">ATM UNP UASD </v>
          </cell>
        </row>
        <row r="741">
          <cell r="A741">
            <v>910</v>
          </cell>
          <cell r="B741" t="str">
            <v xml:space="preserve">ATM Oficina El Sol II (Santiago) </v>
          </cell>
        </row>
        <row r="742">
          <cell r="A742">
            <v>911</v>
          </cell>
          <cell r="B742" t="str">
            <v xml:space="preserve">ATM Oficina Venezuela II </v>
          </cell>
        </row>
        <row r="743">
          <cell r="A743">
            <v>912</v>
          </cell>
          <cell r="B743" t="str">
            <v xml:space="preserve">ATM Oficina San Pedro II </v>
          </cell>
        </row>
        <row r="744">
          <cell r="A744">
            <v>913</v>
          </cell>
          <cell r="B744" t="str">
            <v xml:space="preserve">ATM S/M Pola Sarasota </v>
          </cell>
        </row>
        <row r="745">
          <cell r="A745">
            <v>914</v>
          </cell>
          <cell r="B745" t="str">
            <v xml:space="preserve">ATM Clínica Abreu </v>
          </cell>
        </row>
        <row r="746">
          <cell r="A746">
            <v>915</v>
          </cell>
          <cell r="B746" t="str">
            <v xml:space="preserve">ATM Multicentro La Sirena Aut. Duarte </v>
          </cell>
        </row>
        <row r="747">
          <cell r="A747">
            <v>916</v>
          </cell>
          <cell r="B747" t="str">
            <v xml:space="preserve">ATM S/M La Cadena Lincoln </v>
          </cell>
        </row>
        <row r="748">
          <cell r="A748">
            <v>917</v>
          </cell>
          <cell r="B748" t="str">
            <v xml:space="preserve">ATM Oficina Los Mina </v>
          </cell>
        </row>
        <row r="749">
          <cell r="A749">
            <v>918</v>
          </cell>
          <cell r="B749" t="str">
            <v xml:space="preserve">ATM S/M Liverpool de la Jacobo Majluta </v>
          </cell>
        </row>
        <row r="750">
          <cell r="A750">
            <v>919</v>
          </cell>
          <cell r="B750" t="str">
            <v xml:space="preserve">ATM S/M La Cadena Sarasota </v>
          </cell>
        </row>
        <row r="751">
          <cell r="A751">
            <v>921</v>
          </cell>
          <cell r="B751" t="str">
            <v xml:space="preserve">ATM Amber Cove (Puerto Plata) </v>
          </cell>
        </row>
        <row r="752">
          <cell r="A752">
            <v>923</v>
          </cell>
          <cell r="B752" t="str">
            <v xml:space="preserve">ATM Agroindustrial San Pedro de Macorís </v>
          </cell>
        </row>
        <row r="753">
          <cell r="A753">
            <v>924</v>
          </cell>
          <cell r="B753" t="str">
            <v>ATM S/M Mimasa (Samaná)</v>
          </cell>
        </row>
        <row r="754">
          <cell r="A754">
            <v>925</v>
          </cell>
          <cell r="B754" t="str">
            <v xml:space="preserve">ATM Oficina Plaza Lama Av. 27 de Febrero </v>
          </cell>
        </row>
        <row r="755">
          <cell r="A755">
            <v>926</v>
          </cell>
          <cell r="B755" t="str">
            <v>ATM S/M Juan Cepin</v>
          </cell>
        </row>
        <row r="756">
          <cell r="A756">
            <v>927</v>
          </cell>
          <cell r="B756" t="str">
            <v>ATM S/M Bravo La Esperilla</v>
          </cell>
        </row>
        <row r="757">
          <cell r="A757">
            <v>928</v>
          </cell>
          <cell r="B757" t="str">
            <v>ATM Estación Texaco Hispanoamericana</v>
          </cell>
        </row>
        <row r="758">
          <cell r="A758">
            <v>929</v>
          </cell>
          <cell r="B758" t="str">
            <v>ATM Autoservicio Nacional El Conde</v>
          </cell>
        </row>
        <row r="759">
          <cell r="A759">
            <v>930</v>
          </cell>
          <cell r="B759" t="str">
            <v>ATM Oficina Plaza Spring Center</v>
          </cell>
        </row>
        <row r="760">
          <cell r="A760">
            <v>931</v>
          </cell>
          <cell r="B760" t="str">
            <v xml:space="preserve">ATM Autobanco Luperón I </v>
          </cell>
        </row>
        <row r="761">
          <cell r="A761">
            <v>932</v>
          </cell>
          <cell r="B761" t="str">
            <v xml:space="preserve">ATM Banco Agrícola </v>
          </cell>
        </row>
        <row r="762">
          <cell r="A762">
            <v>933</v>
          </cell>
          <cell r="B762" t="str">
            <v>ATM Hotel Dreams Punta Cana II</v>
          </cell>
        </row>
        <row r="763">
          <cell r="A763">
            <v>934</v>
          </cell>
          <cell r="B763" t="str">
            <v>ATM Hotel Dreams La Romana</v>
          </cell>
        </row>
        <row r="764">
          <cell r="A764">
            <v>935</v>
          </cell>
          <cell r="B764" t="str">
            <v xml:space="preserve">ATM Oficina John F. Kennedy </v>
          </cell>
        </row>
        <row r="765">
          <cell r="A765">
            <v>936</v>
          </cell>
          <cell r="B765" t="str">
            <v xml:space="preserve">ATM Autobanco Oficina La Vega I </v>
          </cell>
        </row>
        <row r="766">
          <cell r="A766">
            <v>937</v>
          </cell>
          <cell r="B766" t="str">
            <v xml:space="preserve">ATM Autobanco Oficina La Vega II </v>
          </cell>
        </row>
        <row r="767">
          <cell r="A767">
            <v>938</v>
          </cell>
          <cell r="B767" t="str">
            <v xml:space="preserve">ATM Autobanco Oficina Filadelfia Plaza </v>
          </cell>
        </row>
        <row r="768">
          <cell r="A768">
            <v>939</v>
          </cell>
          <cell r="B768" t="str">
            <v xml:space="preserve">ATM Estación Texaco Máximo Gómez </v>
          </cell>
        </row>
        <row r="769">
          <cell r="A769">
            <v>940</v>
          </cell>
          <cell r="B769" t="str">
            <v xml:space="preserve">ATM Oficina El Portal (Santiago) </v>
          </cell>
        </row>
        <row r="770">
          <cell r="A770">
            <v>941</v>
          </cell>
          <cell r="B770" t="str">
            <v xml:space="preserve">ATM Estación Next (Puerto Plata) </v>
          </cell>
        </row>
        <row r="771">
          <cell r="A771">
            <v>942</v>
          </cell>
          <cell r="B771" t="str">
            <v xml:space="preserve">ATM Estación Texaco La Vega </v>
          </cell>
        </row>
        <row r="772">
          <cell r="A772">
            <v>943</v>
          </cell>
          <cell r="B772" t="str">
            <v xml:space="preserve">ATM Oficina Tránsito Terreste </v>
          </cell>
        </row>
        <row r="773">
          <cell r="A773">
            <v>944</v>
          </cell>
          <cell r="B773" t="str">
            <v xml:space="preserve">ATM UNP Mao </v>
          </cell>
        </row>
        <row r="774">
          <cell r="A774">
            <v>945</v>
          </cell>
          <cell r="B774" t="str">
            <v xml:space="preserve">ATM UNP El Valle (Hato Mayor) </v>
          </cell>
        </row>
        <row r="775">
          <cell r="A775">
            <v>946</v>
          </cell>
          <cell r="B775" t="str">
            <v xml:space="preserve">ATM Oficina Núñez de Cáceres I </v>
          </cell>
        </row>
        <row r="776">
          <cell r="A776">
            <v>947</v>
          </cell>
          <cell r="B776" t="str">
            <v xml:space="preserve">ATM Superintendencia de Bancos </v>
          </cell>
        </row>
        <row r="777">
          <cell r="A777">
            <v>948</v>
          </cell>
          <cell r="B777" t="str">
            <v xml:space="preserve">ATM Autobanco El Jaya II (SFM) </v>
          </cell>
        </row>
        <row r="778">
          <cell r="A778">
            <v>949</v>
          </cell>
          <cell r="B778" t="str">
            <v xml:space="preserve">ATM S/M Bravo San Isidro Coral Mall </v>
          </cell>
        </row>
        <row r="779">
          <cell r="A779">
            <v>950</v>
          </cell>
          <cell r="B779" t="str">
            <v xml:space="preserve">ATM Oficina Monterrico </v>
          </cell>
        </row>
        <row r="780">
          <cell r="A780">
            <v>951</v>
          </cell>
          <cell r="B780" t="str">
            <v xml:space="preserve">ATM Oficina Plaza Haché JFK </v>
          </cell>
        </row>
        <row r="781">
          <cell r="A781">
            <v>952</v>
          </cell>
          <cell r="B781" t="str">
            <v xml:space="preserve">ATM Alvarez Rivas 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</row>
        <row r="783">
          <cell r="A783">
            <v>954</v>
          </cell>
          <cell r="B783" t="str">
            <v xml:space="preserve">ATM LAESA Pimentel </v>
          </cell>
        </row>
        <row r="784">
          <cell r="A784">
            <v>955</v>
          </cell>
          <cell r="B784" t="str">
            <v xml:space="preserve">ATM Oficina Americana Independencia II </v>
          </cell>
        </row>
        <row r="785">
          <cell r="A785">
            <v>956</v>
          </cell>
          <cell r="B785" t="str">
            <v xml:space="preserve">ATM Autoservicio El Jaya (SFM) </v>
          </cell>
        </row>
        <row r="786">
          <cell r="A786">
            <v>957</v>
          </cell>
          <cell r="B786" t="str">
            <v xml:space="preserve">ATM Oficina Venezuela </v>
          </cell>
        </row>
        <row r="787">
          <cell r="A787">
            <v>958</v>
          </cell>
          <cell r="B787" t="str">
            <v xml:space="preserve">ATM Olé Aut. San Isidro </v>
          </cell>
        </row>
        <row r="788">
          <cell r="A788">
            <v>959</v>
          </cell>
          <cell r="B788" t="str">
            <v>ATM Estación Next Bavaro</v>
          </cell>
        </row>
        <row r="789">
          <cell r="A789">
            <v>960</v>
          </cell>
          <cell r="B789" t="str">
            <v xml:space="preserve">ATM Oficina Villa Ofelia I (San Juan) </v>
          </cell>
        </row>
        <row r="790">
          <cell r="A790">
            <v>961</v>
          </cell>
          <cell r="B790" t="str">
            <v xml:space="preserve">ATM Listín Diario </v>
          </cell>
        </row>
        <row r="791">
          <cell r="A791">
            <v>962</v>
          </cell>
          <cell r="B791" t="str">
            <v xml:space="preserve">ATM Oficina Villa Ofelia II (San Juan) </v>
          </cell>
        </row>
        <row r="792">
          <cell r="A792">
            <v>963</v>
          </cell>
          <cell r="B792" t="str">
            <v xml:space="preserve">ATM Multiplaza La Romana </v>
          </cell>
        </row>
        <row r="793">
          <cell r="A793">
            <v>964</v>
          </cell>
          <cell r="B793" t="str">
            <v>ATM Hotel Sunscape (Norte)</v>
          </cell>
        </row>
        <row r="794">
          <cell r="A794">
            <v>965</v>
          </cell>
          <cell r="B794" t="str">
            <v xml:space="preserve">ATM S/M La Fuente FUN (Santiago) </v>
          </cell>
        </row>
        <row r="795">
          <cell r="A795">
            <v>966</v>
          </cell>
          <cell r="B795" t="str">
            <v>ATM Centro Medico Real</v>
          </cell>
        </row>
        <row r="796">
          <cell r="A796">
            <v>967</v>
          </cell>
          <cell r="B796" t="str">
            <v xml:space="preserve">ATM UNP Hiper Olé Autopista Duarte </v>
          </cell>
        </row>
        <row r="797">
          <cell r="A797">
            <v>968</v>
          </cell>
          <cell r="B797" t="str">
            <v xml:space="preserve">ATM UNP Mercado Baní </v>
          </cell>
        </row>
        <row r="798">
          <cell r="A798">
            <v>969</v>
          </cell>
          <cell r="B798" t="str">
            <v xml:space="preserve">ATM Oficina El Sol I (Santiago) </v>
          </cell>
        </row>
        <row r="799">
          <cell r="A799">
            <v>970</v>
          </cell>
          <cell r="B799" t="str">
            <v xml:space="preserve">ATM S/M Olé Haina </v>
          </cell>
        </row>
        <row r="800">
          <cell r="A800">
            <v>971</v>
          </cell>
          <cell r="B800" t="str">
            <v xml:space="preserve">ATM Club Banreservas I </v>
          </cell>
        </row>
        <row r="801">
          <cell r="A801">
            <v>972</v>
          </cell>
          <cell r="B801" t="str">
            <v>ATM Banco Bandex I (Antiguo BNV I)</v>
          </cell>
        </row>
        <row r="802">
          <cell r="A802">
            <v>973</v>
          </cell>
          <cell r="B802" t="str">
            <v xml:space="preserve">ATM Oficina Sabana de la Mar </v>
          </cell>
        </row>
        <row r="803">
          <cell r="A803">
            <v>974</v>
          </cell>
          <cell r="B803" t="str">
            <v xml:space="preserve">ATM S/M Nacional Ave. Lope de Vega </v>
          </cell>
        </row>
        <row r="804">
          <cell r="A804">
            <v>976</v>
          </cell>
          <cell r="B804" t="str">
            <v xml:space="preserve">ATM Oficina Diamond Plaza I </v>
          </cell>
        </row>
        <row r="805">
          <cell r="A805">
            <v>977</v>
          </cell>
          <cell r="B805" t="str">
            <v>ATM Oficina Goico Castro</v>
          </cell>
        </row>
        <row r="806">
          <cell r="A806">
            <v>978</v>
          </cell>
          <cell r="B806" t="str">
            <v xml:space="preserve">ATM Restaurante Jalao </v>
          </cell>
        </row>
        <row r="807">
          <cell r="A807">
            <v>979</v>
          </cell>
          <cell r="B807" t="str">
            <v xml:space="preserve">ATM Oficina Luperón I </v>
          </cell>
        </row>
        <row r="808">
          <cell r="A808">
            <v>980</v>
          </cell>
          <cell r="B808" t="str">
            <v xml:space="preserve">ATM Oficina Bella Vista Mall II </v>
          </cell>
        </row>
        <row r="809">
          <cell r="A809">
            <v>981</v>
          </cell>
          <cell r="B809" t="str">
            <v xml:space="preserve">ATM Edificio 911 </v>
          </cell>
        </row>
        <row r="810">
          <cell r="A810">
            <v>982</v>
          </cell>
          <cell r="B810" t="str">
            <v xml:space="preserve">ATM Estación Texaco Grupo Las Canas </v>
          </cell>
        </row>
        <row r="811">
          <cell r="A811">
            <v>983</v>
          </cell>
          <cell r="B811" t="str">
            <v xml:space="preserve">ATM Bravo República de Colombia </v>
          </cell>
        </row>
        <row r="812">
          <cell r="A812">
            <v>984</v>
          </cell>
          <cell r="B812" t="str">
            <v xml:space="preserve">ATM Oficina Neiba II </v>
          </cell>
        </row>
        <row r="813">
          <cell r="A813">
            <v>985</v>
          </cell>
          <cell r="B813" t="str">
            <v xml:space="preserve">ATM Oficina Dajabón II </v>
          </cell>
        </row>
        <row r="814">
          <cell r="A814">
            <v>986</v>
          </cell>
          <cell r="B814" t="str">
            <v xml:space="preserve">ATM S/M Jumbo (La Vega) </v>
          </cell>
        </row>
        <row r="815">
          <cell r="A815">
            <v>987</v>
          </cell>
          <cell r="B815" t="str">
            <v xml:space="preserve">ATM S/M Jumbo (Moca) </v>
          </cell>
        </row>
        <row r="816">
          <cell r="A816">
            <v>988</v>
          </cell>
          <cell r="B816" t="str">
            <v xml:space="preserve">ATM Estación Sigma 27 de Febrero </v>
          </cell>
        </row>
        <row r="817">
          <cell r="A817">
            <v>989</v>
          </cell>
          <cell r="B817" t="str">
            <v xml:space="preserve">ATM Ministerio de Deportes </v>
          </cell>
        </row>
        <row r="818">
          <cell r="A818">
            <v>990</v>
          </cell>
          <cell r="B818" t="str">
            <v xml:space="preserve">ATM Autoservicio Bonao II </v>
          </cell>
        </row>
        <row r="819">
          <cell r="A819">
            <v>991</v>
          </cell>
          <cell r="B819" t="str">
            <v xml:space="preserve">ATM UNP Las Matas de Santa Cruz </v>
          </cell>
        </row>
        <row r="820">
          <cell r="A820">
            <v>993</v>
          </cell>
          <cell r="B820" t="str">
            <v xml:space="preserve">ATM Centro Medico Integral II </v>
          </cell>
        </row>
        <row r="821">
          <cell r="A821">
            <v>994</v>
          </cell>
          <cell r="B821" t="str">
            <v>ATM Telemicro</v>
          </cell>
        </row>
        <row r="822">
          <cell r="A822">
            <v>995</v>
          </cell>
          <cell r="B822" t="str">
            <v xml:space="preserve">ATM Oficina San Cristobal III (Lobby) </v>
          </cell>
        </row>
        <row r="823">
          <cell r="A823">
            <v>996</v>
          </cell>
          <cell r="B823" t="str">
            <v xml:space="preserve">ATM Estación Texaco Charles Summer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5250656C61657A000000000000000000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Y159"/>
  <sheetViews>
    <sheetView tabSelected="1" zoomScale="75" zoomScaleNormal="75" workbookViewId="0">
      <pane ySplit="4" topLeftCell="A5" activePane="bottomLeft" state="frozen"/>
      <selection pane="bottomLeft" activeCell="I146" sqref="I146"/>
    </sheetView>
  </sheetViews>
  <sheetFormatPr baseColWidth="10" defaultColWidth="26.140625" defaultRowHeight="15" x14ac:dyDescent="0.25"/>
  <cols>
    <col min="1" max="1" width="26" style="70" customWidth="1"/>
    <col min="2" max="2" width="21.140625" style="115" bestFit="1" customWidth="1"/>
    <col min="3" max="3" width="16.5703125" style="47" bestFit="1" customWidth="1"/>
    <col min="4" max="4" width="29.42578125" style="70" bestFit="1" customWidth="1"/>
    <col min="5" max="5" width="13.140625" style="84" bestFit="1" customWidth="1"/>
    <col min="6" max="6" width="11.7109375" style="48" bestFit="1" customWidth="1"/>
    <col min="7" max="7" width="53.42578125" style="48" bestFit="1" customWidth="1"/>
    <col min="8" max="11" width="6.5703125" style="48" bestFit="1" customWidth="1"/>
    <col min="12" max="12" width="48.28515625" style="48" bestFit="1" customWidth="1"/>
    <col min="13" max="13" width="20.5703125" style="70" bestFit="1" customWidth="1"/>
    <col min="14" max="14" width="18.28515625" style="86" bestFit="1" customWidth="1"/>
    <col min="15" max="15" width="37.85546875" style="86" bestFit="1" customWidth="1"/>
    <col min="16" max="16" width="23.42578125" style="74" bestFit="1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6" t="s">
        <v>2161</v>
      </c>
      <c r="B1" s="126"/>
      <c r="C1" s="126"/>
      <c r="D1" s="126"/>
      <c r="E1" s="127"/>
      <c r="F1" s="127"/>
      <c r="G1" s="127"/>
      <c r="H1" s="127"/>
      <c r="I1" s="127"/>
      <c r="J1" s="127"/>
      <c r="K1" s="127"/>
      <c r="L1" s="126"/>
      <c r="M1" s="126"/>
      <c r="N1" s="126"/>
      <c r="O1" s="126"/>
      <c r="P1" s="126"/>
      <c r="Q1" s="126"/>
    </row>
    <row r="2" spans="1:17" ht="18" x14ac:dyDescent="0.25">
      <c r="A2" s="124" t="s">
        <v>2158</v>
      </c>
      <c r="B2" s="124"/>
      <c r="C2" s="124"/>
      <c r="D2" s="124"/>
      <c r="E2" s="125"/>
      <c r="F2" s="125"/>
      <c r="G2" s="125"/>
      <c r="H2" s="125"/>
      <c r="I2" s="125"/>
      <c r="J2" s="125"/>
      <c r="K2" s="125"/>
      <c r="L2" s="124"/>
      <c r="M2" s="124"/>
      <c r="N2" s="124"/>
      <c r="O2" s="124"/>
      <c r="P2" s="124"/>
      <c r="Q2" s="124"/>
    </row>
    <row r="3" spans="1:17" ht="18.75" thickBot="1" x14ac:dyDescent="0.3">
      <c r="A3" s="128" t="s">
        <v>2513</v>
      </c>
      <c r="B3" s="128"/>
      <c r="C3" s="128"/>
      <c r="D3" s="128"/>
      <c r="E3" s="129"/>
      <c r="F3" s="129"/>
      <c r="G3" s="129"/>
      <c r="H3" s="129"/>
      <c r="I3" s="129"/>
      <c r="J3" s="129"/>
      <c r="K3" s="129"/>
      <c r="L3" s="128"/>
      <c r="M3" s="128"/>
      <c r="N3" s="128"/>
      <c r="O3" s="128"/>
      <c r="P3" s="128"/>
      <c r="Q3" s="128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ATM'!$A$2:$C$895,3,0)</f>
        <v>DISTRITO NACIONAL</v>
      </c>
      <c r="B5" s="114">
        <v>335764722</v>
      </c>
      <c r="C5" s="105">
        <v>44211.485706018517</v>
      </c>
      <c r="D5" s="104" t="s">
        <v>2189</v>
      </c>
      <c r="E5" s="100">
        <v>115</v>
      </c>
      <c r="F5" s="85" t="str">
        <f>VLOOKUP(E5,VIP!$A$2:$O11358,2,0)</f>
        <v>DRBR115</v>
      </c>
      <c r="G5" s="99" t="str">
        <f>VLOOKUP(E5,'LISTADO ATM'!$A$2:$B$894,2,0)</f>
        <v xml:space="preserve">ATM Oficina Megacentro I </v>
      </c>
      <c r="H5" s="99" t="str">
        <f>VLOOKUP(E5,VIP!$A$2:$O16279,7,FALSE)</f>
        <v>Si</v>
      </c>
      <c r="I5" s="99" t="str">
        <f>VLOOKUP(E5,VIP!$A$2:$O8244,8,FALSE)</f>
        <v>Si</v>
      </c>
      <c r="J5" s="99" t="str">
        <f>VLOOKUP(E5,VIP!$A$2:$O8194,8,FALSE)</f>
        <v>Si</v>
      </c>
      <c r="K5" s="99" t="str">
        <f>VLOOKUP(E5,VIP!$A$2:$O11768,6,0)</f>
        <v>SI</v>
      </c>
      <c r="L5" s="108" t="s">
        <v>2526</v>
      </c>
      <c r="M5" s="123" t="s">
        <v>2515</v>
      </c>
      <c r="N5" s="161" t="s">
        <v>2500</v>
      </c>
      <c r="O5" s="104" t="s">
        <v>2483</v>
      </c>
      <c r="P5" s="104"/>
      <c r="Q5" s="122">
        <v>44216.587500000001</v>
      </c>
    </row>
    <row r="6" spans="1:17" ht="18" x14ac:dyDescent="0.25">
      <c r="A6" s="85" t="str">
        <f>VLOOKUP(E6,'LISTADO ATM'!$A$2:$C$895,3,0)</f>
        <v>DISTRITO NACIONAL</v>
      </c>
      <c r="B6" s="114">
        <v>335764730</v>
      </c>
      <c r="C6" s="105">
        <v>44211.489016203705</v>
      </c>
      <c r="D6" s="104" t="s">
        <v>2189</v>
      </c>
      <c r="E6" s="100">
        <v>486</v>
      </c>
      <c r="F6" s="85" t="str">
        <f>VLOOKUP(E6,VIP!$A$2:$O11356,2,0)</f>
        <v>DRBR486</v>
      </c>
      <c r="G6" s="99" t="str">
        <f>VLOOKUP(E6,'LISTADO ATM'!$A$2:$B$894,2,0)</f>
        <v xml:space="preserve">ATM Olé La Caleta </v>
      </c>
      <c r="H6" s="99" t="str">
        <f>VLOOKUP(E6,VIP!$A$2:$O16277,7,FALSE)</f>
        <v>Si</v>
      </c>
      <c r="I6" s="99" t="str">
        <f>VLOOKUP(E6,VIP!$A$2:$O8242,8,FALSE)</f>
        <v>Si</v>
      </c>
      <c r="J6" s="99" t="str">
        <f>VLOOKUP(E6,VIP!$A$2:$O8192,8,FALSE)</f>
        <v>Si</v>
      </c>
      <c r="K6" s="99" t="str">
        <f>VLOOKUP(E6,VIP!$A$2:$O11766,6,0)</f>
        <v>NO</v>
      </c>
      <c r="L6" s="108" t="s">
        <v>2496</v>
      </c>
      <c r="M6" s="107" t="s">
        <v>2473</v>
      </c>
      <c r="N6" s="106" t="s">
        <v>2527</v>
      </c>
      <c r="O6" s="104" t="s">
        <v>2483</v>
      </c>
      <c r="P6" s="104"/>
      <c r="Q6" s="107" t="s">
        <v>2496</v>
      </c>
    </row>
    <row r="7" spans="1:17" ht="18" x14ac:dyDescent="0.25">
      <c r="A7" s="85" t="str">
        <f>VLOOKUP(E7,'LISTADO ATM'!$A$2:$C$895,3,0)</f>
        <v>ESTE</v>
      </c>
      <c r="B7" s="114">
        <v>335765320</v>
      </c>
      <c r="C7" s="105">
        <v>44211.723564814813</v>
      </c>
      <c r="D7" s="104" t="s">
        <v>2189</v>
      </c>
      <c r="E7" s="100">
        <v>680</v>
      </c>
      <c r="F7" s="85" t="str">
        <f>VLOOKUP(E7,VIP!$A$2:$O11333,2,0)</f>
        <v>DRBR680</v>
      </c>
      <c r="G7" s="99" t="str">
        <f>VLOOKUP(E7,'LISTADO ATM'!$A$2:$B$894,2,0)</f>
        <v>ATM Hotel Royalton</v>
      </c>
      <c r="H7" s="99" t="str">
        <f>VLOOKUP(E7,VIP!$A$2:$O16254,7,FALSE)</f>
        <v>NO</v>
      </c>
      <c r="I7" s="99" t="str">
        <f>VLOOKUP(E7,VIP!$A$2:$O8219,8,FALSE)</f>
        <v>NO</v>
      </c>
      <c r="J7" s="99" t="str">
        <f>VLOOKUP(E7,VIP!$A$2:$O8169,8,FALSE)</f>
        <v>NO</v>
      </c>
      <c r="K7" s="99" t="str">
        <f>VLOOKUP(E7,VIP!$A$2:$O11743,6,0)</f>
        <v>NO</v>
      </c>
      <c r="L7" s="108" t="s">
        <v>2526</v>
      </c>
      <c r="M7" s="160" t="s">
        <v>2515</v>
      </c>
      <c r="N7" s="161" t="s">
        <v>2500</v>
      </c>
      <c r="O7" s="104" t="s">
        <v>2483</v>
      </c>
      <c r="P7" s="104"/>
      <c r="Q7" s="161">
        <v>44216.756249999999</v>
      </c>
    </row>
    <row r="8" spans="1:17" ht="18" x14ac:dyDescent="0.25">
      <c r="A8" s="85" t="str">
        <f>VLOOKUP(E8,'LISTADO ATM'!$A$2:$C$895,3,0)</f>
        <v>SUR</v>
      </c>
      <c r="B8" s="114">
        <v>335765747</v>
      </c>
      <c r="C8" s="105">
        <v>44214.225624999999</v>
      </c>
      <c r="D8" s="104" t="s">
        <v>2189</v>
      </c>
      <c r="E8" s="100">
        <v>615</v>
      </c>
      <c r="F8" s="85" t="str">
        <f>VLOOKUP(E8,VIP!$A$2:$O11382,2,0)</f>
        <v>DRBR418</v>
      </c>
      <c r="G8" s="99" t="str">
        <f>VLOOKUP(E8,'LISTADO ATM'!$A$2:$B$894,2,0)</f>
        <v xml:space="preserve">ATM Estación Sunix Cabral (Barahona) </v>
      </c>
      <c r="H8" s="99" t="str">
        <f>VLOOKUP(E8,VIP!$A$2:$O16303,7,FALSE)</f>
        <v>Si</v>
      </c>
      <c r="I8" s="99" t="str">
        <f>VLOOKUP(E8,VIP!$A$2:$O8268,8,FALSE)</f>
        <v>Si</v>
      </c>
      <c r="J8" s="99" t="str">
        <f>VLOOKUP(E8,VIP!$A$2:$O8218,8,FALSE)</f>
        <v>Si</v>
      </c>
      <c r="K8" s="99" t="str">
        <f>VLOOKUP(E8,VIP!$A$2:$O11792,6,0)</f>
        <v>NO</v>
      </c>
      <c r="L8" s="108" t="s">
        <v>2254</v>
      </c>
      <c r="M8" s="123" t="s">
        <v>2515</v>
      </c>
      <c r="N8" s="161" t="s">
        <v>2500</v>
      </c>
      <c r="O8" s="104" t="s">
        <v>2483</v>
      </c>
      <c r="P8" s="104"/>
      <c r="Q8" s="122">
        <v>44216.59375</v>
      </c>
    </row>
    <row r="9" spans="1:17" ht="18" x14ac:dyDescent="0.25">
      <c r="A9" s="85" t="str">
        <f>VLOOKUP(E9,'LISTADO ATM'!$A$2:$C$895,3,0)</f>
        <v>NORTE</v>
      </c>
      <c r="B9" s="114">
        <v>335765884</v>
      </c>
      <c r="C9" s="105">
        <v>44214.351388888892</v>
      </c>
      <c r="D9" s="104" t="s">
        <v>2190</v>
      </c>
      <c r="E9" s="100">
        <v>138</v>
      </c>
      <c r="F9" s="85" t="str">
        <f>VLOOKUP(E9,VIP!$A$2:$O11397,2,0)</f>
        <v>DRBR138</v>
      </c>
      <c r="G9" s="99" t="str">
        <f>VLOOKUP(E9,'LISTADO ATM'!$A$2:$B$894,2,0)</f>
        <v xml:space="preserve">ATM UNP Fantino </v>
      </c>
      <c r="H9" s="99" t="str">
        <f>VLOOKUP(E9,VIP!$A$2:$O16318,7,FALSE)</f>
        <v>Si</v>
      </c>
      <c r="I9" s="99" t="str">
        <f>VLOOKUP(E9,VIP!$A$2:$O8283,8,FALSE)</f>
        <v>Si</v>
      </c>
      <c r="J9" s="99" t="str">
        <f>VLOOKUP(E9,VIP!$A$2:$O8233,8,FALSE)</f>
        <v>Si</v>
      </c>
      <c r="K9" s="99" t="str">
        <f>VLOOKUP(E9,VIP!$A$2:$O11807,6,0)</f>
        <v>NO</v>
      </c>
      <c r="L9" s="108" t="s">
        <v>2526</v>
      </c>
      <c r="M9" s="160" t="s">
        <v>2515</v>
      </c>
      <c r="N9" s="161" t="s">
        <v>2500</v>
      </c>
      <c r="O9" s="104" t="s">
        <v>2490</v>
      </c>
      <c r="P9" s="104"/>
      <c r="Q9" s="161">
        <v>44216.767361111109</v>
      </c>
    </row>
    <row r="10" spans="1:17" ht="18" x14ac:dyDescent="0.25">
      <c r="A10" s="85" t="str">
        <f>VLOOKUP(E10,'LISTADO ATM'!$A$2:$C$895,3,0)</f>
        <v>NORTE</v>
      </c>
      <c r="B10" s="114">
        <v>335766439</v>
      </c>
      <c r="C10" s="105">
        <v>44214.486215277779</v>
      </c>
      <c r="D10" s="104" t="s">
        <v>2494</v>
      </c>
      <c r="E10" s="100">
        <v>497</v>
      </c>
      <c r="F10" s="85" t="str">
        <f>VLOOKUP(E10,VIP!$A$2:$O11413,2,0)</f>
        <v>DRBR497</v>
      </c>
      <c r="G10" s="99" t="str">
        <f>VLOOKUP(E10,'LISTADO ATM'!$A$2:$B$894,2,0)</f>
        <v xml:space="preserve">ATM Oficina El Portal II (Santiago) </v>
      </c>
      <c r="H10" s="99" t="str">
        <f>VLOOKUP(E10,VIP!$A$2:$O16334,7,FALSE)</f>
        <v>Si</v>
      </c>
      <c r="I10" s="99" t="str">
        <f>VLOOKUP(E10,VIP!$A$2:$O8299,8,FALSE)</f>
        <v>Si</v>
      </c>
      <c r="J10" s="99" t="str">
        <f>VLOOKUP(E10,VIP!$A$2:$O8249,8,FALSE)</f>
        <v>Si</v>
      </c>
      <c r="K10" s="99" t="str">
        <f>VLOOKUP(E10,VIP!$A$2:$O11823,6,0)</f>
        <v>SI</v>
      </c>
      <c r="L10" s="108" t="s">
        <v>2512</v>
      </c>
      <c r="M10" s="123" t="s">
        <v>2515</v>
      </c>
      <c r="N10" s="161" t="s">
        <v>2500</v>
      </c>
      <c r="O10" s="104" t="s">
        <v>2495</v>
      </c>
      <c r="P10" s="104"/>
      <c r="Q10" s="122">
        <v>44216.444444444445</v>
      </c>
    </row>
    <row r="11" spans="1:17" ht="18" x14ac:dyDescent="0.25">
      <c r="A11" s="85" t="str">
        <f>VLOOKUP(E11,'LISTADO ATM'!$A$2:$C$895,3,0)</f>
        <v>NORTE</v>
      </c>
      <c r="B11" s="114">
        <v>335766467</v>
      </c>
      <c r="C11" s="105">
        <v>44214.493171296293</v>
      </c>
      <c r="D11" s="104" t="s">
        <v>2498</v>
      </c>
      <c r="E11" s="100">
        <v>599</v>
      </c>
      <c r="F11" s="85" t="str">
        <f>VLOOKUP(E11,VIP!$A$2:$O11408,2,0)</f>
        <v>DRBR258</v>
      </c>
      <c r="G11" s="99" t="str">
        <f>VLOOKUP(E11,'LISTADO ATM'!$A$2:$B$894,2,0)</f>
        <v xml:space="preserve">ATM Oficina Plaza Internacional (Santiago) </v>
      </c>
      <c r="H11" s="99" t="str">
        <f>VLOOKUP(E11,VIP!$A$2:$O16329,7,FALSE)</f>
        <v>Si</v>
      </c>
      <c r="I11" s="99" t="str">
        <f>VLOOKUP(E11,VIP!$A$2:$O8294,8,FALSE)</f>
        <v>Si</v>
      </c>
      <c r="J11" s="99" t="str">
        <f>VLOOKUP(E11,VIP!$A$2:$O8244,8,FALSE)</f>
        <v>Si</v>
      </c>
      <c r="K11" s="99" t="str">
        <f>VLOOKUP(E11,VIP!$A$2:$O11818,6,0)</f>
        <v>NO</v>
      </c>
      <c r="L11" s="108" t="s">
        <v>2512</v>
      </c>
      <c r="M11" s="123" t="s">
        <v>2515</v>
      </c>
      <c r="N11" s="161" t="s">
        <v>2500</v>
      </c>
      <c r="O11" s="104" t="s">
        <v>2497</v>
      </c>
      <c r="P11" s="104"/>
      <c r="Q11" s="122">
        <v>44216.415277777778</v>
      </c>
    </row>
    <row r="12" spans="1:17" ht="18" x14ac:dyDescent="0.25">
      <c r="A12" s="85" t="str">
        <f>VLOOKUP(E12,'LISTADO ATM'!$A$2:$C$895,3,0)</f>
        <v>DISTRITO NACIONAL</v>
      </c>
      <c r="B12" s="114">
        <v>335766639</v>
      </c>
      <c r="C12" s="105">
        <v>44214.57099537037</v>
      </c>
      <c r="D12" s="104" t="s">
        <v>2189</v>
      </c>
      <c r="E12" s="100">
        <v>384</v>
      </c>
      <c r="F12" s="85" t="e">
        <f>VLOOKUP(E12,VIP!$A$2:$O11391,2,0)</f>
        <v>#N/A</v>
      </c>
      <c r="G12" s="99" t="str">
        <f>VLOOKUP(E12,'LISTADO ATM'!$A$2:$B$894,2,0)</f>
        <v>ATM Sotano Torre Banreservas</v>
      </c>
      <c r="H12" s="99" t="e">
        <f>VLOOKUP(E12,VIP!$A$2:$O16312,7,FALSE)</f>
        <v>#N/A</v>
      </c>
      <c r="I12" s="99" t="e">
        <f>VLOOKUP(E12,VIP!$A$2:$O8277,8,FALSE)</f>
        <v>#N/A</v>
      </c>
      <c r="J12" s="99" t="e">
        <f>VLOOKUP(E12,VIP!$A$2:$O8227,8,FALSE)</f>
        <v>#N/A</v>
      </c>
      <c r="K12" s="99" t="e">
        <f>VLOOKUP(E12,VIP!$A$2:$O11801,6,0)</f>
        <v>#N/A</v>
      </c>
      <c r="L12" s="108" t="s">
        <v>2526</v>
      </c>
      <c r="M12" s="107" t="s">
        <v>2473</v>
      </c>
      <c r="N12" s="106" t="s">
        <v>2527</v>
      </c>
      <c r="O12" s="104" t="s">
        <v>2483</v>
      </c>
      <c r="P12" s="104"/>
      <c r="Q12" s="107" t="s">
        <v>2228</v>
      </c>
    </row>
    <row r="13" spans="1:17" ht="18" x14ac:dyDescent="0.25">
      <c r="A13" s="85" t="str">
        <f>VLOOKUP(E13,'LISTADO ATM'!$A$2:$C$895,3,0)</f>
        <v>DISTRITO NACIONAL</v>
      </c>
      <c r="B13" s="114">
        <v>335766672</v>
      </c>
      <c r="C13" s="105">
        <v>44214.585752314815</v>
      </c>
      <c r="D13" s="104" t="s">
        <v>2189</v>
      </c>
      <c r="E13" s="100">
        <v>327</v>
      </c>
      <c r="F13" s="85" t="str">
        <f>VLOOKUP(E13,VIP!$A$2:$O11386,2,0)</f>
        <v>DRBR327</v>
      </c>
      <c r="G13" s="99" t="str">
        <f>VLOOKUP(E13,'LISTADO ATM'!$A$2:$B$894,2,0)</f>
        <v xml:space="preserve">ATM UNP CCN (Nacional 27 de Febrero) </v>
      </c>
      <c r="H13" s="99" t="str">
        <f>VLOOKUP(E13,VIP!$A$2:$O16307,7,FALSE)</f>
        <v>Si</v>
      </c>
      <c r="I13" s="99" t="str">
        <f>VLOOKUP(E13,VIP!$A$2:$O8272,8,FALSE)</f>
        <v>Si</v>
      </c>
      <c r="J13" s="99" t="str">
        <f>VLOOKUP(E13,VIP!$A$2:$O8222,8,FALSE)</f>
        <v>Si</v>
      </c>
      <c r="K13" s="99" t="str">
        <f>VLOOKUP(E13,VIP!$A$2:$O11796,6,0)</f>
        <v>NO</v>
      </c>
      <c r="L13" s="108" t="s">
        <v>2526</v>
      </c>
      <c r="M13" s="123" t="s">
        <v>2515</v>
      </c>
      <c r="N13" s="161" t="s">
        <v>2500</v>
      </c>
      <c r="O13" s="104" t="s">
        <v>2483</v>
      </c>
      <c r="P13" s="104"/>
      <c r="Q13" s="122">
        <v>44216.423611111109</v>
      </c>
    </row>
    <row r="14" spans="1:17" ht="18" x14ac:dyDescent="0.25">
      <c r="A14" s="85" t="str">
        <f>VLOOKUP(E14,'LISTADO ATM'!$A$2:$C$895,3,0)</f>
        <v>DISTRITO NACIONAL</v>
      </c>
      <c r="B14" s="114">
        <v>335767144</v>
      </c>
      <c r="C14" s="105">
        <v>44214.817615740743</v>
      </c>
      <c r="D14" s="104" t="s">
        <v>2189</v>
      </c>
      <c r="E14" s="100">
        <v>629</v>
      </c>
      <c r="F14" s="85" t="str">
        <f>VLOOKUP(E14,VIP!$A$2:$O11409,2,0)</f>
        <v>DRBR24M</v>
      </c>
      <c r="G14" s="99" t="str">
        <f>VLOOKUP(E14,'LISTADO ATM'!$A$2:$B$894,2,0)</f>
        <v xml:space="preserve">ATM Oficina Americana Independencia I </v>
      </c>
      <c r="H14" s="99" t="str">
        <f>VLOOKUP(E14,VIP!$A$2:$O16330,7,FALSE)</f>
        <v>Si</v>
      </c>
      <c r="I14" s="99" t="str">
        <f>VLOOKUP(E14,VIP!$A$2:$O8295,8,FALSE)</f>
        <v>Si</v>
      </c>
      <c r="J14" s="99" t="str">
        <f>VLOOKUP(E14,VIP!$A$2:$O8245,8,FALSE)</f>
        <v>Si</v>
      </c>
      <c r="K14" s="99" t="str">
        <f>VLOOKUP(E14,VIP!$A$2:$O11819,6,0)</f>
        <v>SI</v>
      </c>
      <c r="L14" s="108" t="s">
        <v>2526</v>
      </c>
      <c r="M14" s="107" t="s">
        <v>2473</v>
      </c>
      <c r="N14" s="106" t="s">
        <v>2527</v>
      </c>
      <c r="O14" s="104" t="s">
        <v>2483</v>
      </c>
      <c r="P14" s="104"/>
      <c r="Q14" s="107" t="s">
        <v>2228</v>
      </c>
    </row>
    <row r="15" spans="1:17" ht="18" x14ac:dyDescent="0.25">
      <c r="A15" s="85" t="str">
        <f>VLOOKUP(E15,'LISTADO ATM'!$A$2:$C$895,3,0)</f>
        <v>NORTE</v>
      </c>
      <c r="B15" s="114">
        <v>335767175</v>
      </c>
      <c r="C15" s="105">
        <v>44215.145520833335</v>
      </c>
      <c r="D15" s="104" t="s">
        <v>2189</v>
      </c>
      <c r="E15" s="100">
        <v>266</v>
      </c>
      <c r="F15" s="85" t="str">
        <f>VLOOKUP(E15,VIP!$A$2:$O11422,2,0)</f>
        <v>DRBR266</v>
      </c>
      <c r="G15" s="99" t="str">
        <f>VLOOKUP(E15,'LISTADO ATM'!$A$2:$B$894,2,0)</f>
        <v xml:space="preserve">ATM Oficina Villa Francisca </v>
      </c>
      <c r="H15" s="99" t="str">
        <f>VLOOKUP(E15,VIP!$A$2:$O16343,7,FALSE)</f>
        <v>Si</v>
      </c>
      <c r="I15" s="99" t="str">
        <f>VLOOKUP(E15,VIP!$A$2:$O8308,8,FALSE)</f>
        <v>Si</v>
      </c>
      <c r="J15" s="99" t="str">
        <f>VLOOKUP(E15,VIP!$A$2:$O8258,8,FALSE)</f>
        <v>Si</v>
      </c>
      <c r="K15" s="99" t="str">
        <f>VLOOKUP(E15,VIP!$A$2:$O11832,6,0)</f>
        <v>NO</v>
      </c>
      <c r="L15" s="108" t="s">
        <v>2254</v>
      </c>
      <c r="M15" s="123" t="s">
        <v>2515</v>
      </c>
      <c r="N15" s="161" t="s">
        <v>2500</v>
      </c>
      <c r="O15" s="104" t="s">
        <v>2483</v>
      </c>
      <c r="P15" s="104"/>
      <c r="Q15" s="122">
        <v>44216.623611111114</v>
      </c>
    </row>
    <row r="16" spans="1:17" ht="18" x14ac:dyDescent="0.25">
      <c r="A16" s="85" t="str">
        <f>VLOOKUP(E16,'LISTADO ATM'!$A$2:$C$895,3,0)</f>
        <v>ESTE</v>
      </c>
      <c r="B16" s="114">
        <v>335768630</v>
      </c>
      <c r="C16" s="105">
        <v>44215.325092592589</v>
      </c>
      <c r="D16" s="104" t="s">
        <v>2494</v>
      </c>
      <c r="E16" s="100">
        <v>158</v>
      </c>
      <c r="F16" s="85" t="str">
        <f>VLOOKUP(E16,VIP!$A$2:$O11433,2,0)</f>
        <v>DRBR158</v>
      </c>
      <c r="G16" s="99" t="str">
        <f>VLOOKUP(E16,'LISTADO ATM'!$A$2:$B$894,2,0)</f>
        <v xml:space="preserve">ATM Oficina Romana Norte </v>
      </c>
      <c r="H16" s="99" t="str">
        <f>VLOOKUP(E16,VIP!$A$2:$O16354,7,FALSE)</f>
        <v>Si</v>
      </c>
      <c r="I16" s="99" t="str">
        <f>VLOOKUP(E16,VIP!$A$2:$O8319,8,FALSE)</f>
        <v>Si</v>
      </c>
      <c r="J16" s="99" t="str">
        <f>VLOOKUP(E16,VIP!$A$2:$O8269,8,FALSE)</f>
        <v>Si</v>
      </c>
      <c r="K16" s="99" t="str">
        <f>VLOOKUP(E16,VIP!$A$2:$O11843,6,0)</f>
        <v>SI</v>
      </c>
      <c r="L16" s="108" t="s">
        <v>2512</v>
      </c>
      <c r="M16" s="123" t="s">
        <v>2515</v>
      </c>
      <c r="N16" s="161" t="s">
        <v>2500</v>
      </c>
      <c r="O16" s="104" t="s">
        <v>2495</v>
      </c>
      <c r="P16" s="104"/>
      <c r="Q16" s="122">
        <v>44216.458333333336</v>
      </c>
    </row>
    <row r="17" spans="1:17" ht="18" x14ac:dyDescent="0.25">
      <c r="A17" s="85" t="str">
        <f>VLOOKUP(E17,'LISTADO ATM'!$A$2:$C$895,3,0)</f>
        <v>DISTRITO NACIONAL</v>
      </c>
      <c r="B17" s="114">
        <v>335767189</v>
      </c>
      <c r="C17" s="105">
        <v>44215.327962962961</v>
      </c>
      <c r="D17" s="104" t="s">
        <v>2189</v>
      </c>
      <c r="E17" s="100">
        <v>70</v>
      </c>
      <c r="F17" s="85" t="str">
        <f>VLOOKUP(E17,VIP!$A$2:$O11431,2,0)</f>
        <v>DRBR070</v>
      </c>
      <c r="G17" s="99" t="str">
        <f>VLOOKUP(E17,'LISTADO ATM'!$A$2:$B$894,2,0)</f>
        <v xml:space="preserve">ATM Autoservicio Plaza Lama Zona Oriental </v>
      </c>
      <c r="H17" s="99" t="str">
        <f>VLOOKUP(E17,VIP!$A$2:$O16352,7,FALSE)</f>
        <v>Si</v>
      </c>
      <c r="I17" s="99" t="str">
        <f>VLOOKUP(E17,VIP!$A$2:$O8317,8,FALSE)</f>
        <v>Si</v>
      </c>
      <c r="J17" s="99" t="str">
        <f>VLOOKUP(E17,VIP!$A$2:$O8267,8,FALSE)</f>
        <v>Si</v>
      </c>
      <c r="K17" s="99" t="str">
        <f>VLOOKUP(E17,VIP!$A$2:$O11841,6,0)</f>
        <v>NO</v>
      </c>
      <c r="L17" s="108" t="s">
        <v>2526</v>
      </c>
      <c r="M17" s="107" t="s">
        <v>2473</v>
      </c>
      <c r="N17" s="106" t="s">
        <v>2527</v>
      </c>
      <c r="O17" s="104" t="s">
        <v>2483</v>
      </c>
      <c r="P17" s="104"/>
      <c r="Q17" s="107" t="s">
        <v>2228</v>
      </c>
    </row>
    <row r="18" spans="1:17" ht="18" x14ac:dyDescent="0.25">
      <c r="A18" s="85" t="str">
        <f>VLOOKUP(E18,'LISTADO ATM'!$A$2:$C$895,3,0)</f>
        <v>DISTRITO NACIONAL</v>
      </c>
      <c r="B18" s="114">
        <v>335767235</v>
      </c>
      <c r="C18" s="105">
        <v>44215.337685185186</v>
      </c>
      <c r="D18" s="104" t="s">
        <v>2189</v>
      </c>
      <c r="E18" s="100">
        <v>232</v>
      </c>
      <c r="F18" s="85" t="str">
        <f>VLOOKUP(E18,VIP!$A$2:$O11424,2,0)</f>
        <v>DRBR232</v>
      </c>
      <c r="G18" s="99" t="str">
        <f>VLOOKUP(E18,'LISTADO ATM'!$A$2:$B$894,2,0)</f>
        <v xml:space="preserve">ATM S/M Nacional Charles de Gaulle </v>
      </c>
      <c r="H18" s="99" t="str">
        <f>VLOOKUP(E18,VIP!$A$2:$O16345,7,FALSE)</f>
        <v>Si</v>
      </c>
      <c r="I18" s="99" t="str">
        <f>VLOOKUP(E18,VIP!$A$2:$O8310,8,FALSE)</f>
        <v>Si</v>
      </c>
      <c r="J18" s="99" t="str">
        <f>VLOOKUP(E18,VIP!$A$2:$O8260,8,FALSE)</f>
        <v>Si</v>
      </c>
      <c r="K18" s="99" t="str">
        <f>VLOOKUP(E18,VIP!$A$2:$O11834,6,0)</f>
        <v>SI</v>
      </c>
      <c r="L18" s="108" t="s">
        <v>2526</v>
      </c>
      <c r="M18" s="123" t="s">
        <v>2515</v>
      </c>
      <c r="N18" s="161" t="s">
        <v>2500</v>
      </c>
      <c r="O18" s="104" t="s">
        <v>2483</v>
      </c>
      <c r="P18" s="104"/>
      <c r="Q18" s="122">
        <v>44216.589583333334</v>
      </c>
    </row>
    <row r="19" spans="1:17" ht="18" x14ac:dyDescent="0.25">
      <c r="A19" s="85" t="str">
        <f>VLOOKUP(E19,'LISTADO ATM'!$A$2:$C$895,3,0)</f>
        <v>NORTE</v>
      </c>
      <c r="B19" s="114">
        <v>335767410</v>
      </c>
      <c r="C19" s="105">
        <v>44215.397268518522</v>
      </c>
      <c r="D19" s="104" t="s">
        <v>2494</v>
      </c>
      <c r="E19" s="100">
        <v>501</v>
      </c>
      <c r="F19" s="85" t="str">
        <f>VLOOKUP(E19,VIP!$A$2:$O11431,2,0)</f>
        <v>DRBR501</v>
      </c>
      <c r="G19" s="99" t="str">
        <f>VLOOKUP(E19,'LISTADO ATM'!$A$2:$B$894,2,0)</f>
        <v xml:space="preserve">ATM UNP La Canela </v>
      </c>
      <c r="H19" s="99" t="str">
        <f>VLOOKUP(E19,VIP!$A$2:$O16352,7,FALSE)</f>
        <v>Si</v>
      </c>
      <c r="I19" s="99" t="str">
        <f>VLOOKUP(E19,VIP!$A$2:$O8317,8,FALSE)</f>
        <v>Si</v>
      </c>
      <c r="J19" s="99" t="str">
        <f>VLOOKUP(E19,VIP!$A$2:$O8267,8,FALSE)</f>
        <v>Si</v>
      </c>
      <c r="K19" s="99" t="str">
        <f>VLOOKUP(E19,VIP!$A$2:$O11841,6,0)</f>
        <v>NO</v>
      </c>
      <c r="L19" s="108" t="s">
        <v>2466</v>
      </c>
      <c r="M19" s="123" t="s">
        <v>2515</v>
      </c>
      <c r="N19" s="161" t="s">
        <v>2500</v>
      </c>
      <c r="O19" s="104" t="s">
        <v>2495</v>
      </c>
      <c r="P19" s="104"/>
      <c r="Q19" s="122">
        <v>44216.593055555553</v>
      </c>
    </row>
    <row r="20" spans="1:17" ht="18" x14ac:dyDescent="0.25">
      <c r="A20" s="85" t="str">
        <f>VLOOKUP(E20,'LISTADO ATM'!$A$2:$C$895,3,0)</f>
        <v>DISTRITO NACIONAL</v>
      </c>
      <c r="B20" s="114">
        <v>335767464</v>
      </c>
      <c r="C20" s="105">
        <v>44215.410509259258</v>
      </c>
      <c r="D20" s="104" t="s">
        <v>2189</v>
      </c>
      <c r="E20" s="100">
        <v>792</v>
      </c>
      <c r="F20" s="85" t="str">
        <f>VLOOKUP(E20,VIP!$A$2:$O11430,2,0)</f>
        <v>DRBR792</v>
      </c>
      <c r="G20" s="99" t="str">
        <f>VLOOKUP(E20,'LISTADO ATM'!$A$2:$B$894,2,0)</f>
        <v>ATM Hospital Salvador de Gautier</v>
      </c>
      <c r="H20" s="99" t="str">
        <f>VLOOKUP(E20,VIP!$A$2:$O16351,7,FALSE)</f>
        <v>Si</v>
      </c>
      <c r="I20" s="99" t="str">
        <f>VLOOKUP(E20,VIP!$A$2:$O8316,8,FALSE)</f>
        <v>Si</v>
      </c>
      <c r="J20" s="99" t="str">
        <f>VLOOKUP(E20,VIP!$A$2:$O8266,8,FALSE)</f>
        <v>Si</v>
      </c>
      <c r="K20" s="99" t="str">
        <f>VLOOKUP(E20,VIP!$A$2:$O11840,6,0)</f>
        <v>NO</v>
      </c>
      <c r="L20" s="108" t="s">
        <v>2526</v>
      </c>
      <c r="M20" s="123" t="s">
        <v>2515</v>
      </c>
      <c r="N20" s="161" t="s">
        <v>2500</v>
      </c>
      <c r="O20" s="104" t="s">
        <v>2483</v>
      </c>
      <c r="P20" s="104"/>
      <c r="Q20" s="122">
        <v>44216.585416666669</v>
      </c>
    </row>
    <row r="21" spans="1:17" ht="18" x14ac:dyDescent="0.25">
      <c r="A21" s="85" t="str">
        <f>VLOOKUP(E21,'LISTADO ATM'!$A$2:$C$895,3,0)</f>
        <v>DISTRITO NACIONAL</v>
      </c>
      <c r="B21" s="114">
        <v>335767501</v>
      </c>
      <c r="C21" s="105">
        <v>44215.420231481483</v>
      </c>
      <c r="D21" s="104" t="s">
        <v>2477</v>
      </c>
      <c r="E21" s="100">
        <v>525</v>
      </c>
      <c r="F21" s="85" t="str">
        <f>VLOOKUP(E21,VIP!$A$2:$O11427,2,0)</f>
        <v>DRBR525</v>
      </c>
      <c r="G21" s="99" t="str">
        <f>VLOOKUP(E21,'LISTADO ATM'!$A$2:$B$894,2,0)</f>
        <v>ATM S/M Bravo Las Americas</v>
      </c>
      <c r="H21" s="99" t="str">
        <f>VLOOKUP(E21,VIP!$A$2:$O16348,7,FALSE)</f>
        <v>Si</v>
      </c>
      <c r="I21" s="99" t="str">
        <f>VLOOKUP(E21,VIP!$A$2:$O8313,8,FALSE)</f>
        <v>Si</v>
      </c>
      <c r="J21" s="99" t="str">
        <f>VLOOKUP(E21,VIP!$A$2:$O8263,8,FALSE)</f>
        <v>Si</v>
      </c>
      <c r="K21" s="99" t="str">
        <f>VLOOKUP(E21,VIP!$A$2:$O11837,6,0)</f>
        <v>NO</v>
      </c>
      <c r="L21" s="108" t="s">
        <v>2512</v>
      </c>
      <c r="M21" s="123" t="s">
        <v>2515</v>
      </c>
      <c r="N21" s="106" t="s">
        <v>2481</v>
      </c>
      <c r="O21" s="104" t="s">
        <v>2482</v>
      </c>
      <c r="P21" s="104"/>
      <c r="Q21" s="122">
        <v>44216.598611111112</v>
      </c>
    </row>
    <row r="22" spans="1:17" ht="18" x14ac:dyDescent="0.25">
      <c r="A22" s="85" t="str">
        <f>VLOOKUP(E22,'LISTADO ATM'!$A$2:$C$895,3,0)</f>
        <v>DISTRITO NACIONAL</v>
      </c>
      <c r="B22" s="114">
        <v>335767754</v>
      </c>
      <c r="C22" s="105">
        <v>44215.48641203704</v>
      </c>
      <c r="D22" s="104" t="s">
        <v>2477</v>
      </c>
      <c r="E22" s="100">
        <v>565</v>
      </c>
      <c r="F22" s="85" t="str">
        <f>VLOOKUP(E22,VIP!$A$2:$O11444,2,0)</f>
        <v>DRBR24H</v>
      </c>
      <c r="G22" s="99" t="str">
        <f>VLOOKUP(E22,'LISTADO ATM'!$A$2:$B$894,2,0)</f>
        <v xml:space="preserve">ATM S/M La Cadena Núñez de Cáceres </v>
      </c>
      <c r="H22" s="99" t="str">
        <f>VLOOKUP(E22,VIP!$A$2:$O16365,7,FALSE)</f>
        <v>Si</v>
      </c>
      <c r="I22" s="99" t="str">
        <f>VLOOKUP(E22,VIP!$A$2:$O8330,8,FALSE)</f>
        <v>Si</v>
      </c>
      <c r="J22" s="99" t="str">
        <f>VLOOKUP(E22,VIP!$A$2:$O8280,8,FALSE)</f>
        <v>Si</v>
      </c>
      <c r="K22" s="99" t="str">
        <f>VLOOKUP(E22,VIP!$A$2:$O11854,6,0)</f>
        <v>NO</v>
      </c>
      <c r="L22" s="108" t="s">
        <v>2512</v>
      </c>
      <c r="M22" s="123" t="s">
        <v>2515</v>
      </c>
      <c r="N22" s="106" t="s">
        <v>2481</v>
      </c>
      <c r="O22" s="104" t="s">
        <v>2482</v>
      </c>
      <c r="P22" s="104"/>
      <c r="Q22" s="122">
        <v>44216.597222222219</v>
      </c>
    </row>
    <row r="23" spans="1:17" ht="18" x14ac:dyDescent="0.25">
      <c r="A23" s="85" t="str">
        <f>VLOOKUP(E23,'LISTADO ATM'!$A$2:$C$895,3,0)</f>
        <v>DISTRITO NACIONAL</v>
      </c>
      <c r="B23" s="114">
        <v>335767829</v>
      </c>
      <c r="C23" s="105">
        <v>44215.506053240744</v>
      </c>
      <c r="D23" s="104" t="s">
        <v>2189</v>
      </c>
      <c r="E23" s="100">
        <v>57</v>
      </c>
      <c r="F23" s="85" t="str">
        <f>VLOOKUP(E23,VIP!$A$2:$O11439,2,0)</f>
        <v>DRBR057</v>
      </c>
      <c r="G23" s="99" t="str">
        <f>VLOOKUP(E23,'LISTADO ATM'!$A$2:$B$894,2,0)</f>
        <v xml:space="preserve">ATM Oficina Malecon Center </v>
      </c>
      <c r="H23" s="99" t="str">
        <f>VLOOKUP(E23,VIP!$A$2:$O16360,7,FALSE)</f>
        <v>Si</v>
      </c>
      <c r="I23" s="99" t="str">
        <f>VLOOKUP(E23,VIP!$A$2:$O8325,8,FALSE)</f>
        <v>Si</v>
      </c>
      <c r="J23" s="99" t="str">
        <f>VLOOKUP(E23,VIP!$A$2:$O8275,8,FALSE)</f>
        <v>Si</v>
      </c>
      <c r="K23" s="99" t="str">
        <f>VLOOKUP(E23,VIP!$A$2:$O11849,6,0)</f>
        <v>NO</v>
      </c>
      <c r="L23" s="108" t="s">
        <v>2526</v>
      </c>
      <c r="M23" s="123" t="s">
        <v>2515</v>
      </c>
      <c r="N23" s="161" t="s">
        <v>2500</v>
      </c>
      <c r="O23" s="104" t="s">
        <v>2483</v>
      </c>
      <c r="P23" s="104"/>
      <c r="Q23" s="122">
        <v>44216.425000000003</v>
      </c>
    </row>
    <row r="24" spans="1:17" ht="18" x14ac:dyDescent="0.25">
      <c r="A24" s="85" t="str">
        <f>VLOOKUP(E24,'LISTADO ATM'!$A$2:$C$895,3,0)</f>
        <v>DISTRITO NACIONAL</v>
      </c>
      <c r="B24" s="114">
        <v>335767838</v>
      </c>
      <c r="C24" s="105">
        <v>44215.509641203702</v>
      </c>
      <c r="D24" s="104" t="s">
        <v>2189</v>
      </c>
      <c r="E24" s="100">
        <v>485</v>
      </c>
      <c r="F24" s="85" t="str">
        <f>VLOOKUP(E24,VIP!$A$2:$O11438,2,0)</f>
        <v>DRBR485</v>
      </c>
      <c r="G24" s="99" t="str">
        <f>VLOOKUP(E24,'LISTADO ATM'!$A$2:$B$894,2,0)</f>
        <v xml:space="preserve">ATM CEDIMAT </v>
      </c>
      <c r="H24" s="99" t="str">
        <f>VLOOKUP(E24,VIP!$A$2:$O16359,7,FALSE)</f>
        <v>Si</v>
      </c>
      <c r="I24" s="99" t="str">
        <f>VLOOKUP(E24,VIP!$A$2:$O8324,8,FALSE)</f>
        <v>Si</v>
      </c>
      <c r="J24" s="99" t="str">
        <f>VLOOKUP(E24,VIP!$A$2:$O8274,8,FALSE)</f>
        <v>Si</v>
      </c>
      <c r="K24" s="99" t="str">
        <f>VLOOKUP(E24,VIP!$A$2:$O11848,6,0)</f>
        <v>NO</v>
      </c>
      <c r="L24" s="108" t="s">
        <v>2526</v>
      </c>
      <c r="M24" s="123" t="s">
        <v>2515</v>
      </c>
      <c r="N24" s="161" t="s">
        <v>2500</v>
      </c>
      <c r="O24" s="104" t="s">
        <v>2483</v>
      </c>
      <c r="P24" s="104"/>
      <c r="Q24" s="122">
        <v>44216.590277777781</v>
      </c>
    </row>
    <row r="25" spans="1:17" ht="18" x14ac:dyDescent="0.25">
      <c r="A25" s="85" t="str">
        <f>VLOOKUP(E25,'LISTADO ATM'!$A$2:$C$895,3,0)</f>
        <v>DISTRITO NACIONAL</v>
      </c>
      <c r="B25" s="114">
        <v>335767870</v>
      </c>
      <c r="C25" s="105">
        <v>44215.521226851852</v>
      </c>
      <c r="D25" s="104" t="s">
        <v>2477</v>
      </c>
      <c r="E25" s="100">
        <v>2</v>
      </c>
      <c r="F25" s="85" t="str">
        <f>VLOOKUP(E25,VIP!$A$2:$O11436,2,0)</f>
        <v>DRBR002</v>
      </c>
      <c r="G25" s="99" t="str">
        <f>VLOOKUP(E25,'LISTADO ATM'!$A$2:$B$894,2,0)</f>
        <v>ATM Autoservicio Padre Castellano</v>
      </c>
      <c r="H25" s="99" t="str">
        <f>VLOOKUP(E25,VIP!$A$2:$O16357,7,FALSE)</f>
        <v>Si</v>
      </c>
      <c r="I25" s="99" t="str">
        <f>VLOOKUP(E25,VIP!$A$2:$O8322,8,FALSE)</f>
        <v>Si</v>
      </c>
      <c r="J25" s="99" t="str">
        <f>VLOOKUP(E25,VIP!$A$2:$O8272,8,FALSE)</f>
        <v>Si</v>
      </c>
      <c r="K25" s="99" t="str">
        <f>VLOOKUP(E25,VIP!$A$2:$O11846,6,0)</f>
        <v>NO</v>
      </c>
      <c r="L25" s="108" t="s">
        <v>2511</v>
      </c>
      <c r="M25" s="123" t="s">
        <v>2515</v>
      </c>
      <c r="N25" s="106" t="s">
        <v>2481</v>
      </c>
      <c r="O25" s="104" t="s">
        <v>2482</v>
      </c>
      <c r="P25" s="104"/>
      <c r="Q25" s="122">
        <v>44216.425000000003</v>
      </c>
    </row>
    <row r="26" spans="1:17" ht="18" x14ac:dyDescent="0.25">
      <c r="A26" s="85" t="str">
        <f>VLOOKUP(E26,'LISTADO ATM'!$A$2:$C$895,3,0)</f>
        <v>NORTE</v>
      </c>
      <c r="B26" s="114">
        <v>335767891</v>
      </c>
      <c r="C26" s="105">
        <v>44215.531921296293</v>
      </c>
      <c r="D26" s="104" t="s">
        <v>2190</v>
      </c>
      <c r="E26" s="100">
        <v>492</v>
      </c>
      <c r="F26" s="85" t="e">
        <f>VLOOKUP(E26,VIP!$A$2:$O11434,2,0)</f>
        <v>#N/A</v>
      </c>
      <c r="G26" s="99" t="str">
        <f>VLOOKUP(E26,'LISTADO ATM'!$A$2:$B$894,2,0)</f>
        <v>ATM S/M Nacional  El Dorado Santiago</v>
      </c>
      <c r="H26" s="99" t="e">
        <f>VLOOKUP(E26,VIP!$A$2:$O16355,7,FALSE)</f>
        <v>#N/A</v>
      </c>
      <c r="I26" s="99" t="e">
        <f>VLOOKUP(E26,VIP!$A$2:$O8320,8,FALSE)</f>
        <v>#N/A</v>
      </c>
      <c r="J26" s="99" t="e">
        <f>VLOOKUP(E26,VIP!$A$2:$O8270,8,FALSE)</f>
        <v>#N/A</v>
      </c>
      <c r="K26" s="99" t="e">
        <f>VLOOKUP(E26,VIP!$A$2:$O11844,6,0)</f>
        <v>#N/A</v>
      </c>
      <c r="L26" s="108" t="s">
        <v>2463</v>
      </c>
      <c r="M26" s="123" t="s">
        <v>2515</v>
      </c>
      <c r="N26" s="161" t="s">
        <v>2500</v>
      </c>
      <c r="O26" s="104" t="s">
        <v>2490</v>
      </c>
      <c r="P26" s="104"/>
      <c r="Q26" s="122">
        <v>44216.595138888886</v>
      </c>
    </row>
    <row r="27" spans="1:17" ht="18" x14ac:dyDescent="0.25">
      <c r="A27" s="85" t="str">
        <f>VLOOKUP(E27,'LISTADO ATM'!$A$2:$C$895,3,0)</f>
        <v>DISTRITO NACIONAL</v>
      </c>
      <c r="B27" s="114">
        <v>335767911</v>
      </c>
      <c r="C27" s="105">
        <v>44215.547650462962</v>
      </c>
      <c r="D27" s="104" t="s">
        <v>2189</v>
      </c>
      <c r="E27" s="100">
        <v>113</v>
      </c>
      <c r="F27" s="85" t="str">
        <f>VLOOKUP(E27,VIP!$A$2:$O11431,2,0)</f>
        <v>DRBR113</v>
      </c>
      <c r="G27" s="99" t="str">
        <f>VLOOKUP(E27,'LISTADO ATM'!$A$2:$B$894,2,0)</f>
        <v xml:space="preserve">ATM Autoservicio Atalaya del Mar </v>
      </c>
      <c r="H27" s="99" t="str">
        <f>VLOOKUP(E27,VIP!$A$2:$O16352,7,FALSE)</f>
        <v>Si</v>
      </c>
      <c r="I27" s="99" t="str">
        <f>VLOOKUP(E27,VIP!$A$2:$O8317,8,FALSE)</f>
        <v>No</v>
      </c>
      <c r="J27" s="99" t="str">
        <f>VLOOKUP(E27,VIP!$A$2:$O8267,8,FALSE)</f>
        <v>No</v>
      </c>
      <c r="K27" s="99" t="str">
        <f>VLOOKUP(E27,VIP!$A$2:$O11841,6,0)</f>
        <v>NO</v>
      </c>
      <c r="L27" s="108" t="s">
        <v>2511</v>
      </c>
      <c r="M27" s="160" t="s">
        <v>2515</v>
      </c>
      <c r="N27" s="161" t="s">
        <v>2500</v>
      </c>
      <c r="O27" s="104" t="s">
        <v>2483</v>
      </c>
      <c r="P27" s="104"/>
      <c r="Q27" s="161">
        <v>44216.748611111114</v>
      </c>
    </row>
    <row r="28" spans="1:17" ht="18" x14ac:dyDescent="0.25">
      <c r="A28" s="85" t="str">
        <f>VLOOKUP(E28,'LISTADO ATM'!$A$2:$C$895,3,0)</f>
        <v>DISTRITO NACIONAL</v>
      </c>
      <c r="B28" s="114">
        <v>335768037</v>
      </c>
      <c r="C28" s="105">
        <v>44215.605740740742</v>
      </c>
      <c r="D28" s="104" t="s">
        <v>2189</v>
      </c>
      <c r="E28" s="100">
        <v>516</v>
      </c>
      <c r="F28" s="85" t="str">
        <f>VLOOKUP(E28,VIP!$A$2:$O11424,2,0)</f>
        <v>DRBR516</v>
      </c>
      <c r="G28" s="99" t="str">
        <f>VLOOKUP(E28,'LISTADO ATM'!$A$2:$B$894,2,0)</f>
        <v xml:space="preserve">ATM Oficina Gascue </v>
      </c>
      <c r="H28" s="99" t="str">
        <f>VLOOKUP(E28,VIP!$A$2:$O16345,7,FALSE)</f>
        <v>Si</v>
      </c>
      <c r="I28" s="99" t="str">
        <f>VLOOKUP(E28,VIP!$A$2:$O8310,8,FALSE)</f>
        <v>Si</v>
      </c>
      <c r="J28" s="99" t="str">
        <f>VLOOKUP(E28,VIP!$A$2:$O8260,8,FALSE)</f>
        <v>Si</v>
      </c>
      <c r="K28" s="99" t="str">
        <f>VLOOKUP(E28,VIP!$A$2:$O11834,6,0)</f>
        <v>SI</v>
      </c>
      <c r="L28" s="108" t="s">
        <v>2463</v>
      </c>
      <c r="M28" s="123" t="s">
        <v>2515</v>
      </c>
      <c r="N28" s="161" t="s">
        <v>2500</v>
      </c>
      <c r="O28" s="104" t="s">
        <v>2483</v>
      </c>
      <c r="P28" s="104"/>
      <c r="Q28" s="122">
        <v>44216.426388888889</v>
      </c>
    </row>
    <row r="29" spans="1:17" ht="18" x14ac:dyDescent="0.25">
      <c r="A29" s="85" t="str">
        <f>VLOOKUP(E29,'LISTADO ATM'!$A$2:$C$895,3,0)</f>
        <v>DISTRITO NACIONAL</v>
      </c>
      <c r="B29" s="114">
        <v>335769150</v>
      </c>
      <c r="C29" s="105">
        <v>44215.608518518522</v>
      </c>
      <c r="D29" s="104" t="s">
        <v>2189</v>
      </c>
      <c r="E29" s="100">
        <v>943</v>
      </c>
      <c r="F29" s="85" t="str">
        <f>VLOOKUP(E29,VIP!$A$2:$O11443,2,0)</f>
        <v>DRBR16K</v>
      </c>
      <c r="G29" s="99" t="str">
        <f>VLOOKUP(E29,'LISTADO ATM'!$A$2:$B$894,2,0)</f>
        <v xml:space="preserve">ATM Oficina Tránsito Terreste </v>
      </c>
      <c r="H29" s="99" t="str">
        <f>VLOOKUP(E29,VIP!$A$2:$O16364,7,FALSE)</f>
        <v>Si</v>
      </c>
      <c r="I29" s="99" t="str">
        <f>VLOOKUP(E29,VIP!$A$2:$O8329,8,FALSE)</f>
        <v>Si</v>
      </c>
      <c r="J29" s="99" t="str">
        <f>VLOOKUP(E29,VIP!$A$2:$O8279,8,FALSE)</f>
        <v>Si</v>
      </c>
      <c r="K29" s="99" t="str">
        <f>VLOOKUP(E29,VIP!$A$2:$O11853,6,0)</f>
        <v>NO</v>
      </c>
      <c r="L29" s="108" t="s">
        <v>2526</v>
      </c>
      <c r="M29" s="107" t="s">
        <v>2473</v>
      </c>
      <c r="N29" s="106" t="s">
        <v>2481</v>
      </c>
      <c r="O29" s="104" t="s">
        <v>2483</v>
      </c>
      <c r="P29" s="104"/>
      <c r="Q29" s="107" t="s">
        <v>2526</v>
      </c>
    </row>
    <row r="30" spans="1:17" ht="18" x14ac:dyDescent="0.25">
      <c r="A30" s="85" t="str">
        <f>VLOOKUP(E30,'LISTADO ATM'!$A$2:$C$895,3,0)</f>
        <v>DISTRITO NACIONAL</v>
      </c>
      <c r="B30" s="114">
        <v>335768046</v>
      </c>
      <c r="C30" s="105">
        <v>44215.609814814816</v>
      </c>
      <c r="D30" s="104" t="s">
        <v>2189</v>
      </c>
      <c r="E30" s="100">
        <v>951</v>
      </c>
      <c r="F30" s="85" t="str">
        <f>VLOOKUP(E30,VIP!$A$2:$O11442,2,0)</f>
        <v>DRBR203</v>
      </c>
      <c r="G30" s="99" t="str">
        <f>VLOOKUP(E30,'LISTADO ATM'!$A$2:$B$894,2,0)</f>
        <v xml:space="preserve">ATM Oficina Plaza Haché JFK </v>
      </c>
      <c r="H30" s="99" t="str">
        <f>VLOOKUP(E30,VIP!$A$2:$O16363,7,FALSE)</f>
        <v>Si</v>
      </c>
      <c r="I30" s="99" t="str">
        <f>VLOOKUP(E30,VIP!$A$2:$O8328,8,FALSE)</f>
        <v>Si</v>
      </c>
      <c r="J30" s="99" t="str">
        <f>VLOOKUP(E30,VIP!$A$2:$O8278,8,FALSE)</f>
        <v>Si</v>
      </c>
      <c r="K30" s="99" t="str">
        <f>VLOOKUP(E30,VIP!$A$2:$O11852,6,0)</f>
        <v>NO</v>
      </c>
      <c r="L30" s="108" t="s">
        <v>2526</v>
      </c>
      <c r="M30" s="123" t="s">
        <v>2515</v>
      </c>
      <c r="N30" s="161" t="s">
        <v>2500</v>
      </c>
      <c r="O30" s="104" t="s">
        <v>2483</v>
      </c>
      <c r="P30" s="104"/>
      <c r="Q30" s="122">
        <v>44216.390277777777</v>
      </c>
    </row>
    <row r="31" spans="1:17" ht="18" x14ac:dyDescent="0.25">
      <c r="A31" s="85" t="str">
        <f>VLOOKUP(E31,'LISTADO ATM'!$A$2:$C$895,3,0)</f>
        <v>DISTRITO NACIONAL</v>
      </c>
      <c r="B31" s="114">
        <v>335768073</v>
      </c>
      <c r="C31" s="105">
        <v>44215.624780092592</v>
      </c>
      <c r="D31" s="104" t="s">
        <v>2189</v>
      </c>
      <c r="E31" s="100">
        <v>244</v>
      </c>
      <c r="F31" s="85" t="str">
        <f>VLOOKUP(E31,VIP!$A$2:$O11441,2,0)</f>
        <v>DRBR244</v>
      </c>
      <c r="G31" s="99" t="str">
        <f>VLOOKUP(E31,'LISTADO ATM'!$A$2:$B$894,2,0)</f>
        <v xml:space="preserve">ATM Ministerio de Hacienda (antiguo Finanzas) </v>
      </c>
      <c r="H31" s="99" t="str">
        <f>VLOOKUP(E31,VIP!$A$2:$O16362,7,FALSE)</f>
        <v>Si</v>
      </c>
      <c r="I31" s="99" t="str">
        <f>VLOOKUP(E31,VIP!$A$2:$O8327,8,FALSE)</f>
        <v>Si</v>
      </c>
      <c r="J31" s="99" t="str">
        <f>VLOOKUP(E31,VIP!$A$2:$O8277,8,FALSE)</f>
        <v>Si</v>
      </c>
      <c r="K31" s="99" t="str">
        <f>VLOOKUP(E31,VIP!$A$2:$O11851,6,0)</f>
        <v>NO</v>
      </c>
      <c r="L31" s="108" t="s">
        <v>2526</v>
      </c>
      <c r="M31" s="123" t="s">
        <v>2515</v>
      </c>
      <c r="N31" s="161" t="s">
        <v>2500</v>
      </c>
      <c r="O31" s="104" t="s">
        <v>2483</v>
      </c>
      <c r="P31" s="104"/>
      <c r="Q31" s="122">
        <v>44216.588888888888</v>
      </c>
    </row>
    <row r="32" spans="1:17" ht="18" x14ac:dyDescent="0.25">
      <c r="A32" s="85" t="str">
        <f>VLOOKUP(E32,'LISTADO ATM'!$A$2:$C$895,3,0)</f>
        <v>ESTE</v>
      </c>
      <c r="B32" s="114">
        <v>335768075</v>
      </c>
      <c r="C32" s="105">
        <v>44215.625671296293</v>
      </c>
      <c r="D32" s="104" t="s">
        <v>2189</v>
      </c>
      <c r="E32" s="100">
        <v>579</v>
      </c>
      <c r="F32" s="85" t="str">
        <f>VLOOKUP(E32,VIP!$A$2:$O11440,2,0)</f>
        <v>DRBR579</v>
      </c>
      <c r="G32" s="99" t="str">
        <f>VLOOKUP(E32,'LISTADO ATM'!$A$2:$B$894,2,0)</f>
        <v xml:space="preserve">ATM Estación Sunix Down Town </v>
      </c>
      <c r="H32" s="99" t="str">
        <f>VLOOKUP(E32,VIP!$A$2:$O16361,7,FALSE)</f>
        <v>Si</v>
      </c>
      <c r="I32" s="99" t="str">
        <f>VLOOKUP(E32,VIP!$A$2:$O8326,8,FALSE)</f>
        <v>Si</v>
      </c>
      <c r="J32" s="99" t="str">
        <f>VLOOKUP(E32,VIP!$A$2:$O8276,8,FALSE)</f>
        <v>Si</v>
      </c>
      <c r="K32" s="99" t="str">
        <f>VLOOKUP(E32,VIP!$A$2:$O11850,6,0)</f>
        <v>NO</v>
      </c>
      <c r="L32" s="108" t="s">
        <v>2526</v>
      </c>
      <c r="M32" s="160" t="s">
        <v>2515</v>
      </c>
      <c r="N32" s="161" t="s">
        <v>2500</v>
      </c>
      <c r="O32" s="104" t="s">
        <v>2483</v>
      </c>
      <c r="P32" s="104"/>
      <c r="Q32" s="161">
        <v>44216.758333333331</v>
      </c>
    </row>
    <row r="33" spans="1:17" ht="18" x14ac:dyDescent="0.25">
      <c r="A33" s="85" t="str">
        <f>VLOOKUP(E33,'LISTADO ATM'!$A$2:$C$895,3,0)</f>
        <v>DISTRITO NACIONAL</v>
      </c>
      <c r="B33" s="114">
        <v>335768078</v>
      </c>
      <c r="C33" s="105">
        <v>44215.627141203702</v>
      </c>
      <c r="D33" s="104" t="s">
        <v>2189</v>
      </c>
      <c r="E33" s="100">
        <v>966</v>
      </c>
      <c r="F33" s="85" t="str">
        <f>VLOOKUP(E33,VIP!$A$2:$O11439,2,0)</f>
        <v>DRBR966</v>
      </c>
      <c r="G33" s="99" t="str">
        <f>VLOOKUP(E33,'LISTADO ATM'!$A$2:$B$894,2,0)</f>
        <v>ATM Centro Medico Real</v>
      </c>
      <c r="H33" s="99" t="str">
        <f>VLOOKUP(E33,VIP!$A$2:$O16360,7,FALSE)</f>
        <v>Si</v>
      </c>
      <c r="I33" s="99" t="str">
        <f>VLOOKUP(E33,VIP!$A$2:$O8325,8,FALSE)</f>
        <v>Si</v>
      </c>
      <c r="J33" s="99" t="str">
        <f>VLOOKUP(E33,VIP!$A$2:$O8275,8,FALSE)</f>
        <v>Si</v>
      </c>
      <c r="K33" s="99" t="str">
        <f>VLOOKUP(E33,VIP!$A$2:$O11849,6,0)</f>
        <v>NO</v>
      </c>
      <c r="L33" s="108" t="s">
        <v>2526</v>
      </c>
      <c r="M33" s="160" t="s">
        <v>2515</v>
      </c>
      <c r="N33" s="161" t="s">
        <v>2500</v>
      </c>
      <c r="O33" s="104" t="s">
        <v>2483</v>
      </c>
      <c r="P33" s="104"/>
      <c r="Q33" s="161">
        <v>44216.773611111108</v>
      </c>
    </row>
    <row r="34" spans="1:17" ht="18" x14ac:dyDescent="0.25">
      <c r="A34" s="85" t="str">
        <f>VLOOKUP(E34,'LISTADO ATM'!$A$2:$C$895,3,0)</f>
        <v>DISTRITO NACIONAL</v>
      </c>
      <c r="B34" s="114">
        <v>335768080</v>
      </c>
      <c r="C34" s="105">
        <v>44215.627627314818</v>
      </c>
      <c r="D34" s="104" t="s">
        <v>2189</v>
      </c>
      <c r="E34" s="100">
        <v>225</v>
      </c>
      <c r="F34" s="85" t="str">
        <f>VLOOKUP(E34,VIP!$A$2:$O11438,2,0)</f>
        <v>DRBR225</v>
      </c>
      <c r="G34" s="99" t="str">
        <f>VLOOKUP(E34,'LISTADO ATM'!$A$2:$B$894,2,0)</f>
        <v xml:space="preserve">ATM S/M Nacional Arroyo Hondo </v>
      </c>
      <c r="H34" s="99" t="str">
        <f>VLOOKUP(E34,VIP!$A$2:$O16359,7,FALSE)</f>
        <v>Si</v>
      </c>
      <c r="I34" s="99" t="str">
        <f>VLOOKUP(E34,VIP!$A$2:$O8324,8,FALSE)</f>
        <v>Si</v>
      </c>
      <c r="J34" s="99" t="str">
        <f>VLOOKUP(E34,VIP!$A$2:$O8274,8,FALSE)</f>
        <v>Si</v>
      </c>
      <c r="K34" s="99" t="str">
        <f>VLOOKUP(E34,VIP!$A$2:$O11848,6,0)</f>
        <v>NO</v>
      </c>
      <c r="L34" s="108" t="s">
        <v>2526</v>
      </c>
      <c r="M34" s="107" t="s">
        <v>2473</v>
      </c>
      <c r="N34" s="106" t="s">
        <v>2527</v>
      </c>
      <c r="O34" s="104" t="s">
        <v>2483</v>
      </c>
      <c r="P34" s="104"/>
      <c r="Q34" s="107" t="s">
        <v>2228</v>
      </c>
    </row>
    <row r="35" spans="1:17" ht="18" x14ac:dyDescent="0.25">
      <c r="A35" s="85" t="str">
        <f>VLOOKUP(E35,'LISTADO ATM'!$A$2:$C$895,3,0)</f>
        <v>NORTE</v>
      </c>
      <c r="B35" s="114">
        <v>335768091</v>
      </c>
      <c r="C35" s="105">
        <v>44215.633055555554</v>
      </c>
      <c r="D35" s="104" t="s">
        <v>2190</v>
      </c>
      <c r="E35" s="100">
        <v>40</v>
      </c>
      <c r="F35" s="85" t="str">
        <f>VLOOKUP(E35,VIP!$A$2:$O11437,2,0)</f>
        <v>DRBR040</v>
      </c>
      <c r="G35" s="99" t="str">
        <f>VLOOKUP(E35,'LISTADO ATM'!$A$2:$B$894,2,0)</f>
        <v xml:space="preserve">ATM Oficina El Puñal </v>
      </c>
      <c r="H35" s="99" t="str">
        <f>VLOOKUP(E35,VIP!$A$2:$O16358,7,FALSE)</f>
        <v>Si</v>
      </c>
      <c r="I35" s="99" t="str">
        <f>VLOOKUP(E35,VIP!$A$2:$O8323,8,FALSE)</f>
        <v>Si</v>
      </c>
      <c r="J35" s="99" t="str">
        <f>VLOOKUP(E35,VIP!$A$2:$O8273,8,FALSE)</f>
        <v>Si</v>
      </c>
      <c r="K35" s="99" t="str">
        <f>VLOOKUP(E35,VIP!$A$2:$O11847,6,0)</f>
        <v>NO</v>
      </c>
      <c r="L35" s="108" t="s">
        <v>2526</v>
      </c>
      <c r="M35" s="123" t="s">
        <v>2515</v>
      </c>
      <c r="N35" s="161" t="s">
        <v>2500</v>
      </c>
      <c r="O35" s="104" t="s">
        <v>2490</v>
      </c>
      <c r="P35" s="104"/>
      <c r="Q35" s="122">
        <v>44216.588194444441</v>
      </c>
    </row>
    <row r="36" spans="1:17" ht="18" x14ac:dyDescent="0.25">
      <c r="A36" s="85" t="str">
        <f>VLOOKUP(E36,'LISTADO ATM'!$A$2:$C$895,3,0)</f>
        <v>ESTE</v>
      </c>
      <c r="B36" s="114">
        <v>335768167</v>
      </c>
      <c r="C36" s="105">
        <v>44215.653391203705</v>
      </c>
      <c r="D36" s="104" t="s">
        <v>2189</v>
      </c>
      <c r="E36" s="100">
        <v>353</v>
      </c>
      <c r="F36" s="85" t="str">
        <f>VLOOKUP(E36,VIP!$A$2:$O11436,2,0)</f>
        <v>DRBR353</v>
      </c>
      <c r="G36" s="99" t="str">
        <f>VLOOKUP(E36,'LISTADO ATM'!$A$2:$B$894,2,0)</f>
        <v xml:space="preserve">ATM Estación Boulevard Juan Dolio </v>
      </c>
      <c r="H36" s="99" t="str">
        <f>VLOOKUP(E36,VIP!$A$2:$O16357,7,FALSE)</f>
        <v>Si</v>
      </c>
      <c r="I36" s="99" t="str">
        <f>VLOOKUP(E36,VIP!$A$2:$O8322,8,FALSE)</f>
        <v>Si</v>
      </c>
      <c r="J36" s="99" t="str">
        <f>VLOOKUP(E36,VIP!$A$2:$O8272,8,FALSE)</f>
        <v>Si</v>
      </c>
      <c r="K36" s="99" t="str">
        <f>VLOOKUP(E36,VIP!$A$2:$O11846,6,0)</f>
        <v>NO</v>
      </c>
      <c r="L36" s="108" t="s">
        <v>2463</v>
      </c>
      <c r="M36" s="123" t="s">
        <v>2515</v>
      </c>
      <c r="N36" s="161" t="s">
        <v>2500</v>
      </c>
      <c r="O36" s="104" t="s">
        <v>2483</v>
      </c>
      <c r="P36" s="104"/>
      <c r="Q36" s="122">
        <v>44216.599305555559</v>
      </c>
    </row>
    <row r="37" spans="1:17" ht="18" x14ac:dyDescent="0.25">
      <c r="A37" s="85" t="str">
        <f>VLOOKUP(E37,'LISTADO ATM'!$A$2:$C$895,3,0)</f>
        <v>DISTRITO NACIONAL</v>
      </c>
      <c r="B37" s="114">
        <v>335768223</v>
      </c>
      <c r="C37" s="105">
        <v>44215.679652777777</v>
      </c>
      <c r="D37" s="104" t="s">
        <v>2477</v>
      </c>
      <c r="E37" s="100">
        <v>713</v>
      </c>
      <c r="F37" s="85" t="str">
        <f>VLOOKUP(E37,VIP!$A$2:$O11435,2,0)</f>
        <v>DRBR016</v>
      </c>
      <c r="G37" s="99" t="str">
        <f>VLOOKUP(E37,'LISTADO ATM'!$A$2:$B$894,2,0)</f>
        <v xml:space="preserve">ATM Oficina Las Américas </v>
      </c>
      <c r="H37" s="99" t="str">
        <f>VLOOKUP(E37,VIP!$A$2:$O16356,7,FALSE)</f>
        <v>Si</v>
      </c>
      <c r="I37" s="99" t="str">
        <f>VLOOKUP(E37,VIP!$A$2:$O8321,8,FALSE)</f>
        <v>Si</v>
      </c>
      <c r="J37" s="99" t="str">
        <f>VLOOKUP(E37,VIP!$A$2:$O8271,8,FALSE)</f>
        <v>Si</v>
      </c>
      <c r="K37" s="99" t="str">
        <f>VLOOKUP(E37,VIP!$A$2:$O11845,6,0)</f>
        <v>NO</v>
      </c>
      <c r="L37" s="108" t="s">
        <v>2466</v>
      </c>
      <c r="M37" s="160" t="s">
        <v>2515</v>
      </c>
      <c r="N37" s="106" t="s">
        <v>2481</v>
      </c>
      <c r="O37" s="104" t="s">
        <v>2482</v>
      </c>
      <c r="P37" s="104"/>
      <c r="Q37" s="161">
        <v>44216.723611111112</v>
      </c>
    </row>
    <row r="38" spans="1:17" ht="18" x14ac:dyDescent="0.25">
      <c r="A38" s="85" t="str">
        <f>VLOOKUP(E38,'LISTADO ATM'!$A$2:$C$895,3,0)</f>
        <v>NORTE</v>
      </c>
      <c r="B38" s="114">
        <v>335768232</v>
      </c>
      <c r="C38" s="105">
        <v>44215.682280092595</v>
      </c>
      <c r="D38" s="104" t="s">
        <v>2494</v>
      </c>
      <c r="E38" s="100">
        <v>752</v>
      </c>
      <c r="F38" s="85" t="str">
        <f>VLOOKUP(E38,VIP!$A$2:$O11434,2,0)</f>
        <v>DRBR280</v>
      </c>
      <c r="G38" s="99" t="str">
        <f>VLOOKUP(E38,'LISTADO ATM'!$A$2:$B$894,2,0)</f>
        <v xml:space="preserve">ATM UNP Las Carolinas (La Vega) </v>
      </c>
      <c r="H38" s="99" t="str">
        <f>VLOOKUP(E38,VIP!$A$2:$O16355,7,FALSE)</f>
        <v>Si</v>
      </c>
      <c r="I38" s="99" t="str">
        <f>VLOOKUP(E38,VIP!$A$2:$O8320,8,FALSE)</f>
        <v>Si</v>
      </c>
      <c r="J38" s="99" t="str">
        <f>VLOOKUP(E38,VIP!$A$2:$O8270,8,FALSE)</f>
        <v>Si</v>
      </c>
      <c r="K38" s="99" t="str">
        <f>VLOOKUP(E38,VIP!$A$2:$O11844,6,0)</f>
        <v>SI</v>
      </c>
      <c r="L38" s="108" t="s">
        <v>2466</v>
      </c>
      <c r="M38" s="123" t="s">
        <v>2515</v>
      </c>
      <c r="N38" s="161" t="s">
        <v>2500</v>
      </c>
      <c r="O38" s="104" t="s">
        <v>2495</v>
      </c>
      <c r="P38" s="104"/>
      <c r="Q38" s="122">
        <v>44216.430555555555</v>
      </c>
    </row>
    <row r="39" spans="1:17" ht="18" x14ac:dyDescent="0.25">
      <c r="A39" s="85" t="str">
        <f>VLOOKUP(E39,'LISTADO ATM'!$A$2:$C$895,3,0)</f>
        <v>SUR</v>
      </c>
      <c r="B39" s="114">
        <v>335768233</v>
      </c>
      <c r="C39" s="105">
        <v>44215.682291666664</v>
      </c>
      <c r="D39" s="104" t="s">
        <v>2189</v>
      </c>
      <c r="E39" s="100">
        <v>890</v>
      </c>
      <c r="F39" s="85" t="str">
        <f>VLOOKUP(E39,VIP!$A$2:$O11433,2,0)</f>
        <v>DRBR890</v>
      </c>
      <c r="G39" s="99" t="str">
        <f>VLOOKUP(E39,'LISTADO ATM'!$A$2:$B$894,2,0)</f>
        <v xml:space="preserve">ATM Escuela Penitenciaria (San Cristóbal) </v>
      </c>
      <c r="H39" s="99" t="str">
        <f>VLOOKUP(E39,VIP!$A$2:$O16354,7,FALSE)</f>
        <v>Si</v>
      </c>
      <c r="I39" s="99" t="str">
        <f>VLOOKUP(E39,VIP!$A$2:$O8319,8,FALSE)</f>
        <v>Si</v>
      </c>
      <c r="J39" s="99" t="str">
        <f>VLOOKUP(E39,VIP!$A$2:$O8269,8,FALSE)</f>
        <v>Si</v>
      </c>
      <c r="K39" s="99" t="str">
        <f>VLOOKUP(E39,VIP!$A$2:$O11843,6,0)</f>
        <v>NO</v>
      </c>
      <c r="L39" s="108" t="s">
        <v>2254</v>
      </c>
      <c r="M39" s="160" t="s">
        <v>2515</v>
      </c>
      <c r="N39" s="161" t="s">
        <v>2500</v>
      </c>
      <c r="O39" s="104" t="s">
        <v>2483</v>
      </c>
      <c r="P39" s="104"/>
      <c r="Q39" s="161">
        <v>44216.744444444441</v>
      </c>
    </row>
    <row r="40" spans="1:17" ht="18" x14ac:dyDescent="0.25">
      <c r="A40" s="85" t="str">
        <f>VLOOKUP(E40,'LISTADO ATM'!$A$2:$C$895,3,0)</f>
        <v>DISTRITO NACIONAL</v>
      </c>
      <c r="B40" s="114">
        <v>335768237</v>
      </c>
      <c r="C40" s="105">
        <v>44215.683483796296</v>
      </c>
      <c r="D40" s="104" t="s">
        <v>2189</v>
      </c>
      <c r="E40" s="100">
        <v>719</v>
      </c>
      <c r="F40" s="85" t="str">
        <f>VLOOKUP(E40,VIP!$A$2:$O11432,2,0)</f>
        <v>DRBR419</v>
      </c>
      <c r="G40" s="99" t="str">
        <f>VLOOKUP(E40,'LISTADO ATM'!$A$2:$B$894,2,0)</f>
        <v xml:space="preserve">ATM Ayuntamiento Municipal San Luís </v>
      </c>
      <c r="H40" s="99" t="str">
        <f>VLOOKUP(E40,VIP!$A$2:$O16353,7,FALSE)</f>
        <v>Si</v>
      </c>
      <c r="I40" s="99" t="str">
        <f>VLOOKUP(E40,VIP!$A$2:$O8318,8,FALSE)</f>
        <v>Si</v>
      </c>
      <c r="J40" s="99" t="str">
        <f>VLOOKUP(E40,VIP!$A$2:$O8268,8,FALSE)</f>
        <v>Si</v>
      </c>
      <c r="K40" s="99" t="str">
        <f>VLOOKUP(E40,VIP!$A$2:$O11842,6,0)</f>
        <v>NO</v>
      </c>
      <c r="L40" s="108" t="s">
        <v>2254</v>
      </c>
      <c r="M40" s="123" t="s">
        <v>2515</v>
      </c>
      <c r="N40" s="161" t="s">
        <v>2500</v>
      </c>
      <c r="O40" s="104" t="s">
        <v>2483</v>
      </c>
      <c r="P40" s="104"/>
      <c r="Q40" s="122">
        <v>44216.427083333336</v>
      </c>
    </row>
    <row r="41" spans="1:17" ht="18" x14ac:dyDescent="0.25">
      <c r="A41" s="85" t="str">
        <f>VLOOKUP(E41,'LISTADO ATM'!$A$2:$C$895,3,0)</f>
        <v>DISTRITO NACIONAL</v>
      </c>
      <c r="B41" s="114">
        <v>335768239</v>
      </c>
      <c r="C41" s="105">
        <v>44215.686643518522</v>
      </c>
      <c r="D41" s="104" t="s">
        <v>2494</v>
      </c>
      <c r="E41" s="100">
        <v>755</v>
      </c>
      <c r="F41" s="85" t="str">
        <f>VLOOKUP(E41,VIP!$A$2:$O11431,2,0)</f>
        <v>DRBR755</v>
      </c>
      <c r="G41" s="99" t="str">
        <f>VLOOKUP(E41,'LISTADO ATM'!$A$2:$B$894,2,0)</f>
        <v xml:space="preserve">ATM Oficina Galería del Este (Plaza) </v>
      </c>
      <c r="H41" s="99" t="str">
        <f>VLOOKUP(E41,VIP!$A$2:$O16352,7,FALSE)</f>
        <v>Si</v>
      </c>
      <c r="I41" s="99" t="str">
        <f>VLOOKUP(E41,VIP!$A$2:$O8317,8,FALSE)</f>
        <v>Si</v>
      </c>
      <c r="J41" s="99" t="str">
        <f>VLOOKUP(E41,VIP!$A$2:$O8267,8,FALSE)</f>
        <v>Si</v>
      </c>
      <c r="K41" s="99" t="str">
        <f>VLOOKUP(E41,VIP!$A$2:$O11841,6,0)</f>
        <v>NO</v>
      </c>
      <c r="L41" s="108" t="s">
        <v>2512</v>
      </c>
      <c r="M41" s="123" t="s">
        <v>2515</v>
      </c>
      <c r="N41" s="161" t="s">
        <v>2500</v>
      </c>
      <c r="O41" s="104" t="s">
        <v>2495</v>
      </c>
      <c r="P41" s="104"/>
      <c r="Q41" s="122">
        <v>44216.598611111112</v>
      </c>
    </row>
    <row r="42" spans="1:17" ht="18" x14ac:dyDescent="0.25">
      <c r="A42" s="85" t="str">
        <f>VLOOKUP(E42,'LISTADO ATM'!$A$2:$C$895,3,0)</f>
        <v>NORTE</v>
      </c>
      <c r="B42" s="114">
        <v>335768243</v>
      </c>
      <c r="C42" s="105">
        <v>44215.687881944446</v>
      </c>
      <c r="D42" s="104" t="s">
        <v>2498</v>
      </c>
      <c r="E42" s="100">
        <v>136</v>
      </c>
      <c r="F42" s="85" t="str">
        <f>VLOOKUP(E42,VIP!$A$2:$O11430,2,0)</f>
        <v>DRBR136</v>
      </c>
      <c r="G42" s="99" t="str">
        <f>VLOOKUP(E42,'LISTADO ATM'!$A$2:$B$894,2,0)</f>
        <v>ATM S/M Xtra (Santiago)</v>
      </c>
      <c r="H42" s="99" t="str">
        <f>VLOOKUP(E42,VIP!$A$2:$O16351,7,FALSE)</f>
        <v>Si</v>
      </c>
      <c r="I42" s="99" t="str">
        <f>VLOOKUP(E42,VIP!$A$2:$O8316,8,FALSE)</f>
        <v>Si</v>
      </c>
      <c r="J42" s="99" t="str">
        <f>VLOOKUP(E42,VIP!$A$2:$O8266,8,FALSE)</f>
        <v>Si</v>
      </c>
      <c r="K42" s="99" t="str">
        <f>VLOOKUP(E42,VIP!$A$2:$O11840,6,0)</f>
        <v>NO</v>
      </c>
      <c r="L42" s="108" t="s">
        <v>2512</v>
      </c>
      <c r="M42" s="123" t="s">
        <v>2515</v>
      </c>
      <c r="N42" s="161" t="s">
        <v>2500</v>
      </c>
      <c r="O42" s="104" t="s">
        <v>2497</v>
      </c>
      <c r="P42" s="104"/>
      <c r="Q42" s="122">
        <v>44216.430555555555</v>
      </c>
    </row>
    <row r="43" spans="1:17" ht="18" x14ac:dyDescent="0.25">
      <c r="A43" s="85" t="str">
        <f>VLOOKUP(E43,'LISTADO ATM'!$A$2:$C$895,3,0)</f>
        <v>DISTRITO NACIONAL</v>
      </c>
      <c r="B43" s="114">
        <v>335768250</v>
      </c>
      <c r="C43" s="105">
        <v>44215.692650462966</v>
      </c>
      <c r="D43" s="104" t="s">
        <v>2477</v>
      </c>
      <c r="E43" s="100">
        <v>507</v>
      </c>
      <c r="F43" s="85" t="str">
        <f>VLOOKUP(E43,VIP!$A$2:$O11429,2,0)</f>
        <v>DRBR507</v>
      </c>
      <c r="G43" s="99" t="str">
        <f>VLOOKUP(E43,'LISTADO ATM'!$A$2:$B$894,2,0)</f>
        <v>ATM Estación Sigma Boca Chica</v>
      </c>
      <c r="H43" s="99" t="str">
        <f>VLOOKUP(E43,VIP!$A$2:$O16350,7,FALSE)</f>
        <v>Si</v>
      </c>
      <c r="I43" s="99" t="str">
        <f>VLOOKUP(E43,VIP!$A$2:$O8315,8,FALSE)</f>
        <v>Si</v>
      </c>
      <c r="J43" s="99" t="str">
        <f>VLOOKUP(E43,VIP!$A$2:$O8265,8,FALSE)</f>
        <v>Si</v>
      </c>
      <c r="K43" s="99" t="str">
        <f>VLOOKUP(E43,VIP!$A$2:$O11839,6,0)</f>
        <v>NO</v>
      </c>
      <c r="L43" s="108" t="s">
        <v>2466</v>
      </c>
      <c r="M43" s="160" t="s">
        <v>2515</v>
      </c>
      <c r="N43" s="106" t="s">
        <v>2481</v>
      </c>
      <c r="O43" s="104" t="s">
        <v>2482</v>
      </c>
      <c r="P43" s="104"/>
      <c r="Q43" s="161">
        <v>44216.709027777775</v>
      </c>
    </row>
    <row r="44" spans="1:17" ht="18" x14ac:dyDescent="0.25">
      <c r="A44" s="85" t="str">
        <f>VLOOKUP(E44,'LISTADO ATM'!$A$2:$C$895,3,0)</f>
        <v>DISTRITO NACIONAL</v>
      </c>
      <c r="B44" s="114">
        <v>335768255</v>
      </c>
      <c r="C44" s="105">
        <v>44215.696886574071</v>
      </c>
      <c r="D44" s="104" t="s">
        <v>2477</v>
      </c>
      <c r="E44" s="100">
        <v>577</v>
      </c>
      <c r="F44" s="85" t="str">
        <f>VLOOKUP(E44,VIP!$A$2:$O11428,2,0)</f>
        <v>DRBR173</v>
      </c>
      <c r="G44" s="99" t="str">
        <f>VLOOKUP(E44,'LISTADO ATM'!$A$2:$B$894,2,0)</f>
        <v xml:space="preserve">ATM Olé Ave. Duarte </v>
      </c>
      <c r="H44" s="99" t="str">
        <f>VLOOKUP(E44,VIP!$A$2:$O16349,7,FALSE)</f>
        <v>Si</v>
      </c>
      <c r="I44" s="99" t="str">
        <f>VLOOKUP(E44,VIP!$A$2:$O8314,8,FALSE)</f>
        <v>Si</v>
      </c>
      <c r="J44" s="99" t="str">
        <f>VLOOKUP(E44,VIP!$A$2:$O8264,8,FALSE)</f>
        <v>Si</v>
      </c>
      <c r="K44" s="99" t="str">
        <f>VLOOKUP(E44,VIP!$A$2:$O11838,6,0)</f>
        <v>SI</v>
      </c>
      <c r="L44" s="108" t="s">
        <v>2466</v>
      </c>
      <c r="M44" s="123" t="s">
        <v>2515</v>
      </c>
      <c r="N44" s="106" t="s">
        <v>2481</v>
      </c>
      <c r="O44" s="104" t="s">
        <v>2482</v>
      </c>
      <c r="P44" s="104"/>
      <c r="Q44" s="122">
        <v>44216.432638888888</v>
      </c>
    </row>
    <row r="45" spans="1:17" ht="18" x14ac:dyDescent="0.25">
      <c r="A45" s="85" t="str">
        <f>VLOOKUP(E45,'LISTADO ATM'!$A$2:$C$895,3,0)</f>
        <v>DISTRITO NACIONAL</v>
      </c>
      <c r="B45" s="114">
        <v>335768302</v>
      </c>
      <c r="C45" s="105">
        <v>44215.728078703702</v>
      </c>
      <c r="D45" s="104" t="s">
        <v>2189</v>
      </c>
      <c r="E45" s="100">
        <v>476</v>
      </c>
      <c r="F45" s="85" t="str">
        <f>VLOOKUP(E45,VIP!$A$2:$O11427,2,0)</f>
        <v>DRBR476</v>
      </c>
      <c r="G45" s="99" t="str">
        <f>VLOOKUP(E45,'LISTADO ATM'!$A$2:$B$894,2,0)</f>
        <v xml:space="preserve">ATM Multicentro La Sirena Las Caobas </v>
      </c>
      <c r="H45" s="99" t="str">
        <f>VLOOKUP(E45,VIP!$A$2:$O16348,7,FALSE)</f>
        <v>Si</v>
      </c>
      <c r="I45" s="99" t="str">
        <f>VLOOKUP(E45,VIP!$A$2:$O8313,8,FALSE)</f>
        <v>Si</v>
      </c>
      <c r="J45" s="99" t="str">
        <f>VLOOKUP(E45,VIP!$A$2:$O8263,8,FALSE)</f>
        <v>Si</v>
      </c>
      <c r="K45" s="99" t="str">
        <f>VLOOKUP(E45,VIP!$A$2:$O11837,6,0)</f>
        <v>SI</v>
      </c>
      <c r="L45" s="108" t="s">
        <v>2526</v>
      </c>
      <c r="M45" s="123" t="s">
        <v>2515</v>
      </c>
      <c r="N45" s="161" t="s">
        <v>2500</v>
      </c>
      <c r="O45" s="104" t="s">
        <v>2483</v>
      </c>
      <c r="P45" s="104"/>
      <c r="Q45" s="122">
        <v>44216.590277777781</v>
      </c>
    </row>
    <row r="46" spans="1:17" ht="18" x14ac:dyDescent="0.25">
      <c r="A46" s="85" t="str">
        <f>VLOOKUP(E46,'LISTADO ATM'!$A$2:$C$895,3,0)</f>
        <v>DISTRITO NACIONAL</v>
      </c>
      <c r="B46" s="114">
        <v>335768303</v>
      </c>
      <c r="C46" s="105">
        <v>44215.729756944442</v>
      </c>
      <c r="D46" s="104" t="s">
        <v>2189</v>
      </c>
      <c r="E46" s="100">
        <v>522</v>
      </c>
      <c r="F46" s="85" t="str">
        <f>VLOOKUP(E46,VIP!$A$2:$O11426,2,0)</f>
        <v>DRBR522</v>
      </c>
      <c r="G46" s="99" t="str">
        <f>VLOOKUP(E46,'LISTADO ATM'!$A$2:$B$894,2,0)</f>
        <v xml:space="preserve">ATM Oficina Galería 360 </v>
      </c>
      <c r="H46" s="99" t="str">
        <f>VLOOKUP(E46,VIP!$A$2:$O16347,7,FALSE)</f>
        <v>Si</v>
      </c>
      <c r="I46" s="99" t="str">
        <f>VLOOKUP(E46,VIP!$A$2:$O8312,8,FALSE)</f>
        <v>Si</v>
      </c>
      <c r="J46" s="99" t="str">
        <f>VLOOKUP(E46,VIP!$A$2:$O8262,8,FALSE)</f>
        <v>Si</v>
      </c>
      <c r="K46" s="99" t="str">
        <f>VLOOKUP(E46,VIP!$A$2:$O11836,6,0)</f>
        <v>SI</v>
      </c>
      <c r="L46" s="108" t="s">
        <v>2526</v>
      </c>
      <c r="M46" s="123" t="s">
        <v>2515</v>
      </c>
      <c r="N46" s="161" t="s">
        <v>2500</v>
      </c>
      <c r="O46" s="104" t="s">
        <v>2483</v>
      </c>
      <c r="P46" s="104"/>
      <c r="Q46" s="122">
        <v>44216.587500000001</v>
      </c>
    </row>
    <row r="47" spans="1:17" ht="18" x14ac:dyDescent="0.25">
      <c r="A47" s="85" t="str">
        <f>VLOOKUP(E47,'LISTADO ATM'!$A$2:$C$895,3,0)</f>
        <v>NORTE</v>
      </c>
      <c r="B47" s="114">
        <v>335768306</v>
      </c>
      <c r="C47" s="105">
        <v>44215.731087962966</v>
      </c>
      <c r="D47" s="104" t="s">
        <v>2190</v>
      </c>
      <c r="E47" s="100">
        <v>926</v>
      </c>
      <c r="F47" s="85" t="str">
        <f>VLOOKUP(E47,VIP!$A$2:$O11425,2,0)</f>
        <v>DRBR926</v>
      </c>
      <c r="G47" s="99" t="str">
        <f>VLOOKUP(E47,'LISTADO ATM'!$A$2:$B$894,2,0)</f>
        <v>ATM S/M Juan Cepin</v>
      </c>
      <c r="H47" s="99" t="str">
        <f>VLOOKUP(E47,VIP!$A$2:$O16346,7,FALSE)</f>
        <v>N/A</v>
      </c>
      <c r="I47" s="99" t="str">
        <f>VLOOKUP(E47,VIP!$A$2:$O8311,8,FALSE)</f>
        <v>N/A</v>
      </c>
      <c r="J47" s="99" t="str">
        <f>VLOOKUP(E47,VIP!$A$2:$O8261,8,FALSE)</f>
        <v>N/A</v>
      </c>
      <c r="K47" s="99" t="str">
        <f>VLOOKUP(E47,VIP!$A$2:$O11835,6,0)</f>
        <v>N/A</v>
      </c>
      <c r="L47" s="108" t="s">
        <v>2526</v>
      </c>
      <c r="M47" s="123" t="s">
        <v>2515</v>
      </c>
      <c r="N47" s="106" t="s">
        <v>2481</v>
      </c>
      <c r="O47" s="104" t="s">
        <v>2490</v>
      </c>
      <c r="P47" s="104"/>
      <c r="Q47" s="122">
        <v>44216.432638888888</v>
      </c>
    </row>
    <row r="48" spans="1:17" ht="18" x14ac:dyDescent="0.25">
      <c r="A48" s="85" t="s">
        <v>2510</v>
      </c>
      <c r="B48" s="114">
        <v>335768344</v>
      </c>
      <c r="C48" s="105">
        <v>44215.775856481479</v>
      </c>
      <c r="D48" s="104" t="s">
        <v>2477</v>
      </c>
      <c r="E48" s="100">
        <v>234</v>
      </c>
      <c r="F48" s="85" t="str">
        <f>VLOOKUP(E48,VIP!$A$2:$O11439,2,0)</f>
        <v>DRBR234</v>
      </c>
      <c r="G48" s="99" t="str">
        <f>VLOOKUP(E48,'LISTADO ATM'!$A$2:$B$894,2,0)</f>
        <v xml:space="preserve">ATM Oficina Boca Chica I </v>
      </c>
      <c r="H48" s="99" t="str">
        <f>VLOOKUP(E48,VIP!$A$2:$O16360,7,FALSE)</f>
        <v>Si</v>
      </c>
      <c r="I48" s="99" t="str">
        <f>VLOOKUP(E48,VIP!$A$2:$O8325,8,FALSE)</f>
        <v>Si</v>
      </c>
      <c r="J48" s="99" t="str">
        <f>VLOOKUP(E48,VIP!$A$2:$O8275,8,FALSE)</f>
        <v>Si</v>
      </c>
      <c r="K48" s="99" t="str">
        <f>VLOOKUP(E48,VIP!$A$2:$O11849,6,0)</f>
        <v>NO</v>
      </c>
      <c r="L48" s="108" t="s">
        <v>2512</v>
      </c>
      <c r="M48" s="123" t="s">
        <v>2515</v>
      </c>
      <c r="N48" s="106" t="s">
        <v>2481</v>
      </c>
      <c r="O48" s="104" t="s">
        <v>2482</v>
      </c>
      <c r="P48" s="104"/>
      <c r="Q48" s="161">
        <v>44216.723611111112</v>
      </c>
    </row>
    <row r="49" spans="1:25" ht="18" x14ac:dyDescent="0.25">
      <c r="A49" s="85" t="s">
        <v>2509</v>
      </c>
      <c r="B49" s="114">
        <v>335768345</v>
      </c>
      <c r="C49" s="105">
        <v>44215.777037037034</v>
      </c>
      <c r="D49" s="104" t="s">
        <v>2189</v>
      </c>
      <c r="E49" s="100">
        <v>917</v>
      </c>
      <c r="F49" s="85" t="str">
        <f>VLOOKUP(E49,VIP!$A$2:$O11438,2,0)</f>
        <v>DRBR01B</v>
      </c>
      <c r="G49" s="99" t="str">
        <f>VLOOKUP(E49,'LISTADO ATM'!$A$2:$B$894,2,0)</f>
        <v xml:space="preserve">ATM Oficina Los Mina </v>
      </c>
      <c r="H49" s="99" t="str">
        <f>VLOOKUP(E49,VIP!$A$2:$O16359,7,FALSE)</f>
        <v>Si</v>
      </c>
      <c r="I49" s="99" t="str">
        <f>VLOOKUP(E49,VIP!$A$2:$O8324,8,FALSE)</f>
        <v>Si</v>
      </c>
      <c r="J49" s="99" t="str">
        <f>VLOOKUP(E49,VIP!$A$2:$O8274,8,FALSE)</f>
        <v>Si</v>
      </c>
      <c r="K49" s="99" t="str">
        <f>VLOOKUP(E49,VIP!$A$2:$O11848,6,0)</f>
        <v>NO</v>
      </c>
      <c r="L49" s="108" t="s">
        <v>2441</v>
      </c>
      <c r="M49" s="123" t="s">
        <v>2515</v>
      </c>
      <c r="N49" s="161" t="s">
        <v>2500</v>
      </c>
      <c r="O49" s="104" t="s">
        <v>2483</v>
      </c>
      <c r="P49" s="104"/>
      <c r="Q49" s="122">
        <v>44216.43472222222</v>
      </c>
    </row>
    <row r="50" spans="1:25" ht="18" x14ac:dyDescent="0.25">
      <c r="A50" s="85" t="s">
        <v>2508</v>
      </c>
      <c r="B50" s="114">
        <v>335768347</v>
      </c>
      <c r="C50" s="105">
        <v>44215.778402777774</v>
      </c>
      <c r="D50" s="104" t="s">
        <v>2189</v>
      </c>
      <c r="E50" s="100">
        <v>517</v>
      </c>
      <c r="F50" s="85" t="str">
        <f>VLOOKUP(E50,VIP!$A$2:$O11437,2,0)</f>
        <v>DRBR517</v>
      </c>
      <c r="G50" s="99" t="str">
        <f>VLOOKUP(E50,'LISTADO ATM'!$A$2:$B$894,2,0)</f>
        <v xml:space="preserve">ATM Autobanco Oficina Sans Soucí </v>
      </c>
      <c r="H50" s="99" t="str">
        <f>VLOOKUP(E50,VIP!$A$2:$O16358,7,FALSE)</f>
        <v>Si</v>
      </c>
      <c r="I50" s="99" t="str">
        <f>VLOOKUP(E50,VIP!$A$2:$O8323,8,FALSE)</f>
        <v>Si</v>
      </c>
      <c r="J50" s="99" t="str">
        <f>VLOOKUP(E50,VIP!$A$2:$O8273,8,FALSE)</f>
        <v>Si</v>
      </c>
      <c r="K50" s="99" t="str">
        <f>VLOOKUP(E50,VIP!$A$2:$O11847,6,0)</f>
        <v>SI</v>
      </c>
      <c r="L50" s="108" t="s">
        <v>2526</v>
      </c>
      <c r="M50" s="123" t="s">
        <v>2515</v>
      </c>
      <c r="N50" s="161" t="s">
        <v>2500</v>
      </c>
      <c r="O50" s="104" t="s">
        <v>2483</v>
      </c>
      <c r="P50" s="104"/>
      <c r="Q50" s="122">
        <v>44216.591666666667</v>
      </c>
    </row>
    <row r="51" spans="1:25" ht="18" x14ac:dyDescent="0.25">
      <c r="A51" s="85" t="s">
        <v>2507</v>
      </c>
      <c r="B51" s="114">
        <v>335768353</v>
      </c>
      <c r="C51" s="105">
        <v>44215.816655092596</v>
      </c>
      <c r="D51" s="104" t="s">
        <v>2190</v>
      </c>
      <c r="E51" s="100">
        <v>937</v>
      </c>
      <c r="F51" s="85" t="str">
        <f>VLOOKUP(E51,VIP!$A$2:$O11436,2,0)</f>
        <v>DRBR937</v>
      </c>
      <c r="G51" s="99" t="str">
        <f>VLOOKUP(E51,'LISTADO ATM'!$A$2:$B$894,2,0)</f>
        <v xml:space="preserve">ATM Autobanco Oficina La Vega II </v>
      </c>
      <c r="H51" s="99" t="str">
        <f>VLOOKUP(E51,VIP!$A$2:$O16357,7,FALSE)</f>
        <v>Si</v>
      </c>
      <c r="I51" s="99" t="str">
        <f>VLOOKUP(E51,VIP!$A$2:$O8322,8,FALSE)</f>
        <v>Si</v>
      </c>
      <c r="J51" s="99" t="str">
        <f>VLOOKUP(E51,VIP!$A$2:$O8272,8,FALSE)</f>
        <v>Si</v>
      </c>
      <c r="K51" s="99" t="str">
        <f>VLOOKUP(E51,VIP!$A$2:$O11846,6,0)</f>
        <v>NO</v>
      </c>
      <c r="L51" s="108" t="s">
        <v>2526</v>
      </c>
      <c r="M51" s="123" t="s">
        <v>2515</v>
      </c>
      <c r="N51" s="161" t="s">
        <v>2500</v>
      </c>
      <c r="O51" s="104" t="s">
        <v>2490</v>
      </c>
      <c r="P51" s="104"/>
      <c r="Q51" s="122">
        <v>44216.590277777781</v>
      </c>
    </row>
    <row r="52" spans="1:25" ht="18" x14ac:dyDescent="0.25">
      <c r="A52" s="85" t="s">
        <v>2506</v>
      </c>
      <c r="B52" s="114">
        <v>335768360</v>
      </c>
      <c r="C52" s="105">
        <v>44215.851145833331</v>
      </c>
      <c r="D52" s="104" t="s">
        <v>2477</v>
      </c>
      <c r="E52" s="100">
        <v>249</v>
      </c>
      <c r="F52" s="85" t="str">
        <f>VLOOKUP(E52,VIP!$A$2:$O11431,2,0)</f>
        <v>DRBR249</v>
      </c>
      <c r="G52" s="99" t="str">
        <f>VLOOKUP(E52,'LISTADO ATM'!$A$2:$B$894,2,0)</f>
        <v xml:space="preserve">ATM Banco Agrícola Neiba </v>
      </c>
      <c r="H52" s="99" t="str">
        <f>VLOOKUP(E52,VIP!$A$2:$O16352,7,FALSE)</f>
        <v>Si</v>
      </c>
      <c r="I52" s="99" t="str">
        <f>VLOOKUP(E52,VIP!$A$2:$O8317,8,FALSE)</f>
        <v>Si</v>
      </c>
      <c r="J52" s="99" t="str">
        <f>VLOOKUP(E52,VIP!$A$2:$O8267,8,FALSE)</f>
        <v>Si</v>
      </c>
      <c r="K52" s="99" t="str">
        <f>VLOOKUP(E52,VIP!$A$2:$O11841,6,0)</f>
        <v>NO</v>
      </c>
      <c r="L52" s="108" t="s">
        <v>2512</v>
      </c>
      <c r="M52" s="123" t="s">
        <v>2515</v>
      </c>
      <c r="N52" s="161" t="s">
        <v>2500</v>
      </c>
      <c r="O52" s="104" t="s">
        <v>2482</v>
      </c>
      <c r="P52" s="104"/>
      <c r="Q52" s="122">
        <v>44216.597916666666</v>
      </c>
    </row>
    <row r="53" spans="1:25" ht="18" x14ac:dyDescent="0.25">
      <c r="A53" s="85" t="s">
        <v>2505</v>
      </c>
      <c r="B53" s="114">
        <v>335768361</v>
      </c>
      <c r="C53" s="105">
        <v>44215.864930555559</v>
      </c>
      <c r="D53" s="104" t="s">
        <v>2477</v>
      </c>
      <c r="E53" s="100">
        <v>673</v>
      </c>
      <c r="F53" s="85" t="str">
        <f>VLOOKUP(E53,VIP!$A$2:$O11430,2,0)</f>
        <v>DRBR673</v>
      </c>
      <c r="G53" s="99" t="str">
        <f>VLOOKUP(E53,'LISTADO ATM'!$A$2:$B$894,2,0)</f>
        <v>ATM Clínica Dr. Cruz Jiminián</v>
      </c>
      <c r="H53" s="99" t="str">
        <f>VLOOKUP(E53,VIP!$A$2:$O16351,7,FALSE)</f>
        <v>Si</v>
      </c>
      <c r="I53" s="99" t="str">
        <f>VLOOKUP(E53,VIP!$A$2:$O8316,8,FALSE)</f>
        <v>Si</v>
      </c>
      <c r="J53" s="99" t="str">
        <f>VLOOKUP(E53,VIP!$A$2:$O8266,8,FALSE)</f>
        <v>Si</v>
      </c>
      <c r="K53" s="99" t="str">
        <f>VLOOKUP(E53,VIP!$A$2:$O11840,6,0)</f>
        <v>NO</v>
      </c>
      <c r="L53" s="108" t="s">
        <v>2466</v>
      </c>
      <c r="M53" s="107" t="s">
        <v>2473</v>
      </c>
      <c r="N53" s="106" t="s">
        <v>2481</v>
      </c>
      <c r="O53" s="104" t="s">
        <v>2482</v>
      </c>
      <c r="P53" s="104"/>
      <c r="Q53" s="107" t="s">
        <v>2466</v>
      </c>
    </row>
    <row r="54" spans="1:25" ht="18" x14ac:dyDescent="0.25">
      <c r="A54" s="85" t="s">
        <v>2504</v>
      </c>
      <c r="B54" s="114">
        <v>335768363</v>
      </c>
      <c r="C54" s="105">
        <v>44215.886828703704</v>
      </c>
      <c r="D54" s="104" t="s">
        <v>2477</v>
      </c>
      <c r="E54" s="100">
        <v>824</v>
      </c>
      <c r="F54" s="85" t="str">
        <f>VLOOKUP(E54,VIP!$A$2:$O11429,2,0)</f>
        <v>DRBR824</v>
      </c>
      <c r="G54" s="99" t="str">
        <f>VLOOKUP(E54,'LISTADO ATM'!$A$2:$B$894,2,0)</f>
        <v xml:space="preserve">ATM Multiplaza (Higuey) </v>
      </c>
      <c r="H54" s="99" t="str">
        <f>VLOOKUP(E54,VIP!$A$2:$O16350,7,FALSE)</f>
        <v>Si</v>
      </c>
      <c r="I54" s="99" t="str">
        <f>VLOOKUP(E54,VIP!$A$2:$O8315,8,FALSE)</f>
        <v>Si</v>
      </c>
      <c r="J54" s="99" t="str">
        <f>VLOOKUP(E54,VIP!$A$2:$O8265,8,FALSE)</f>
        <v>Si</v>
      </c>
      <c r="K54" s="99" t="str">
        <f>VLOOKUP(E54,VIP!$A$2:$O11839,6,0)</f>
        <v>NO</v>
      </c>
      <c r="L54" s="108" t="s">
        <v>2512</v>
      </c>
      <c r="M54" s="123" t="s">
        <v>2515</v>
      </c>
      <c r="N54" s="161" t="s">
        <v>2500</v>
      </c>
      <c r="O54" s="104" t="s">
        <v>2482</v>
      </c>
      <c r="P54" s="104"/>
      <c r="Q54" s="122">
        <v>44216.592361111114</v>
      </c>
    </row>
    <row r="55" spans="1:25" ht="18" x14ac:dyDescent="0.25">
      <c r="A55" s="85" t="s">
        <v>2503</v>
      </c>
      <c r="B55" s="114">
        <v>335768364</v>
      </c>
      <c r="C55" s="105">
        <v>44215.89402777778</v>
      </c>
      <c r="D55" s="104" t="s">
        <v>2477</v>
      </c>
      <c r="E55" s="100">
        <v>655</v>
      </c>
      <c r="F55" s="85" t="str">
        <f>VLOOKUP(E55,VIP!$A$2:$O11428,2,0)</f>
        <v>DRBR655</v>
      </c>
      <c r="G55" s="99" t="str">
        <f>VLOOKUP(E55,'LISTADO ATM'!$A$2:$B$894,2,0)</f>
        <v>ATM Farmacia Sandra</v>
      </c>
      <c r="H55" s="99" t="str">
        <f>VLOOKUP(E55,VIP!$A$2:$O16349,7,FALSE)</f>
        <v>Si</v>
      </c>
      <c r="I55" s="99" t="str">
        <f>VLOOKUP(E55,VIP!$A$2:$O8314,8,FALSE)</f>
        <v>Si</v>
      </c>
      <c r="J55" s="99" t="str">
        <f>VLOOKUP(E55,VIP!$A$2:$O8264,8,FALSE)</f>
        <v>Si</v>
      </c>
      <c r="K55" s="99" t="str">
        <f>VLOOKUP(E55,VIP!$A$2:$O11838,6,0)</f>
        <v>NO</v>
      </c>
      <c r="L55" s="108" t="s">
        <v>2466</v>
      </c>
      <c r="M55" s="160" t="s">
        <v>2515</v>
      </c>
      <c r="N55" s="106" t="s">
        <v>2481</v>
      </c>
      <c r="O55" s="104" t="s">
        <v>2482</v>
      </c>
      <c r="P55" s="104"/>
      <c r="Q55" s="122">
        <v>44216.59652777778</v>
      </c>
    </row>
    <row r="56" spans="1:25" s="87" customFormat="1" ht="18" x14ac:dyDescent="0.25">
      <c r="A56" s="85" t="s">
        <v>2502</v>
      </c>
      <c r="B56" s="114">
        <v>335768366</v>
      </c>
      <c r="C56" s="105">
        <v>44215.905150462961</v>
      </c>
      <c r="D56" s="104" t="s">
        <v>2477</v>
      </c>
      <c r="E56" s="100">
        <v>410</v>
      </c>
      <c r="F56" s="85" t="str">
        <f>VLOOKUP(E56,VIP!$A$2:$O11427,2,0)</f>
        <v>DRBR410</v>
      </c>
      <c r="G56" s="99" t="str">
        <f>VLOOKUP(E56,'LISTADO ATM'!$A$2:$B$894,2,0)</f>
        <v xml:space="preserve">ATM Oficina Las Palmas de Herrera II </v>
      </c>
      <c r="H56" s="99" t="str">
        <f>VLOOKUP(E56,VIP!$A$2:$O16348,7,FALSE)</f>
        <v>Si</v>
      </c>
      <c r="I56" s="99" t="str">
        <f>VLOOKUP(E56,VIP!$A$2:$O8313,8,FALSE)</f>
        <v>Si</v>
      </c>
      <c r="J56" s="99" t="str">
        <f>VLOOKUP(E56,VIP!$A$2:$O8263,8,FALSE)</f>
        <v>Si</v>
      </c>
      <c r="K56" s="99" t="str">
        <f>VLOOKUP(E56,VIP!$A$2:$O11837,6,0)</f>
        <v>NO</v>
      </c>
      <c r="L56" s="108" t="s">
        <v>2511</v>
      </c>
      <c r="M56" s="123" t="s">
        <v>2515</v>
      </c>
      <c r="N56" s="106" t="s">
        <v>2481</v>
      </c>
      <c r="O56" s="104" t="s">
        <v>2482</v>
      </c>
      <c r="P56" s="104"/>
      <c r="Q56" s="122">
        <v>44216.431944444441</v>
      </c>
    </row>
    <row r="57" spans="1:25" s="87" customFormat="1" ht="18" x14ac:dyDescent="0.25">
      <c r="A57" s="85" t="s">
        <v>2501</v>
      </c>
      <c r="B57" s="114">
        <v>335768367</v>
      </c>
      <c r="C57" s="105">
        <v>44215.906400462962</v>
      </c>
      <c r="D57" s="104" t="s">
        <v>2477</v>
      </c>
      <c r="E57" s="100">
        <v>880</v>
      </c>
      <c r="F57" s="85" t="str">
        <f>VLOOKUP(E57,VIP!$A$2:$O11426,2,0)</f>
        <v>DRBR880</v>
      </c>
      <c r="G57" s="99" t="str">
        <f>VLOOKUP(E57,'LISTADO ATM'!$A$2:$B$894,2,0)</f>
        <v xml:space="preserve">ATM Autoservicio Barahona II </v>
      </c>
      <c r="H57" s="99" t="str">
        <f>VLOOKUP(E57,VIP!$A$2:$O16347,7,FALSE)</f>
        <v>Si</v>
      </c>
      <c r="I57" s="99" t="str">
        <f>VLOOKUP(E57,VIP!$A$2:$O8312,8,FALSE)</f>
        <v>Si</v>
      </c>
      <c r="J57" s="99" t="str">
        <f>VLOOKUP(E57,VIP!$A$2:$O8262,8,FALSE)</f>
        <v>Si</v>
      </c>
      <c r="K57" s="99" t="str">
        <f>VLOOKUP(E57,VIP!$A$2:$O11836,6,0)</f>
        <v>SI</v>
      </c>
      <c r="L57" s="108" t="s">
        <v>2511</v>
      </c>
      <c r="M57" s="123" t="s">
        <v>2515</v>
      </c>
      <c r="N57" s="161" t="s">
        <v>2500</v>
      </c>
      <c r="O57" s="104" t="s">
        <v>2482</v>
      </c>
      <c r="P57" s="104"/>
      <c r="Q57" s="122">
        <v>44216.431250000001</v>
      </c>
    </row>
    <row r="58" spans="1:25" s="87" customFormat="1" ht="18" x14ac:dyDescent="0.25">
      <c r="A58" s="85" t="str">
        <f>VLOOKUP(E58,'LISTADO ATM'!$A$2:$C$895,3,0)</f>
        <v>NORTE</v>
      </c>
      <c r="B58" s="114">
        <v>335768371</v>
      </c>
      <c r="C58" s="105">
        <v>44216.06858796296</v>
      </c>
      <c r="D58" s="104" t="s">
        <v>2190</v>
      </c>
      <c r="E58" s="100">
        <v>854</v>
      </c>
      <c r="F58" s="85" t="str">
        <f>VLOOKUP(E58,VIP!$A$2:$O11443,2,0)</f>
        <v>DRBR854</v>
      </c>
      <c r="G58" s="99" t="str">
        <f>VLOOKUP(E58,'LISTADO ATM'!$A$2:$B$894,2,0)</f>
        <v xml:space="preserve">ATM Centro Comercial Blanco Batista </v>
      </c>
      <c r="H58" s="99" t="str">
        <f>VLOOKUP(E58,VIP!$A$2:$O16364,7,FALSE)</f>
        <v>Si</v>
      </c>
      <c r="I58" s="99" t="str">
        <f>VLOOKUP(E58,VIP!$A$2:$O8329,8,FALSE)</f>
        <v>Si</v>
      </c>
      <c r="J58" s="99" t="str">
        <f>VLOOKUP(E58,VIP!$A$2:$O8279,8,FALSE)</f>
        <v>Si</v>
      </c>
      <c r="K58" s="99" t="str">
        <f>VLOOKUP(E58,VIP!$A$2:$O11853,6,0)</f>
        <v>NO</v>
      </c>
      <c r="L58" s="108" t="s">
        <v>2526</v>
      </c>
      <c r="M58" s="123" t="s">
        <v>2515</v>
      </c>
      <c r="N58" s="161" t="s">
        <v>2500</v>
      </c>
      <c r="O58" s="104" t="s">
        <v>2490</v>
      </c>
      <c r="P58" s="104"/>
      <c r="Q58" s="122">
        <v>44216.420138888891</v>
      </c>
    </row>
    <row r="59" spans="1:25" ht="18" x14ac:dyDescent="0.25">
      <c r="A59" s="85" t="str">
        <f>VLOOKUP(E59,'LISTADO ATM'!$A$2:$C$895,3,0)</f>
        <v>SUR</v>
      </c>
      <c r="B59" s="114">
        <v>335768372</v>
      </c>
      <c r="C59" s="105">
        <v>44216.07613425926</v>
      </c>
      <c r="D59" s="104" t="s">
        <v>2189</v>
      </c>
      <c r="E59" s="100">
        <v>751</v>
      </c>
      <c r="F59" s="85" t="str">
        <f>VLOOKUP(E59,VIP!$A$2:$O11442,2,0)</f>
        <v>DRBR751</v>
      </c>
      <c r="G59" s="99" t="str">
        <f>VLOOKUP(E59,'LISTADO ATM'!$A$2:$B$894,2,0)</f>
        <v>ATM Eco Petroleo Camilo</v>
      </c>
      <c r="H59" s="99" t="str">
        <f>VLOOKUP(E59,VIP!$A$2:$O16363,7,FALSE)</f>
        <v>N/A</v>
      </c>
      <c r="I59" s="99" t="str">
        <f>VLOOKUP(E59,VIP!$A$2:$O8328,8,FALSE)</f>
        <v>N/A</v>
      </c>
      <c r="J59" s="99" t="str">
        <f>VLOOKUP(E59,VIP!$A$2:$O8278,8,FALSE)</f>
        <v>N/A</v>
      </c>
      <c r="K59" s="99" t="str">
        <f>VLOOKUP(E59,VIP!$A$2:$O11852,6,0)</f>
        <v>N/A</v>
      </c>
      <c r="L59" s="108" t="s">
        <v>2254</v>
      </c>
      <c r="M59" s="123" t="s">
        <v>2515</v>
      </c>
      <c r="N59" s="161" t="s">
        <v>2500</v>
      </c>
      <c r="O59" s="104" t="s">
        <v>2483</v>
      </c>
      <c r="P59" s="104"/>
      <c r="Q59" s="122">
        <v>44216.584722222222</v>
      </c>
    </row>
    <row r="60" spans="1:25" ht="18" x14ac:dyDescent="0.25">
      <c r="A60" s="85" t="str">
        <f>VLOOKUP(E60,'LISTADO ATM'!$A$2:$C$895,3,0)</f>
        <v>SUR</v>
      </c>
      <c r="B60" s="114">
        <v>335768374</v>
      </c>
      <c r="C60" s="105">
        <v>44216.212222222224</v>
      </c>
      <c r="D60" s="104" t="s">
        <v>2189</v>
      </c>
      <c r="E60" s="100">
        <v>311</v>
      </c>
      <c r="F60" s="85" t="str">
        <f>VLOOKUP(E60,VIP!$A$2:$O11440,2,0)</f>
        <v>DRBR311</v>
      </c>
      <c r="G60" s="99" t="str">
        <f>VLOOKUP(E60,'LISTADO ATM'!$A$2:$B$894,2,0)</f>
        <v>ATM Plaza Eroski</v>
      </c>
      <c r="H60" s="99" t="str">
        <f>VLOOKUP(E60,VIP!$A$2:$O16361,7,FALSE)</f>
        <v>Si</v>
      </c>
      <c r="I60" s="99" t="str">
        <f>VLOOKUP(E60,VIP!$A$2:$O8326,8,FALSE)</f>
        <v>Si</v>
      </c>
      <c r="J60" s="99" t="str">
        <f>VLOOKUP(E60,VIP!$A$2:$O8276,8,FALSE)</f>
        <v>Si</v>
      </c>
      <c r="K60" s="99" t="str">
        <f>VLOOKUP(E60,VIP!$A$2:$O11850,6,0)</f>
        <v>NO</v>
      </c>
      <c r="L60" s="108" t="s">
        <v>2526</v>
      </c>
      <c r="M60" s="123" t="s">
        <v>2515</v>
      </c>
      <c r="N60" s="161" t="s">
        <v>2500</v>
      </c>
      <c r="O60" s="104" t="s">
        <v>2483</v>
      </c>
      <c r="P60" s="104"/>
      <c r="Q60" s="122">
        <v>44216.434027777781</v>
      </c>
      <c r="Y60" s="108" t="s">
        <v>2254</v>
      </c>
    </row>
    <row r="61" spans="1:25" ht="18" x14ac:dyDescent="0.25">
      <c r="A61" s="85" t="str">
        <f>VLOOKUP(E61,'LISTADO ATM'!$A$2:$C$895,3,0)</f>
        <v>DISTRITO NACIONAL</v>
      </c>
      <c r="B61" s="114">
        <v>335768386</v>
      </c>
      <c r="C61" s="105">
        <v>44216.320555555554</v>
      </c>
      <c r="D61" s="104" t="s">
        <v>2189</v>
      </c>
      <c r="E61" s="100">
        <v>790</v>
      </c>
      <c r="F61" s="85" t="str">
        <f>VLOOKUP(E61,VIP!$A$2:$O11441,2,0)</f>
        <v>DRBR16I</v>
      </c>
      <c r="G61" s="99" t="str">
        <f>VLOOKUP(E61,'LISTADO ATM'!$A$2:$B$894,2,0)</f>
        <v xml:space="preserve">ATM Oficina Bella Vista Mall I </v>
      </c>
      <c r="H61" s="99" t="str">
        <f>VLOOKUP(E61,VIP!$A$2:$O16362,7,FALSE)</f>
        <v>Si</v>
      </c>
      <c r="I61" s="99" t="str">
        <f>VLOOKUP(E61,VIP!$A$2:$O8327,8,FALSE)</f>
        <v>Si</v>
      </c>
      <c r="J61" s="99" t="str">
        <f>VLOOKUP(E61,VIP!$A$2:$O8277,8,FALSE)</f>
        <v>Si</v>
      </c>
      <c r="K61" s="99" t="str">
        <f>VLOOKUP(E61,VIP!$A$2:$O11851,6,0)</f>
        <v>SI</v>
      </c>
      <c r="L61" s="108" t="s">
        <v>2463</v>
      </c>
      <c r="M61" s="123" t="s">
        <v>2515</v>
      </c>
      <c r="N61" s="161" t="s">
        <v>2500</v>
      </c>
      <c r="O61" s="104" t="s">
        <v>2483</v>
      </c>
      <c r="P61" s="104"/>
      <c r="Q61" s="122">
        <v>44216.436111111114</v>
      </c>
    </row>
    <row r="62" spans="1:25" ht="18" x14ac:dyDescent="0.25">
      <c r="A62" s="85" t="str">
        <f>VLOOKUP(E62,'LISTADO ATM'!$A$2:$C$895,3,0)</f>
        <v>NORTE</v>
      </c>
      <c r="B62" s="114">
        <v>335768397</v>
      </c>
      <c r="C62" s="105">
        <v>44216.330972222226</v>
      </c>
      <c r="D62" s="104" t="s">
        <v>2190</v>
      </c>
      <c r="E62" s="100">
        <v>261</v>
      </c>
      <c r="F62" s="85" t="str">
        <f>VLOOKUP(E62,VIP!$A$2:$O11442,2,0)</f>
        <v>DRBR261</v>
      </c>
      <c r="G62" s="99" t="str">
        <f>VLOOKUP(E62,'LISTADO ATM'!$A$2:$B$894,2,0)</f>
        <v xml:space="preserve">ATM UNP Aeropuerto Cibao (Santiago) </v>
      </c>
      <c r="H62" s="99" t="str">
        <f>VLOOKUP(E62,VIP!$A$2:$O16363,7,FALSE)</f>
        <v>Si</v>
      </c>
      <c r="I62" s="99" t="str">
        <f>VLOOKUP(E62,VIP!$A$2:$O8328,8,FALSE)</f>
        <v>Si</v>
      </c>
      <c r="J62" s="99" t="str">
        <f>VLOOKUP(E62,VIP!$A$2:$O8278,8,FALSE)</f>
        <v>Si</v>
      </c>
      <c r="K62" s="99" t="str">
        <f>VLOOKUP(E62,VIP!$A$2:$O11852,6,0)</f>
        <v>NO</v>
      </c>
      <c r="L62" s="108" t="s">
        <v>2526</v>
      </c>
      <c r="M62" s="123" t="s">
        <v>2515</v>
      </c>
      <c r="N62" s="161" t="s">
        <v>2500</v>
      </c>
      <c r="O62" s="104" t="s">
        <v>2490</v>
      </c>
      <c r="P62" s="104"/>
      <c r="Q62" s="122">
        <v>44216.420138888891</v>
      </c>
    </row>
    <row r="63" spans="1:25" ht="18" x14ac:dyDescent="0.25">
      <c r="A63" s="85" t="str">
        <f>VLOOKUP(E63,'LISTADO ATM'!$A$2:$C$895,3,0)</f>
        <v>DISTRITO NACIONAL</v>
      </c>
      <c r="B63" s="114">
        <v>335768468</v>
      </c>
      <c r="C63" s="105">
        <v>44216.35565972222</v>
      </c>
      <c r="D63" s="104" t="s">
        <v>2477</v>
      </c>
      <c r="E63" s="100">
        <v>887</v>
      </c>
      <c r="F63" s="85" t="str">
        <f>VLOOKUP(E63,VIP!$A$2:$O11454,2,0)</f>
        <v>DRBR887</v>
      </c>
      <c r="G63" s="99" t="str">
        <f>VLOOKUP(E63,'LISTADO ATM'!$A$2:$B$894,2,0)</f>
        <v>ATM S/M Bravo Los Proceres</v>
      </c>
      <c r="H63" s="99" t="str">
        <f>VLOOKUP(E63,VIP!$A$2:$O16375,7,FALSE)</f>
        <v>Si</v>
      </c>
      <c r="I63" s="99" t="str">
        <f>VLOOKUP(E63,VIP!$A$2:$O8340,8,FALSE)</f>
        <v>Si</v>
      </c>
      <c r="J63" s="99" t="str">
        <f>VLOOKUP(E63,VIP!$A$2:$O8290,8,FALSE)</f>
        <v>Si</v>
      </c>
      <c r="K63" s="99" t="str">
        <f>VLOOKUP(E63,VIP!$A$2:$O11864,6,0)</f>
        <v>NO</v>
      </c>
      <c r="L63" s="108" t="s">
        <v>2512</v>
      </c>
      <c r="M63" s="123" t="s">
        <v>2515</v>
      </c>
      <c r="N63" s="106" t="s">
        <v>2481</v>
      </c>
      <c r="O63" s="104" t="s">
        <v>2482</v>
      </c>
      <c r="P63" s="104"/>
      <c r="Q63" s="122">
        <v>44216.599305555559</v>
      </c>
    </row>
    <row r="64" spans="1:25" ht="18" x14ac:dyDescent="0.25">
      <c r="A64" s="85" t="str">
        <f>VLOOKUP(E64,'LISTADO ATM'!$A$2:$C$895,3,0)</f>
        <v>SUR</v>
      </c>
      <c r="B64" s="114">
        <v>335768495</v>
      </c>
      <c r="C64" s="105">
        <v>44216.365127314813</v>
      </c>
      <c r="D64" s="104" t="s">
        <v>2494</v>
      </c>
      <c r="E64" s="100">
        <v>455</v>
      </c>
      <c r="F64" s="85" t="str">
        <f>VLOOKUP(E64,VIP!$A$2:$O11462,2,0)</f>
        <v>DRBR455</v>
      </c>
      <c r="G64" s="99" t="str">
        <f>VLOOKUP(E64,'LISTADO ATM'!$A$2:$B$894,2,0)</f>
        <v xml:space="preserve">ATM Oficina Baní II </v>
      </c>
      <c r="H64" s="99" t="str">
        <f>VLOOKUP(E64,VIP!$A$2:$O16383,7,FALSE)</f>
        <v>Si</v>
      </c>
      <c r="I64" s="99" t="str">
        <f>VLOOKUP(E64,VIP!$A$2:$O8348,8,FALSE)</f>
        <v>Si</v>
      </c>
      <c r="J64" s="99" t="str">
        <f>VLOOKUP(E64,VIP!$A$2:$O8298,8,FALSE)</f>
        <v>Si</v>
      </c>
      <c r="K64" s="99" t="str">
        <f>VLOOKUP(E64,VIP!$A$2:$O11872,6,0)</f>
        <v>NO</v>
      </c>
      <c r="L64" s="108" t="s">
        <v>2517</v>
      </c>
      <c r="M64" s="123" t="s">
        <v>2515</v>
      </c>
      <c r="N64" s="161" t="s">
        <v>2500</v>
      </c>
      <c r="O64" s="104" t="s">
        <v>2520</v>
      </c>
      <c r="P64" s="160" t="s">
        <v>2517</v>
      </c>
      <c r="Q64" s="123" t="s">
        <v>2517</v>
      </c>
    </row>
    <row r="65" spans="1:17" ht="18" x14ac:dyDescent="0.25">
      <c r="A65" s="85" t="str">
        <f>VLOOKUP(E65,'LISTADO ATM'!$A$2:$C$895,3,0)</f>
        <v>NORTE</v>
      </c>
      <c r="B65" s="114">
        <v>335768498</v>
      </c>
      <c r="C65" s="105">
        <v>44216.365925925929</v>
      </c>
      <c r="D65" s="104" t="s">
        <v>2494</v>
      </c>
      <c r="E65" s="100">
        <v>261</v>
      </c>
      <c r="F65" s="85" t="str">
        <f>VLOOKUP(E65,VIP!$A$2:$O11461,2,0)</f>
        <v>DRBR261</v>
      </c>
      <c r="G65" s="99" t="str">
        <f>VLOOKUP(E65,'LISTADO ATM'!$A$2:$B$894,2,0)</f>
        <v xml:space="preserve">ATM UNP Aeropuerto Cibao (Santiago) </v>
      </c>
      <c r="H65" s="99" t="str">
        <f>VLOOKUP(E65,VIP!$A$2:$O16382,7,FALSE)</f>
        <v>Si</v>
      </c>
      <c r="I65" s="99" t="str">
        <f>VLOOKUP(E65,VIP!$A$2:$O8347,8,FALSE)</f>
        <v>Si</v>
      </c>
      <c r="J65" s="99" t="str">
        <f>VLOOKUP(E65,VIP!$A$2:$O8297,8,FALSE)</f>
        <v>Si</v>
      </c>
      <c r="K65" s="99" t="str">
        <f>VLOOKUP(E65,VIP!$A$2:$O11871,6,0)</f>
        <v>NO</v>
      </c>
      <c r="L65" s="108" t="s">
        <v>2517</v>
      </c>
      <c r="M65" s="123" t="s">
        <v>2515</v>
      </c>
      <c r="N65" s="161" t="s">
        <v>2500</v>
      </c>
      <c r="O65" s="104" t="s">
        <v>2520</v>
      </c>
      <c r="P65" s="160" t="s">
        <v>2517</v>
      </c>
      <c r="Q65" s="123" t="s">
        <v>2517</v>
      </c>
    </row>
    <row r="66" spans="1:17" ht="18" x14ac:dyDescent="0.25">
      <c r="A66" s="85" t="str">
        <f>VLOOKUP(E66,'LISTADO ATM'!$A$2:$C$895,3,0)</f>
        <v>ESTE</v>
      </c>
      <c r="B66" s="114">
        <v>335768501</v>
      </c>
      <c r="C66" s="105">
        <v>44216.36645833333</v>
      </c>
      <c r="D66" s="104" t="s">
        <v>2494</v>
      </c>
      <c r="E66" s="100">
        <v>366</v>
      </c>
      <c r="F66" s="85" t="str">
        <f>VLOOKUP(E66,VIP!$A$2:$O11460,2,0)</f>
        <v>DRBR366</v>
      </c>
      <c r="G66" s="99" t="str">
        <f>VLOOKUP(E66,'LISTADO ATM'!$A$2:$B$894,2,0)</f>
        <v>ATM Oficina Boulevard (Higuey) II</v>
      </c>
      <c r="H66" s="99" t="str">
        <f>VLOOKUP(E66,VIP!$A$2:$O16381,7,FALSE)</f>
        <v>N/A</v>
      </c>
      <c r="I66" s="99" t="str">
        <f>VLOOKUP(E66,VIP!$A$2:$O8346,8,FALSE)</f>
        <v>N/A</v>
      </c>
      <c r="J66" s="99" t="str">
        <f>VLOOKUP(E66,VIP!$A$2:$O8296,8,FALSE)</f>
        <v>N/A</v>
      </c>
      <c r="K66" s="99" t="str">
        <f>VLOOKUP(E66,VIP!$A$2:$O11870,6,0)</f>
        <v>N/A</v>
      </c>
      <c r="L66" s="108" t="s">
        <v>2517</v>
      </c>
      <c r="M66" s="123" t="s">
        <v>2515</v>
      </c>
      <c r="N66" s="161" t="s">
        <v>2500</v>
      </c>
      <c r="O66" s="104" t="s">
        <v>2520</v>
      </c>
      <c r="P66" s="160" t="s">
        <v>2517</v>
      </c>
      <c r="Q66" s="123" t="s">
        <v>2517</v>
      </c>
    </row>
    <row r="67" spans="1:17" ht="18" x14ac:dyDescent="0.25">
      <c r="A67" s="85" t="str">
        <f>VLOOKUP(E67,'LISTADO ATM'!$A$2:$C$895,3,0)</f>
        <v>NORTE</v>
      </c>
      <c r="B67" s="114">
        <v>335768504</v>
      </c>
      <c r="C67" s="105">
        <v>44216.366944444446</v>
      </c>
      <c r="D67" s="104" t="s">
        <v>2494</v>
      </c>
      <c r="E67" s="100">
        <v>647</v>
      </c>
      <c r="F67" s="85" t="str">
        <f>VLOOKUP(E67,VIP!$A$2:$O11459,2,0)</f>
        <v>DRBR254</v>
      </c>
      <c r="G67" s="99" t="str">
        <f>VLOOKUP(E67,'LISTADO ATM'!$A$2:$B$894,2,0)</f>
        <v xml:space="preserve">ATM CORAASAN </v>
      </c>
      <c r="H67" s="99" t="str">
        <f>VLOOKUP(E67,VIP!$A$2:$O16380,7,FALSE)</f>
        <v>Si</v>
      </c>
      <c r="I67" s="99" t="str">
        <f>VLOOKUP(E67,VIP!$A$2:$O8345,8,FALSE)</f>
        <v>Si</v>
      </c>
      <c r="J67" s="99" t="str">
        <f>VLOOKUP(E67,VIP!$A$2:$O8295,8,FALSE)</f>
        <v>Si</v>
      </c>
      <c r="K67" s="99" t="str">
        <f>VLOOKUP(E67,VIP!$A$2:$O11869,6,0)</f>
        <v>NO</v>
      </c>
      <c r="L67" s="108" t="s">
        <v>2518</v>
      </c>
      <c r="M67" s="123" t="s">
        <v>2515</v>
      </c>
      <c r="N67" s="161" t="s">
        <v>2500</v>
      </c>
      <c r="O67" s="104" t="s">
        <v>2520</v>
      </c>
      <c r="P67" s="160" t="s">
        <v>2517</v>
      </c>
      <c r="Q67" s="123" t="s">
        <v>2517</v>
      </c>
    </row>
    <row r="68" spans="1:17" ht="18" x14ac:dyDescent="0.25">
      <c r="A68" s="85" t="str">
        <f>VLOOKUP(E68,'LISTADO ATM'!$A$2:$C$895,3,0)</f>
        <v>DISTRITO NACIONAL</v>
      </c>
      <c r="B68" s="114">
        <v>335768546</v>
      </c>
      <c r="C68" s="105">
        <v>44216.376458333332</v>
      </c>
      <c r="D68" s="104" t="s">
        <v>2494</v>
      </c>
      <c r="E68" s="100">
        <v>246</v>
      </c>
      <c r="F68" s="85" t="str">
        <f>VLOOKUP(E68,VIP!$A$2:$O11453,2,0)</f>
        <v>DRBR246</v>
      </c>
      <c r="G68" s="99" t="str">
        <f>VLOOKUP(E68,'LISTADO ATM'!$A$2:$B$894,2,0)</f>
        <v xml:space="preserve">ATM Oficina Torre BR (Lobby) </v>
      </c>
      <c r="H68" s="99" t="str">
        <f>VLOOKUP(E68,VIP!$A$2:$O16374,7,FALSE)</f>
        <v>Si</v>
      </c>
      <c r="I68" s="99" t="str">
        <f>VLOOKUP(E68,VIP!$A$2:$O8339,8,FALSE)</f>
        <v>Si</v>
      </c>
      <c r="J68" s="99" t="str">
        <f>VLOOKUP(E68,VIP!$A$2:$O8289,8,FALSE)</f>
        <v>Si</v>
      </c>
      <c r="K68" s="99" t="str">
        <f>VLOOKUP(E68,VIP!$A$2:$O11863,6,0)</f>
        <v>SI</v>
      </c>
      <c r="L68" s="108" t="s">
        <v>2466</v>
      </c>
      <c r="M68" s="160" t="s">
        <v>2515</v>
      </c>
      <c r="N68" s="161" t="s">
        <v>2500</v>
      </c>
      <c r="O68" s="104" t="s">
        <v>2495</v>
      </c>
      <c r="P68" s="104"/>
      <c r="Q68" s="122">
        <v>44216.443749999999</v>
      </c>
    </row>
    <row r="69" spans="1:17" ht="18" x14ac:dyDescent="0.25">
      <c r="A69" s="85" t="str">
        <f>VLOOKUP(E69,'LISTADO ATM'!$A$2:$C$895,3,0)</f>
        <v>DISTRITO NACIONAL</v>
      </c>
      <c r="B69" s="114">
        <v>335768572</v>
      </c>
      <c r="C69" s="105">
        <v>44216.386921296296</v>
      </c>
      <c r="D69" s="104" t="s">
        <v>2477</v>
      </c>
      <c r="E69" s="100">
        <v>32</v>
      </c>
      <c r="F69" s="85" t="str">
        <f>VLOOKUP(E69,VIP!$A$2:$O11452,2,0)</f>
        <v>DRBR032</v>
      </c>
      <c r="G69" s="99" t="str">
        <f>VLOOKUP(E69,'LISTADO ATM'!$A$2:$B$894,2,0)</f>
        <v xml:space="preserve">ATM Oficina San Martín II </v>
      </c>
      <c r="H69" s="99" t="str">
        <f>VLOOKUP(E69,VIP!$A$2:$O16373,7,FALSE)</f>
        <v>Si</v>
      </c>
      <c r="I69" s="99" t="str">
        <f>VLOOKUP(E69,VIP!$A$2:$O8338,8,FALSE)</f>
        <v>Si</v>
      </c>
      <c r="J69" s="99" t="str">
        <f>VLOOKUP(E69,VIP!$A$2:$O8288,8,FALSE)</f>
        <v>Si</v>
      </c>
      <c r="K69" s="99" t="str">
        <f>VLOOKUP(E69,VIP!$A$2:$O11862,6,0)</f>
        <v>NO</v>
      </c>
      <c r="L69" s="108" t="s">
        <v>2512</v>
      </c>
      <c r="M69" s="123" t="s">
        <v>2515</v>
      </c>
      <c r="N69" s="106" t="s">
        <v>2481</v>
      </c>
      <c r="O69" s="104" t="s">
        <v>2482</v>
      </c>
      <c r="P69" s="104"/>
      <c r="Q69" s="122">
        <v>44216.599305555559</v>
      </c>
    </row>
    <row r="70" spans="1:17" ht="18" x14ac:dyDescent="0.25">
      <c r="A70" s="85" t="str">
        <f>VLOOKUP(E70,'LISTADO ATM'!$A$2:$C$895,3,0)</f>
        <v>SUR</v>
      </c>
      <c r="B70" s="114">
        <v>335768588</v>
      </c>
      <c r="C70" s="105">
        <v>44216.392754629633</v>
      </c>
      <c r="D70" s="104" t="s">
        <v>2189</v>
      </c>
      <c r="E70" s="100">
        <v>677</v>
      </c>
      <c r="F70" s="85" t="str">
        <f>VLOOKUP(E70,VIP!$A$2:$O11451,2,0)</f>
        <v>DRBR677</v>
      </c>
      <c r="G70" s="99" t="str">
        <f>VLOOKUP(E70,'LISTADO ATM'!$A$2:$B$894,2,0)</f>
        <v>ATM PBG Villa Jaragua</v>
      </c>
      <c r="H70" s="99" t="str">
        <f>VLOOKUP(E70,VIP!$A$2:$O16372,7,FALSE)</f>
        <v>Si</v>
      </c>
      <c r="I70" s="99" t="str">
        <f>VLOOKUP(E70,VIP!$A$2:$O8337,8,FALSE)</f>
        <v>Si</v>
      </c>
      <c r="J70" s="99" t="str">
        <f>VLOOKUP(E70,VIP!$A$2:$O8287,8,FALSE)</f>
        <v>Si</v>
      </c>
      <c r="K70" s="99" t="str">
        <f>VLOOKUP(E70,VIP!$A$2:$O11861,6,0)</f>
        <v>SI</v>
      </c>
      <c r="L70" s="108" t="s">
        <v>2463</v>
      </c>
      <c r="M70" s="123" t="s">
        <v>2515</v>
      </c>
      <c r="N70" s="161" t="s">
        <v>2500</v>
      </c>
      <c r="O70" s="104" t="s">
        <v>2483</v>
      </c>
      <c r="P70" s="104"/>
      <c r="Q70" s="122">
        <v>44216.592361111114</v>
      </c>
    </row>
    <row r="71" spans="1:17" ht="18" x14ac:dyDescent="0.25">
      <c r="A71" s="85" t="str">
        <f>VLOOKUP(E71,'LISTADO ATM'!$A$2:$C$895,3,0)</f>
        <v>DISTRITO NACIONAL</v>
      </c>
      <c r="B71" s="114">
        <v>335768607</v>
      </c>
      <c r="C71" s="105">
        <v>44216.397118055553</v>
      </c>
      <c r="D71" s="104" t="s">
        <v>2477</v>
      </c>
      <c r="E71" s="100">
        <v>390</v>
      </c>
      <c r="F71" s="85" t="str">
        <f>VLOOKUP(E71,VIP!$A$2:$O11450,2,0)</f>
        <v>DRBR390</v>
      </c>
      <c r="G71" s="99" t="str">
        <f>VLOOKUP(E71,'LISTADO ATM'!$A$2:$B$894,2,0)</f>
        <v xml:space="preserve">ATM Oficina Boca Chica II </v>
      </c>
      <c r="H71" s="99" t="str">
        <f>VLOOKUP(E71,VIP!$A$2:$O16371,7,FALSE)</f>
        <v>Si</v>
      </c>
      <c r="I71" s="99" t="str">
        <f>VLOOKUP(E71,VIP!$A$2:$O8336,8,FALSE)</f>
        <v>Si</v>
      </c>
      <c r="J71" s="99" t="str">
        <f>VLOOKUP(E71,VIP!$A$2:$O8286,8,FALSE)</f>
        <v>Si</v>
      </c>
      <c r="K71" s="99" t="str">
        <f>VLOOKUP(E71,VIP!$A$2:$O11860,6,0)</f>
        <v>NO</v>
      </c>
      <c r="L71" s="108" t="s">
        <v>2512</v>
      </c>
      <c r="M71" s="107" t="s">
        <v>2473</v>
      </c>
      <c r="N71" s="106" t="s">
        <v>2481</v>
      </c>
      <c r="O71" s="104" t="s">
        <v>2482</v>
      </c>
      <c r="P71" s="104"/>
      <c r="Q71" s="107" t="s">
        <v>2430</v>
      </c>
    </row>
    <row r="72" spans="1:17" ht="18" x14ac:dyDescent="0.25">
      <c r="A72" s="85" t="str">
        <f>VLOOKUP(E72,'LISTADO ATM'!$A$2:$C$895,3,0)</f>
        <v>SUR</v>
      </c>
      <c r="B72" s="114">
        <v>335768660</v>
      </c>
      <c r="C72" s="105">
        <v>44216.411400462966</v>
      </c>
      <c r="D72" s="104" t="s">
        <v>2189</v>
      </c>
      <c r="E72" s="100">
        <v>50</v>
      </c>
      <c r="F72" s="85" t="str">
        <f>VLOOKUP(E72,VIP!$A$2:$O11448,2,0)</f>
        <v>DRBR050</v>
      </c>
      <c r="G72" s="99" t="str">
        <f>VLOOKUP(E72,'LISTADO ATM'!$A$2:$B$894,2,0)</f>
        <v xml:space="preserve">ATM Oficina Padre Las Casas (Azua) </v>
      </c>
      <c r="H72" s="99" t="str">
        <f>VLOOKUP(E72,VIP!$A$2:$O16369,7,FALSE)</f>
        <v>Si</v>
      </c>
      <c r="I72" s="99" t="str">
        <f>VLOOKUP(E72,VIP!$A$2:$O8334,8,FALSE)</f>
        <v>Si</v>
      </c>
      <c r="J72" s="99" t="str">
        <f>VLOOKUP(E72,VIP!$A$2:$O8284,8,FALSE)</f>
        <v>Si</v>
      </c>
      <c r="K72" s="99" t="str">
        <f>VLOOKUP(E72,VIP!$A$2:$O11858,6,0)</f>
        <v>NO</v>
      </c>
      <c r="L72" s="108" t="s">
        <v>2254</v>
      </c>
      <c r="M72" s="160" t="s">
        <v>2515</v>
      </c>
      <c r="N72" s="161" t="s">
        <v>2500</v>
      </c>
      <c r="O72" s="104" t="s">
        <v>2483</v>
      </c>
      <c r="P72" s="104"/>
      <c r="Q72" s="161">
        <v>44216.772222222222</v>
      </c>
    </row>
    <row r="73" spans="1:17" ht="18" x14ac:dyDescent="0.25">
      <c r="A73" s="85" t="str">
        <f>VLOOKUP(E73,'LISTADO ATM'!$A$2:$C$895,3,0)</f>
        <v>DISTRITO NACIONAL</v>
      </c>
      <c r="B73" s="114">
        <v>335768666</v>
      </c>
      <c r="C73" s="105">
        <v>44216.412604166668</v>
      </c>
      <c r="D73" s="104" t="s">
        <v>2189</v>
      </c>
      <c r="E73" s="100">
        <v>449</v>
      </c>
      <c r="F73" s="85" t="str">
        <f>VLOOKUP(E73,VIP!$A$2:$O11447,2,0)</f>
        <v>DRBR449</v>
      </c>
      <c r="G73" s="99" t="str">
        <f>VLOOKUP(E73,'LISTADO ATM'!$A$2:$B$894,2,0)</f>
        <v>ATM Autobanco Lope de Vega II</v>
      </c>
      <c r="H73" s="99" t="str">
        <f>VLOOKUP(E73,VIP!$A$2:$O16368,7,FALSE)</f>
        <v>Si</v>
      </c>
      <c r="I73" s="99" t="str">
        <f>VLOOKUP(E73,VIP!$A$2:$O8333,8,FALSE)</f>
        <v>Si</v>
      </c>
      <c r="J73" s="99" t="str">
        <f>VLOOKUP(E73,VIP!$A$2:$O8283,8,FALSE)</f>
        <v>Si</v>
      </c>
      <c r="K73" s="99" t="str">
        <f>VLOOKUP(E73,VIP!$A$2:$O11857,6,0)</f>
        <v>NO</v>
      </c>
      <c r="L73" s="108" t="s">
        <v>2254</v>
      </c>
      <c r="M73" s="123" t="s">
        <v>2515</v>
      </c>
      <c r="N73" s="161" t="s">
        <v>2500</v>
      </c>
      <c r="O73" s="104" t="s">
        <v>2483</v>
      </c>
      <c r="P73" s="104"/>
      <c r="Q73" s="122">
        <v>44216.588194444441</v>
      </c>
    </row>
    <row r="74" spans="1:17" ht="18" x14ac:dyDescent="0.25">
      <c r="A74" s="85" t="str">
        <f>VLOOKUP(E74,'LISTADO ATM'!$A$2:$C$895,3,0)</f>
        <v>NORTE</v>
      </c>
      <c r="B74" s="114">
        <v>335768683</v>
      </c>
      <c r="C74" s="105">
        <v>44216.417557870373</v>
      </c>
      <c r="D74" s="104" t="s">
        <v>2494</v>
      </c>
      <c r="E74" s="100">
        <v>950</v>
      </c>
      <c r="F74" s="85" t="str">
        <f>VLOOKUP(E74,VIP!$A$2:$O11458,2,0)</f>
        <v>DRBR12G</v>
      </c>
      <c r="G74" s="99" t="str">
        <f>VLOOKUP(E74,'LISTADO ATM'!$A$2:$B$894,2,0)</f>
        <v xml:space="preserve">ATM Oficina Monterrico </v>
      </c>
      <c r="H74" s="99" t="str">
        <f>VLOOKUP(E74,VIP!$A$2:$O16379,7,FALSE)</f>
        <v>Si</v>
      </c>
      <c r="I74" s="99" t="str">
        <f>VLOOKUP(E74,VIP!$A$2:$O8344,8,FALSE)</f>
        <v>Si</v>
      </c>
      <c r="J74" s="99" t="str">
        <f>VLOOKUP(E74,VIP!$A$2:$O8294,8,FALSE)</f>
        <v>Si</v>
      </c>
      <c r="K74" s="99" t="str">
        <f>VLOOKUP(E74,VIP!$A$2:$O11868,6,0)</f>
        <v>SI</v>
      </c>
      <c r="L74" s="108" t="s">
        <v>2519</v>
      </c>
      <c r="M74" s="123" t="s">
        <v>2515</v>
      </c>
      <c r="N74" s="161" t="s">
        <v>2500</v>
      </c>
      <c r="O74" s="104" t="s">
        <v>2520</v>
      </c>
      <c r="P74" s="160" t="s">
        <v>2519</v>
      </c>
      <c r="Q74" s="123" t="s">
        <v>2519</v>
      </c>
    </row>
    <row r="75" spans="1:17" ht="18" x14ac:dyDescent="0.25">
      <c r="A75" s="85" t="str">
        <f>VLOOKUP(E75,'LISTADO ATM'!$A$2:$C$895,3,0)</f>
        <v>DISTRITO NACIONAL</v>
      </c>
      <c r="B75" s="114">
        <v>335768687</v>
      </c>
      <c r="C75" s="105">
        <v>44216.418333333335</v>
      </c>
      <c r="D75" s="104" t="s">
        <v>2494</v>
      </c>
      <c r="E75" s="100">
        <v>118</v>
      </c>
      <c r="F75" s="85" t="str">
        <f>VLOOKUP(E75,VIP!$A$2:$O11457,2,0)</f>
        <v>DRBR118</v>
      </c>
      <c r="G75" s="99" t="str">
        <f>VLOOKUP(E75,'LISTADO ATM'!$A$2:$B$894,2,0)</f>
        <v>ATM Plaza Torino</v>
      </c>
      <c r="H75" s="99" t="str">
        <f>VLOOKUP(E75,VIP!$A$2:$O16378,7,FALSE)</f>
        <v>N/A</v>
      </c>
      <c r="I75" s="99" t="str">
        <f>VLOOKUP(E75,VIP!$A$2:$O8343,8,FALSE)</f>
        <v>N/A</v>
      </c>
      <c r="J75" s="99" t="str">
        <f>VLOOKUP(E75,VIP!$A$2:$O8293,8,FALSE)</f>
        <v>N/A</v>
      </c>
      <c r="K75" s="99" t="str">
        <f>VLOOKUP(E75,VIP!$A$2:$O11867,6,0)</f>
        <v>N/A</v>
      </c>
      <c r="L75" s="108" t="s">
        <v>2518</v>
      </c>
      <c r="M75" s="123" t="s">
        <v>2515</v>
      </c>
      <c r="N75" s="161" t="s">
        <v>2500</v>
      </c>
      <c r="O75" s="104" t="s">
        <v>2520</v>
      </c>
      <c r="P75" s="160" t="s">
        <v>2517</v>
      </c>
      <c r="Q75" s="123" t="s">
        <v>2517</v>
      </c>
    </row>
    <row r="76" spans="1:17" ht="18" x14ac:dyDescent="0.25">
      <c r="A76" s="85" t="str">
        <f>VLOOKUP(E76,'LISTADO ATM'!$A$2:$C$895,3,0)</f>
        <v>NORTE</v>
      </c>
      <c r="B76" s="114">
        <v>335768689</v>
      </c>
      <c r="C76" s="105">
        <v>44216.419016203705</v>
      </c>
      <c r="D76" s="104" t="s">
        <v>2494</v>
      </c>
      <c r="E76" s="100">
        <v>291</v>
      </c>
      <c r="F76" s="85" t="str">
        <f>VLOOKUP(E76,VIP!$A$2:$O11456,2,0)</f>
        <v>DRBR291</v>
      </c>
      <c r="G76" s="99" t="str">
        <f>VLOOKUP(E76,'LISTADO ATM'!$A$2:$B$894,2,0)</f>
        <v xml:space="preserve">ATM S/M Jumbo Las Colinas </v>
      </c>
      <c r="H76" s="99" t="str">
        <f>VLOOKUP(E76,VIP!$A$2:$O16377,7,FALSE)</f>
        <v>Si</v>
      </c>
      <c r="I76" s="99" t="str">
        <f>VLOOKUP(E76,VIP!$A$2:$O8342,8,FALSE)</f>
        <v>Si</v>
      </c>
      <c r="J76" s="99" t="str">
        <f>VLOOKUP(E76,VIP!$A$2:$O8292,8,FALSE)</f>
        <v>Si</v>
      </c>
      <c r="K76" s="99" t="str">
        <f>VLOOKUP(E76,VIP!$A$2:$O11866,6,0)</f>
        <v>NO</v>
      </c>
      <c r="L76" s="108" t="s">
        <v>2517</v>
      </c>
      <c r="M76" s="123" t="s">
        <v>2515</v>
      </c>
      <c r="N76" s="161" t="s">
        <v>2500</v>
      </c>
      <c r="O76" s="104" t="s">
        <v>2520</v>
      </c>
      <c r="P76" s="160" t="s">
        <v>2517</v>
      </c>
      <c r="Q76" s="123" t="s">
        <v>2517</v>
      </c>
    </row>
    <row r="77" spans="1:17" ht="18" x14ac:dyDescent="0.25">
      <c r="A77" s="85" t="str">
        <f>VLOOKUP(E77,'LISTADO ATM'!$A$2:$C$895,3,0)</f>
        <v>SUR</v>
      </c>
      <c r="B77" s="114">
        <v>335768717</v>
      </c>
      <c r="C77" s="105">
        <v>44216.425625000003</v>
      </c>
      <c r="D77" s="104" t="s">
        <v>2494</v>
      </c>
      <c r="E77" s="100">
        <v>403</v>
      </c>
      <c r="F77" s="85" t="str">
        <f>VLOOKUP(E77,VIP!$A$2:$O11446,2,0)</f>
        <v>DRBR403</v>
      </c>
      <c r="G77" s="99" t="str">
        <f>VLOOKUP(E77,'LISTADO ATM'!$A$2:$B$894,2,0)</f>
        <v xml:space="preserve">ATM Oficina Vicente Noble </v>
      </c>
      <c r="H77" s="99" t="str">
        <f>VLOOKUP(E77,VIP!$A$2:$O16367,7,FALSE)</f>
        <v>Si</v>
      </c>
      <c r="I77" s="99" t="str">
        <f>VLOOKUP(E77,VIP!$A$2:$O8332,8,FALSE)</f>
        <v>Si</v>
      </c>
      <c r="J77" s="99" t="str">
        <f>VLOOKUP(E77,VIP!$A$2:$O8282,8,FALSE)</f>
        <v>Si</v>
      </c>
      <c r="K77" s="99" t="str">
        <f>VLOOKUP(E77,VIP!$A$2:$O11856,6,0)</f>
        <v>NO</v>
      </c>
      <c r="L77" s="108" t="s">
        <v>2512</v>
      </c>
      <c r="M77" s="160" t="s">
        <v>2515</v>
      </c>
      <c r="N77" s="106" t="s">
        <v>2481</v>
      </c>
      <c r="O77" s="104" t="s">
        <v>2495</v>
      </c>
      <c r="P77" s="104"/>
      <c r="Q77" s="161">
        <v>44216.71875</v>
      </c>
    </row>
    <row r="78" spans="1:17" ht="18" x14ac:dyDescent="0.25">
      <c r="A78" s="85" t="str">
        <f>VLOOKUP(E78,'LISTADO ATM'!$A$2:$C$895,3,0)</f>
        <v>ESTE</v>
      </c>
      <c r="B78" s="114">
        <v>335768726</v>
      </c>
      <c r="C78" s="105">
        <v>44216.430706018517</v>
      </c>
      <c r="D78" s="104" t="s">
        <v>2494</v>
      </c>
      <c r="E78" s="100">
        <v>121</v>
      </c>
      <c r="F78" s="85" t="str">
        <f>VLOOKUP(E78,VIP!$A$2:$O11445,2,0)</f>
        <v>DRBR121</v>
      </c>
      <c r="G78" s="99" t="str">
        <f>VLOOKUP(E78,'LISTADO ATM'!$A$2:$B$894,2,0)</f>
        <v xml:space="preserve">ATM Oficina Bayaguana </v>
      </c>
      <c r="H78" s="99" t="str">
        <f>VLOOKUP(E78,VIP!$A$2:$O16366,7,FALSE)</f>
        <v>Si</v>
      </c>
      <c r="I78" s="99" t="str">
        <f>VLOOKUP(E78,VIP!$A$2:$O8331,8,FALSE)</f>
        <v>Si</v>
      </c>
      <c r="J78" s="99" t="str">
        <f>VLOOKUP(E78,VIP!$A$2:$O8281,8,FALSE)</f>
        <v>Si</v>
      </c>
      <c r="K78" s="99" t="str">
        <f>VLOOKUP(E78,VIP!$A$2:$O11855,6,0)</f>
        <v>SI</v>
      </c>
      <c r="L78" s="108" t="s">
        <v>2512</v>
      </c>
      <c r="M78" s="123" t="s">
        <v>2515</v>
      </c>
      <c r="N78" s="161" t="s">
        <v>2500</v>
      </c>
      <c r="O78" s="104" t="s">
        <v>2495</v>
      </c>
      <c r="P78" s="104"/>
      <c r="Q78" s="122">
        <v>44216.602083333331</v>
      </c>
    </row>
    <row r="79" spans="1:17" ht="18" x14ac:dyDescent="0.25">
      <c r="A79" s="85" t="str">
        <f>VLOOKUP(E79,'LISTADO ATM'!$A$2:$C$895,3,0)</f>
        <v>NORTE</v>
      </c>
      <c r="B79" s="114">
        <v>335768727</v>
      </c>
      <c r="C79" s="105">
        <v>44216.431354166663</v>
      </c>
      <c r="D79" s="104" t="s">
        <v>2494</v>
      </c>
      <c r="E79" s="100">
        <v>291</v>
      </c>
      <c r="F79" s="85" t="str">
        <f>VLOOKUP(E79,VIP!$A$2:$O11455,2,0)</f>
        <v>DRBR291</v>
      </c>
      <c r="G79" s="99" t="str">
        <f>VLOOKUP(E79,'LISTADO ATM'!$A$2:$B$894,2,0)</f>
        <v xml:space="preserve">ATM S/M Jumbo Las Colinas </v>
      </c>
      <c r="H79" s="99" t="str">
        <f>VLOOKUP(E79,VIP!$A$2:$O16376,7,FALSE)</f>
        <v>Si</v>
      </c>
      <c r="I79" s="99" t="str">
        <f>VLOOKUP(E79,VIP!$A$2:$O8341,8,FALSE)</f>
        <v>Si</v>
      </c>
      <c r="J79" s="99" t="str">
        <f>VLOOKUP(E79,VIP!$A$2:$O8291,8,FALSE)</f>
        <v>Si</v>
      </c>
      <c r="K79" s="99" t="str">
        <f>VLOOKUP(E79,VIP!$A$2:$O11865,6,0)</f>
        <v>NO</v>
      </c>
      <c r="L79" s="108" t="s">
        <v>2516</v>
      </c>
      <c r="M79" s="123" t="s">
        <v>2515</v>
      </c>
      <c r="N79" s="161" t="s">
        <v>2500</v>
      </c>
      <c r="O79" s="104" t="s">
        <v>2495</v>
      </c>
      <c r="P79" s="160" t="s">
        <v>2517</v>
      </c>
      <c r="Q79" s="123" t="s">
        <v>2517</v>
      </c>
    </row>
    <row r="80" spans="1:17" ht="18" x14ac:dyDescent="0.25">
      <c r="A80" s="85" t="str">
        <f>VLOOKUP(E80,'LISTADO ATM'!$A$2:$C$895,3,0)</f>
        <v>DISTRITO NACIONAL</v>
      </c>
      <c r="B80" s="114">
        <v>335768742</v>
      </c>
      <c r="C80" s="105">
        <v>44216.436053240737</v>
      </c>
      <c r="D80" s="104" t="s">
        <v>2494</v>
      </c>
      <c r="E80" s="100">
        <v>735</v>
      </c>
      <c r="F80" s="85" t="str">
        <f>VLOOKUP(E80,VIP!$A$2:$O11443,2,0)</f>
        <v>DRBR179</v>
      </c>
      <c r="G80" s="99" t="str">
        <f>VLOOKUP(E80,'LISTADO ATM'!$A$2:$B$894,2,0)</f>
        <v xml:space="preserve">ATM Oficina Independencia II  </v>
      </c>
      <c r="H80" s="99" t="str">
        <f>VLOOKUP(E80,VIP!$A$2:$O16364,7,FALSE)</f>
        <v>Si</v>
      </c>
      <c r="I80" s="99" t="str">
        <f>VLOOKUP(E80,VIP!$A$2:$O8329,8,FALSE)</f>
        <v>Si</v>
      </c>
      <c r="J80" s="99" t="str">
        <f>VLOOKUP(E80,VIP!$A$2:$O8279,8,FALSE)</f>
        <v>Si</v>
      </c>
      <c r="K80" s="99" t="str">
        <f>VLOOKUP(E80,VIP!$A$2:$O11853,6,0)</f>
        <v>NO</v>
      </c>
      <c r="L80" s="108" t="s">
        <v>2512</v>
      </c>
      <c r="M80" s="107" t="s">
        <v>2473</v>
      </c>
      <c r="N80" s="106" t="s">
        <v>2481</v>
      </c>
      <c r="O80" s="104" t="s">
        <v>2495</v>
      </c>
      <c r="P80" s="104"/>
      <c r="Q80" s="107" t="s">
        <v>2430</v>
      </c>
    </row>
    <row r="81" spans="1:17" ht="18" x14ac:dyDescent="0.25">
      <c r="A81" s="85" t="str">
        <f>VLOOKUP(E81,'LISTADO ATM'!$A$2:$C$895,3,0)</f>
        <v>NORTE</v>
      </c>
      <c r="B81" s="114">
        <v>335768773</v>
      </c>
      <c r="C81" s="105">
        <v>44216.442488425928</v>
      </c>
      <c r="D81" s="104" t="s">
        <v>2190</v>
      </c>
      <c r="E81" s="100">
        <v>282</v>
      </c>
      <c r="F81" s="85" t="str">
        <f>VLOOKUP(E81,VIP!$A$2:$O11500,2,0)</f>
        <v>DRBR282</v>
      </c>
      <c r="G81" s="99" t="str">
        <f>VLOOKUP(E81,'LISTADO ATM'!$A$2:$B$894,2,0)</f>
        <v xml:space="preserve">ATM Autobanco Nibaje </v>
      </c>
      <c r="H81" s="99" t="str">
        <f>VLOOKUP(E81,VIP!$A$2:$O16421,7,FALSE)</f>
        <v>Si</v>
      </c>
      <c r="I81" s="99" t="str">
        <f>VLOOKUP(E81,VIP!$A$2:$O8386,8,FALSE)</f>
        <v>Si</v>
      </c>
      <c r="J81" s="99" t="str">
        <f>VLOOKUP(E81,VIP!$A$2:$O8336,8,FALSE)</f>
        <v>Si</v>
      </c>
      <c r="K81" s="99" t="str">
        <f>VLOOKUP(E81,VIP!$A$2:$O11910,6,0)</f>
        <v>NO</v>
      </c>
      <c r="L81" s="108" t="s">
        <v>2463</v>
      </c>
      <c r="M81" s="160" t="s">
        <v>2515</v>
      </c>
      <c r="N81" s="106" t="s">
        <v>2481</v>
      </c>
      <c r="O81" s="104" t="s">
        <v>2490</v>
      </c>
      <c r="P81" s="104"/>
      <c r="Q81" s="161">
        <v>44216.78402777778</v>
      </c>
    </row>
    <row r="82" spans="1:17" ht="18" x14ac:dyDescent="0.25">
      <c r="A82" s="85" t="str">
        <f>VLOOKUP(E82,'LISTADO ATM'!$A$2:$C$895,3,0)</f>
        <v>NORTE</v>
      </c>
      <c r="B82" s="114">
        <v>335768793</v>
      </c>
      <c r="C82" s="105">
        <v>44216.45034722222</v>
      </c>
      <c r="D82" s="104" t="s">
        <v>2494</v>
      </c>
      <c r="E82" s="100">
        <v>266</v>
      </c>
      <c r="F82" s="85" t="str">
        <f>VLOOKUP(E82,VIP!$A$2:$O11481,2,0)</f>
        <v>DRBR266</v>
      </c>
      <c r="G82" s="99" t="str">
        <f>VLOOKUP(E82,'LISTADO ATM'!$A$2:$B$894,2,0)</f>
        <v xml:space="preserve">ATM Oficina Villa Francisca </v>
      </c>
      <c r="H82" s="99" t="str">
        <f>VLOOKUP(E82,VIP!$A$2:$O16402,7,FALSE)</f>
        <v>Si</v>
      </c>
      <c r="I82" s="99" t="str">
        <f>VLOOKUP(E82,VIP!$A$2:$O8367,8,FALSE)</f>
        <v>Si</v>
      </c>
      <c r="J82" s="99" t="str">
        <f>VLOOKUP(E82,VIP!$A$2:$O8317,8,FALSE)</f>
        <v>Si</v>
      </c>
      <c r="K82" s="99" t="str">
        <f>VLOOKUP(E82,VIP!$A$2:$O11891,6,0)</f>
        <v>NO</v>
      </c>
      <c r="L82" s="108" t="s">
        <v>2523</v>
      </c>
      <c r="M82" s="123" t="s">
        <v>2515</v>
      </c>
      <c r="N82" s="161" t="s">
        <v>2500</v>
      </c>
      <c r="O82" s="104" t="s">
        <v>2521</v>
      </c>
      <c r="P82" s="160" t="s">
        <v>2517</v>
      </c>
      <c r="Q82" s="123" t="s">
        <v>2523</v>
      </c>
    </row>
    <row r="83" spans="1:17" ht="18" x14ac:dyDescent="0.25">
      <c r="A83" s="85" t="str">
        <f>VLOOKUP(E83,'LISTADO ATM'!$A$2:$C$895,3,0)</f>
        <v>ESTE</v>
      </c>
      <c r="B83" s="114">
        <v>335768809</v>
      </c>
      <c r="C83" s="105">
        <v>44216.456909722219</v>
      </c>
      <c r="D83" s="104" t="s">
        <v>2494</v>
      </c>
      <c r="E83" s="100">
        <v>660</v>
      </c>
      <c r="F83" s="85" t="str">
        <f>VLOOKUP(E83,VIP!$A$2:$O11480,2,0)</f>
        <v>DRBR660</v>
      </c>
      <c r="G83" s="99" t="str">
        <f>VLOOKUP(E83,'LISTADO ATM'!$A$2:$B$894,2,0)</f>
        <v>ATM Oficina Romana Norte II</v>
      </c>
      <c r="H83" s="99" t="str">
        <f>VLOOKUP(E83,VIP!$A$2:$O16401,7,FALSE)</f>
        <v>N/A</v>
      </c>
      <c r="I83" s="99" t="str">
        <f>VLOOKUP(E83,VIP!$A$2:$O8366,8,FALSE)</f>
        <v>N/A</v>
      </c>
      <c r="J83" s="99" t="str">
        <f>VLOOKUP(E83,VIP!$A$2:$O8316,8,FALSE)</f>
        <v>N/A</v>
      </c>
      <c r="K83" s="99" t="str">
        <f>VLOOKUP(E83,VIP!$A$2:$O11890,6,0)</f>
        <v>N/A</v>
      </c>
      <c r="L83" s="108" t="s">
        <v>2523</v>
      </c>
      <c r="M83" s="123" t="s">
        <v>2515</v>
      </c>
      <c r="N83" s="161" t="s">
        <v>2500</v>
      </c>
      <c r="O83" s="104" t="s">
        <v>2521</v>
      </c>
      <c r="P83" s="160" t="s">
        <v>2517</v>
      </c>
      <c r="Q83" s="123" t="s">
        <v>2523</v>
      </c>
    </row>
    <row r="84" spans="1:17" ht="18" x14ac:dyDescent="0.25">
      <c r="A84" s="85" t="str">
        <f>VLOOKUP(E84,'LISTADO ATM'!$A$2:$C$895,3,0)</f>
        <v>ESTE</v>
      </c>
      <c r="B84" s="114">
        <v>335768814</v>
      </c>
      <c r="C84" s="105">
        <v>44216.459930555553</v>
      </c>
      <c r="D84" s="104" t="s">
        <v>2494</v>
      </c>
      <c r="E84" s="100">
        <v>158</v>
      </c>
      <c r="F84" s="85" t="str">
        <f>VLOOKUP(E84,VIP!$A$2:$O11479,2,0)</f>
        <v>DRBR158</v>
      </c>
      <c r="G84" s="99" t="str">
        <f>VLOOKUP(E84,'LISTADO ATM'!$A$2:$B$894,2,0)</f>
        <v xml:space="preserve">ATM Oficina Romana Norte </v>
      </c>
      <c r="H84" s="99" t="str">
        <f>VLOOKUP(E84,VIP!$A$2:$O16400,7,FALSE)</f>
        <v>Si</v>
      </c>
      <c r="I84" s="99" t="str">
        <f>VLOOKUP(E84,VIP!$A$2:$O8365,8,FALSE)</f>
        <v>Si</v>
      </c>
      <c r="J84" s="99" t="str">
        <f>VLOOKUP(E84,VIP!$A$2:$O8315,8,FALSE)</f>
        <v>Si</v>
      </c>
      <c r="K84" s="99" t="str">
        <f>VLOOKUP(E84,VIP!$A$2:$O11889,6,0)</f>
        <v>SI</v>
      </c>
      <c r="L84" s="108" t="s">
        <v>2523</v>
      </c>
      <c r="M84" s="123" t="s">
        <v>2515</v>
      </c>
      <c r="N84" s="122" t="s">
        <v>2500</v>
      </c>
      <c r="O84" s="104" t="s">
        <v>2521</v>
      </c>
      <c r="P84" s="160" t="s">
        <v>2517</v>
      </c>
      <c r="Q84" s="123" t="s">
        <v>2523</v>
      </c>
    </row>
    <row r="85" spans="1:17" ht="18" x14ac:dyDescent="0.25">
      <c r="A85" s="85" t="str">
        <f>VLOOKUP(E85,'LISTADO ATM'!$A$2:$C$895,3,0)</f>
        <v>DISTRITO NACIONAL</v>
      </c>
      <c r="B85" s="114">
        <v>335768820</v>
      </c>
      <c r="C85" s="105">
        <v>44216.462361111109</v>
      </c>
      <c r="D85" s="104" t="s">
        <v>2189</v>
      </c>
      <c r="E85" s="100">
        <v>169</v>
      </c>
      <c r="F85" s="85" t="str">
        <f>VLOOKUP(E85,VIP!$A$2:$O11499,2,0)</f>
        <v>DRBR169</v>
      </c>
      <c r="G85" s="99" t="str">
        <f>VLOOKUP(E85,'LISTADO ATM'!$A$2:$B$894,2,0)</f>
        <v xml:space="preserve">ATM Oficina Caonabo </v>
      </c>
      <c r="H85" s="99" t="str">
        <f>VLOOKUP(E85,VIP!$A$2:$O16420,7,FALSE)</f>
        <v>Si</v>
      </c>
      <c r="I85" s="99" t="str">
        <f>VLOOKUP(E85,VIP!$A$2:$O8385,8,FALSE)</f>
        <v>Si</v>
      </c>
      <c r="J85" s="99" t="str">
        <f>VLOOKUP(E85,VIP!$A$2:$O8335,8,FALSE)</f>
        <v>Si</v>
      </c>
      <c r="K85" s="99" t="str">
        <f>VLOOKUP(E85,VIP!$A$2:$O11909,6,0)</f>
        <v>NO</v>
      </c>
      <c r="L85" s="108" t="s">
        <v>2526</v>
      </c>
      <c r="M85" s="107" t="s">
        <v>2473</v>
      </c>
      <c r="N85" s="106" t="s">
        <v>2481</v>
      </c>
      <c r="O85" s="104" t="s">
        <v>2483</v>
      </c>
      <c r="P85" s="104"/>
      <c r="Q85" s="107" t="s">
        <v>2228</v>
      </c>
    </row>
    <row r="86" spans="1:17" ht="18" x14ac:dyDescent="0.25">
      <c r="A86" s="85" t="str">
        <f>VLOOKUP(E86,'LISTADO ATM'!$A$2:$C$895,3,0)</f>
        <v>DISTRITO NACIONAL</v>
      </c>
      <c r="B86" s="114">
        <v>335768832</v>
      </c>
      <c r="C86" s="105">
        <v>44216.466134259259</v>
      </c>
      <c r="D86" s="104" t="s">
        <v>2189</v>
      </c>
      <c r="E86" s="100">
        <v>722</v>
      </c>
      <c r="F86" s="85" t="str">
        <f>VLOOKUP(E86,VIP!$A$2:$O11498,2,0)</f>
        <v>DRBR393</v>
      </c>
      <c r="G86" s="99" t="str">
        <f>VLOOKUP(E86,'LISTADO ATM'!$A$2:$B$894,2,0)</f>
        <v xml:space="preserve">ATM Oficina Charles de Gaulle III </v>
      </c>
      <c r="H86" s="99" t="str">
        <f>VLOOKUP(E86,VIP!$A$2:$O16419,7,FALSE)</f>
        <v>Si</v>
      </c>
      <c r="I86" s="99" t="str">
        <f>VLOOKUP(E86,VIP!$A$2:$O8384,8,FALSE)</f>
        <v>Si</v>
      </c>
      <c r="J86" s="99" t="str">
        <f>VLOOKUP(E86,VIP!$A$2:$O8334,8,FALSE)</f>
        <v>Si</v>
      </c>
      <c r="K86" s="99" t="str">
        <f>VLOOKUP(E86,VIP!$A$2:$O11908,6,0)</f>
        <v>SI</v>
      </c>
      <c r="L86" s="108" t="s">
        <v>2496</v>
      </c>
      <c r="M86" s="107" t="s">
        <v>2473</v>
      </c>
      <c r="N86" s="106" t="s">
        <v>2481</v>
      </c>
      <c r="O86" s="104" t="s">
        <v>2483</v>
      </c>
      <c r="P86" s="104"/>
      <c r="Q86" s="107" t="s">
        <v>2496</v>
      </c>
    </row>
    <row r="87" spans="1:17" ht="18" x14ac:dyDescent="0.25">
      <c r="A87" s="85" t="str">
        <f>VLOOKUP(E87,'LISTADO ATM'!$A$2:$C$895,3,0)</f>
        <v>DISTRITO NACIONAL</v>
      </c>
      <c r="B87" s="114">
        <v>335768836</v>
      </c>
      <c r="C87" s="105">
        <v>44216.467106481483</v>
      </c>
      <c r="D87" s="104" t="s">
        <v>2494</v>
      </c>
      <c r="E87" s="100">
        <v>559</v>
      </c>
      <c r="F87" s="85" t="str">
        <f>VLOOKUP(E87,VIP!$A$2:$O11478,2,0)</f>
        <v>DRBR559</v>
      </c>
      <c r="G87" s="99" t="str">
        <f>VLOOKUP(E87,'LISTADO ATM'!$A$2:$B$894,2,0)</f>
        <v xml:space="preserve">ATM UNP Metro I </v>
      </c>
      <c r="H87" s="99" t="str">
        <f>VLOOKUP(E87,VIP!$A$2:$O16399,7,FALSE)</f>
        <v>Si</v>
      </c>
      <c r="I87" s="99" t="str">
        <f>VLOOKUP(E87,VIP!$A$2:$O8364,8,FALSE)</f>
        <v>Si</v>
      </c>
      <c r="J87" s="99" t="str">
        <f>VLOOKUP(E87,VIP!$A$2:$O8314,8,FALSE)</f>
        <v>Si</v>
      </c>
      <c r="K87" s="99" t="str">
        <f>VLOOKUP(E87,VIP!$A$2:$O11888,6,0)</f>
        <v>SI</v>
      </c>
      <c r="L87" s="108" t="s">
        <v>2523</v>
      </c>
      <c r="M87" s="123" t="s">
        <v>2515</v>
      </c>
      <c r="N87" s="122" t="s">
        <v>2500</v>
      </c>
      <c r="O87" s="104" t="s">
        <v>2521</v>
      </c>
      <c r="P87" s="160" t="s">
        <v>2517</v>
      </c>
      <c r="Q87" s="123" t="s">
        <v>2523</v>
      </c>
    </row>
    <row r="88" spans="1:17" ht="18" x14ac:dyDescent="0.25">
      <c r="A88" s="85" t="str">
        <f>VLOOKUP(E88,'LISTADO ATM'!$A$2:$C$895,3,0)</f>
        <v>NORTE</v>
      </c>
      <c r="B88" s="114">
        <v>335768839</v>
      </c>
      <c r="C88" s="105">
        <v>44216.469548611109</v>
      </c>
      <c r="D88" s="104" t="s">
        <v>2190</v>
      </c>
      <c r="E88" s="100">
        <v>262</v>
      </c>
      <c r="F88" s="85" t="str">
        <f>VLOOKUP(E88,VIP!$A$2:$O11497,2,0)</f>
        <v>DRBR262</v>
      </c>
      <c r="G88" s="99" t="str">
        <f>VLOOKUP(E88,'LISTADO ATM'!$A$2:$B$894,2,0)</f>
        <v xml:space="preserve">ATM Oficina Obras Públicas (Santiago) </v>
      </c>
      <c r="H88" s="99" t="str">
        <f>VLOOKUP(E88,VIP!$A$2:$O16418,7,FALSE)</f>
        <v>Si</v>
      </c>
      <c r="I88" s="99" t="str">
        <f>VLOOKUP(E88,VIP!$A$2:$O8383,8,FALSE)</f>
        <v>Si</v>
      </c>
      <c r="J88" s="99" t="str">
        <f>VLOOKUP(E88,VIP!$A$2:$O8333,8,FALSE)</f>
        <v>Si</v>
      </c>
      <c r="K88" s="99" t="str">
        <f>VLOOKUP(E88,VIP!$A$2:$O11907,6,0)</f>
        <v>SI</v>
      </c>
      <c r="L88" s="108" t="s">
        <v>2526</v>
      </c>
      <c r="M88" s="160" t="s">
        <v>2515</v>
      </c>
      <c r="N88" s="106" t="s">
        <v>2481</v>
      </c>
      <c r="O88" s="104" t="s">
        <v>2490</v>
      </c>
      <c r="P88" s="104"/>
      <c r="Q88" s="161">
        <v>44216.789583333331</v>
      </c>
    </row>
    <row r="89" spans="1:17" ht="18" x14ac:dyDescent="0.25">
      <c r="A89" s="85" t="str">
        <f>VLOOKUP(E89,'LISTADO ATM'!$A$2:$C$895,3,0)</f>
        <v>DISTRITO NACIONAL</v>
      </c>
      <c r="B89" s="114">
        <v>335768845</v>
      </c>
      <c r="C89" s="105">
        <v>44216.474282407406</v>
      </c>
      <c r="D89" s="104" t="s">
        <v>2477</v>
      </c>
      <c r="E89" s="100">
        <v>13</v>
      </c>
      <c r="F89" s="85" t="str">
        <f>VLOOKUP(E89,VIP!$A$2:$O11496,2,0)</f>
        <v>DRBR013</v>
      </c>
      <c r="G89" s="99" t="str">
        <f>VLOOKUP(E89,'LISTADO ATM'!$A$2:$B$894,2,0)</f>
        <v xml:space="preserve">ATM CDEEE </v>
      </c>
      <c r="H89" s="99" t="str">
        <f>VLOOKUP(E89,VIP!$A$2:$O16417,7,FALSE)</f>
        <v>Si</v>
      </c>
      <c r="I89" s="99" t="str">
        <f>VLOOKUP(E89,VIP!$A$2:$O8382,8,FALSE)</f>
        <v>Si</v>
      </c>
      <c r="J89" s="99" t="str">
        <f>VLOOKUP(E89,VIP!$A$2:$O8332,8,FALSE)</f>
        <v>Si</v>
      </c>
      <c r="K89" s="99" t="str">
        <f>VLOOKUP(E89,VIP!$A$2:$O11906,6,0)</f>
        <v>NO</v>
      </c>
      <c r="L89" s="108" t="s">
        <v>2466</v>
      </c>
      <c r="M89" s="123" t="s">
        <v>2515</v>
      </c>
      <c r="N89" s="106" t="s">
        <v>2481</v>
      </c>
      <c r="O89" s="104" t="s">
        <v>2482</v>
      </c>
      <c r="P89" s="104"/>
      <c r="Q89" s="122">
        <v>44216.620138888888</v>
      </c>
    </row>
    <row r="90" spans="1:17" ht="18" x14ac:dyDescent="0.25">
      <c r="A90" s="85" t="str">
        <f>VLOOKUP(E90,'LISTADO ATM'!$A$2:$C$895,3,0)</f>
        <v>NORTE</v>
      </c>
      <c r="B90" s="114">
        <v>335768857</v>
      </c>
      <c r="C90" s="105">
        <v>44216.479837962965</v>
      </c>
      <c r="D90" s="104" t="s">
        <v>2494</v>
      </c>
      <c r="E90" s="100">
        <v>380</v>
      </c>
      <c r="F90" s="85" t="str">
        <f>VLOOKUP(E90,VIP!$A$2:$O11477,2,0)</f>
        <v>DRBR380</v>
      </c>
      <c r="G90" s="99" t="str">
        <f>VLOOKUP(E90,'LISTADO ATM'!$A$2:$B$894,2,0)</f>
        <v xml:space="preserve">ATM Oficina Navarrete </v>
      </c>
      <c r="H90" s="99" t="str">
        <f>VLOOKUP(E90,VIP!$A$2:$O16398,7,FALSE)</f>
        <v>Si</v>
      </c>
      <c r="I90" s="99" t="str">
        <f>VLOOKUP(E90,VIP!$A$2:$O8363,8,FALSE)</f>
        <v>Si</v>
      </c>
      <c r="J90" s="99" t="str">
        <f>VLOOKUP(E90,VIP!$A$2:$O8313,8,FALSE)</f>
        <v>Si</v>
      </c>
      <c r="K90" s="99" t="str">
        <f>VLOOKUP(E90,VIP!$A$2:$O11887,6,0)</f>
        <v>NO</v>
      </c>
      <c r="L90" s="108" t="s">
        <v>2523</v>
      </c>
      <c r="M90" s="123" t="s">
        <v>2515</v>
      </c>
      <c r="N90" s="122" t="s">
        <v>2500</v>
      </c>
      <c r="O90" s="104" t="s">
        <v>2521</v>
      </c>
      <c r="P90" s="160" t="s">
        <v>2517</v>
      </c>
      <c r="Q90" s="123" t="s">
        <v>2523</v>
      </c>
    </row>
    <row r="91" spans="1:17" ht="18" x14ac:dyDescent="0.25">
      <c r="A91" s="85" t="str">
        <f>VLOOKUP(E91,'LISTADO ATM'!$A$2:$C$895,3,0)</f>
        <v>ESTE</v>
      </c>
      <c r="B91" s="114">
        <v>335768874</v>
      </c>
      <c r="C91" s="105">
        <v>44216.484456018516</v>
      </c>
      <c r="D91" s="104" t="s">
        <v>2494</v>
      </c>
      <c r="E91" s="100">
        <v>294</v>
      </c>
      <c r="F91" s="85" t="str">
        <f>VLOOKUP(E91,VIP!$A$2:$O11476,2,0)</f>
        <v>DRBR294</v>
      </c>
      <c r="G91" s="99" t="str">
        <f>VLOOKUP(E91,'LISTADO ATM'!$A$2:$B$894,2,0)</f>
        <v xml:space="preserve">ATM Plaza Zaglul San Pedro II </v>
      </c>
      <c r="H91" s="99" t="str">
        <f>VLOOKUP(E91,VIP!$A$2:$O16397,7,FALSE)</f>
        <v>Si</v>
      </c>
      <c r="I91" s="99" t="str">
        <f>VLOOKUP(E91,VIP!$A$2:$O8362,8,FALSE)</f>
        <v>Si</v>
      </c>
      <c r="J91" s="99" t="str">
        <f>VLOOKUP(E91,VIP!$A$2:$O8312,8,FALSE)</f>
        <v>Si</v>
      </c>
      <c r="K91" s="99" t="str">
        <f>VLOOKUP(E91,VIP!$A$2:$O11886,6,0)</f>
        <v>NO</v>
      </c>
      <c r="L91" s="108" t="s">
        <v>2523</v>
      </c>
      <c r="M91" s="123" t="s">
        <v>2515</v>
      </c>
      <c r="N91" s="122" t="s">
        <v>2500</v>
      </c>
      <c r="O91" s="104" t="s">
        <v>2521</v>
      </c>
      <c r="P91" s="160" t="s">
        <v>2517</v>
      </c>
      <c r="Q91" s="123" t="s">
        <v>2523</v>
      </c>
    </row>
    <row r="92" spans="1:17" ht="18" x14ac:dyDescent="0.25">
      <c r="A92" s="85" t="str">
        <f>VLOOKUP(E92,'LISTADO ATM'!$A$2:$C$895,3,0)</f>
        <v>DISTRITO NACIONAL</v>
      </c>
      <c r="B92" s="114">
        <v>335768882</v>
      </c>
      <c r="C92" s="105">
        <v>44216.485613425924</v>
      </c>
      <c r="D92" s="104" t="s">
        <v>2494</v>
      </c>
      <c r="E92" s="100">
        <v>710</v>
      </c>
      <c r="F92" s="85" t="str">
        <f>VLOOKUP(E92,VIP!$A$2:$O11475,2,0)</f>
        <v>DRBR506</v>
      </c>
      <c r="G92" s="99" t="str">
        <f>VLOOKUP(E92,'LISTADO ATM'!$A$2:$B$894,2,0)</f>
        <v xml:space="preserve">ATM S/M Soberano </v>
      </c>
      <c r="H92" s="99" t="str">
        <f>VLOOKUP(E92,VIP!$A$2:$O16396,7,FALSE)</f>
        <v>Si</v>
      </c>
      <c r="I92" s="99" t="str">
        <f>VLOOKUP(E92,VIP!$A$2:$O8361,8,FALSE)</f>
        <v>Si</v>
      </c>
      <c r="J92" s="99" t="str">
        <f>VLOOKUP(E92,VIP!$A$2:$O8311,8,FALSE)</f>
        <v>Si</v>
      </c>
      <c r="K92" s="99" t="str">
        <f>VLOOKUP(E92,VIP!$A$2:$O11885,6,0)</f>
        <v>NO</v>
      </c>
      <c r="L92" s="108" t="s">
        <v>2523</v>
      </c>
      <c r="M92" s="123" t="s">
        <v>2515</v>
      </c>
      <c r="N92" s="122" t="s">
        <v>2500</v>
      </c>
      <c r="O92" s="104" t="s">
        <v>2495</v>
      </c>
      <c r="P92" s="160" t="s">
        <v>2517</v>
      </c>
      <c r="Q92" s="123" t="s">
        <v>2522</v>
      </c>
    </row>
    <row r="93" spans="1:17" ht="18" x14ac:dyDescent="0.25">
      <c r="A93" s="85" t="str">
        <f>VLOOKUP(E93,'LISTADO ATM'!$A$2:$C$895,3,0)</f>
        <v>DISTRITO NACIONAL</v>
      </c>
      <c r="B93" s="114">
        <v>335768892</v>
      </c>
      <c r="C93" s="105">
        <v>44216.488495370373</v>
      </c>
      <c r="D93" s="104" t="s">
        <v>2189</v>
      </c>
      <c r="E93" s="100">
        <v>35</v>
      </c>
      <c r="F93" s="85" t="str">
        <f>VLOOKUP(E93,VIP!$A$2:$O11495,2,0)</f>
        <v>DRBR035</v>
      </c>
      <c r="G93" s="99" t="str">
        <f>VLOOKUP(E93,'LISTADO ATM'!$A$2:$B$894,2,0)</f>
        <v xml:space="preserve">ATM Dirección General de Aduanas I </v>
      </c>
      <c r="H93" s="99" t="str">
        <f>VLOOKUP(E93,VIP!$A$2:$O16416,7,FALSE)</f>
        <v>Si</v>
      </c>
      <c r="I93" s="99" t="str">
        <f>VLOOKUP(E93,VIP!$A$2:$O8381,8,FALSE)</f>
        <v>Si</v>
      </c>
      <c r="J93" s="99" t="str">
        <f>VLOOKUP(E93,VIP!$A$2:$O8331,8,FALSE)</f>
        <v>Si</v>
      </c>
      <c r="K93" s="99" t="str">
        <f>VLOOKUP(E93,VIP!$A$2:$O11905,6,0)</f>
        <v>NO</v>
      </c>
      <c r="L93" s="108" t="s">
        <v>2526</v>
      </c>
      <c r="M93" s="123" t="s">
        <v>2515</v>
      </c>
      <c r="N93" s="106" t="s">
        <v>2481</v>
      </c>
      <c r="O93" s="104" t="s">
        <v>2483</v>
      </c>
      <c r="P93" s="104"/>
      <c r="Q93" s="122">
        <v>44216.623611111114</v>
      </c>
    </row>
    <row r="94" spans="1:17" ht="18" x14ac:dyDescent="0.25">
      <c r="A94" s="85" t="str">
        <f>VLOOKUP(E94,'LISTADO ATM'!$A$2:$C$895,3,0)</f>
        <v>DISTRITO NACIONAL</v>
      </c>
      <c r="B94" s="114">
        <v>335768908</v>
      </c>
      <c r="C94" s="105">
        <v>44216.495335648149</v>
      </c>
      <c r="D94" s="104" t="s">
        <v>2494</v>
      </c>
      <c r="E94" s="100">
        <v>734</v>
      </c>
      <c r="F94" s="85" t="str">
        <f>VLOOKUP(E94,VIP!$A$2:$O11494,2,0)</f>
        <v>DRBR178</v>
      </c>
      <c r="G94" s="99" t="str">
        <f>VLOOKUP(E94,'LISTADO ATM'!$A$2:$B$894,2,0)</f>
        <v xml:space="preserve">ATM Oficina Independencia I </v>
      </c>
      <c r="H94" s="99" t="str">
        <f>VLOOKUP(E94,VIP!$A$2:$O16415,7,FALSE)</f>
        <v>Si</v>
      </c>
      <c r="I94" s="99" t="str">
        <f>VLOOKUP(E94,VIP!$A$2:$O8380,8,FALSE)</f>
        <v>Si</v>
      </c>
      <c r="J94" s="99" t="str">
        <f>VLOOKUP(E94,VIP!$A$2:$O8330,8,FALSE)</f>
        <v>Si</v>
      </c>
      <c r="K94" s="99" t="str">
        <f>VLOOKUP(E94,VIP!$A$2:$O11904,6,0)</f>
        <v>SI</v>
      </c>
      <c r="L94" s="108" t="s">
        <v>2512</v>
      </c>
      <c r="M94" s="160" t="s">
        <v>2515</v>
      </c>
      <c r="N94" s="106" t="s">
        <v>2481</v>
      </c>
      <c r="O94" s="104" t="s">
        <v>2495</v>
      </c>
      <c r="P94" s="104"/>
      <c r="Q94" s="161">
        <v>44216.71597222222</v>
      </c>
    </row>
    <row r="95" spans="1:17" ht="18" x14ac:dyDescent="0.25">
      <c r="A95" s="85" t="str">
        <f>VLOOKUP(E95,'LISTADO ATM'!$A$2:$C$895,3,0)</f>
        <v>NORTE</v>
      </c>
      <c r="B95" s="114">
        <v>335768928</v>
      </c>
      <c r="C95" s="105">
        <v>44216.502696759257</v>
      </c>
      <c r="D95" s="104" t="s">
        <v>2190</v>
      </c>
      <c r="E95" s="100">
        <v>502</v>
      </c>
      <c r="F95" s="85" t="str">
        <f>VLOOKUP(E95,VIP!$A$2:$O11493,2,0)</f>
        <v>DRBR502</v>
      </c>
      <c r="G95" s="99" t="str">
        <f>VLOOKUP(E95,'LISTADO ATM'!$A$2:$B$894,2,0)</f>
        <v xml:space="preserve">ATM Materno Infantil de (Santiago) </v>
      </c>
      <c r="H95" s="99" t="str">
        <f>VLOOKUP(E95,VIP!$A$2:$O16414,7,FALSE)</f>
        <v>Si</v>
      </c>
      <c r="I95" s="99" t="str">
        <f>VLOOKUP(E95,VIP!$A$2:$O8379,8,FALSE)</f>
        <v>Si</v>
      </c>
      <c r="J95" s="99" t="str">
        <f>VLOOKUP(E95,VIP!$A$2:$O8329,8,FALSE)</f>
        <v>Si</v>
      </c>
      <c r="K95" s="99" t="str">
        <f>VLOOKUP(E95,VIP!$A$2:$O11903,6,0)</f>
        <v>NO</v>
      </c>
      <c r="L95" s="108" t="s">
        <v>2463</v>
      </c>
      <c r="M95" s="160" t="s">
        <v>2515</v>
      </c>
      <c r="N95" s="106" t="s">
        <v>2481</v>
      </c>
      <c r="O95" s="104" t="s">
        <v>2490</v>
      </c>
      <c r="P95" s="104"/>
      <c r="Q95" s="161">
        <v>44216.761111111111</v>
      </c>
    </row>
    <row r="96" spans="1:17" ht="18" x14ac:dyDescent="0.25">
      <c r="A96" s="85" t="str">
        <f>VLOOKUP(E96,'LISTADO ATM'!$A$2:$C$895,3,0)</f>
        <v>DISTRITO NACIONAL</v>
      </c>
      <c r="B96" s="114">
        <v>335768931</v>
      </c>
      <c r="C96" s="105">
        <v>44216.50335648148</v>
      </c>
      <c r="D96" s="104" t="s">
        <v>2189</v>
      </c>
      <c r="E96" s="100">
        <v>561</v>
      </c>
      <c r="F96" s="85" t="str">
        <f>VLOOKUP(E96,VIP!$A$2:$O11492,2,0)</f>
        <v>DRBR133</v>
      </c>
      <c r="G96" s="99" t="str">
        <f>VLOOKUP(E96,'LISTADO ATM'!$A$2:$B$894,2,0)</f>
        <v xml:space="preserve">ATM Comando Regional P.N. S.D. Este </v>
      </c>
      <c r="H96" s="99" t="str">
        <f>VLOOKUP(E96,VIP!$A$2:$O16413,7,FALSE)</f>
        <v>Si</v>
      </c>
      <c r="I96" s="99" t="str">
        <f>VLOOKUP(E96,VIP!$A$2:$O8378,8,FALSE)</f>
        <v>Si</v>
      </c>
      <c r="J96" s="99" t="str">
        <f>VLOOKUP(E96,VIP!$A$2:$O8328,8,FALSE)</f>
        <v>Si</v>
      </c>
      <c r="K96" s="99" t="str">
        <f>VLOOKUP(E96,VIP!$A$2:$O11902,6,0)</f>
        <v>NO</v>
      </c>
      <c r="L96" s="108" t="s">
        <v>2254</v>
      </c>
      <c r="M96" s="123" t="s">
        <v>2515</v>
      </c>
      <c r="N96" s="106" t="s">
        <v>2481</v>
      </c>
      <c r="O96" s="104" t="s">
        <v>2483</v>
      </c>
      <c r="P96" s="104"/>
      <c r="Q96" s="122">
        <v>44216.623611111114</v>
      </c>
    </row>
    <row r="97" spans="1:17" ht="18" x14ac:dyDescent="0.25">
      <c r="A97" s="85" t="str">
        <f>VLOOKUP(E97,'LISTADO ATM'!$A$2:$C$895,3,0)</f>
        <v>DISTRITO NACIONAL</v>
      </c>
      <c r="B97" s="114">
        <v>335768934</v>
      </c>
      <c r="C97" s="105">
        <v>44216.504374999997</v>
      </c>
      <c r="D97" s="104" t="s">
        <v>2477</v>
      </c>
      <c r="E97" s="100">
        <v>590</v>
      </c>
      <c r="F97" s="85" t="str">
        <f>VLOOKUP(E97,VIP!$A$2:$O11491,2,0)</f>
        <v>DRBR177</v>
      </c>
      <c r="G97" s="99" t="str">
        <f>VLOOKUP(E97,'LISTADO ATM'!$A$2:$B$894,2,0)</f>
        <v xml:space="preserve">ATM Olé Aut. Las Américas </v>
      </c>
      <c r="H97" s="99" t="str">
        <f>VLOOKUP(E97,VIP!$A$2:$O16412,7,FALSE)</f>
        <v>Si</v>
      </c>
      <c r="I97" s="99" t="str">
        <f>VLOOKUP(E97,VIP!$A$2:$O8377,8,FALSE)</f>
        <v>Si</v>
      </c>
      <c r="J97" s="99" t="str">
        <f>VLOOKUP(E97,VIP!$A$2:$O8327,8,FALSE)</f>
        <v>Si</v>
      </c>
      <c r="K97" s="99" t="str">
        <f>VLOOKUP(E97,VIP!$A$2:$O11901,6,0)</f>
        <v>SI</v>
      </c>
      <c r="L97" s="108" t="s">
        <v>2512</v>
      </c>
      <c r="M97" s="123" t="s">
        <v>2515</v>
      </c>
      <c r="N97" s="106" t="s">
        <v>2481</v>
      </c>
      <c r="O97" s="104" t="s">
        <v>2482</v>
      </c>
      <c r="P97" s="104"/>
      <c r="Q97" s="122">
        <v>44216.620833333334</v>
      </c>
    </row>
    <row r="98" spans="1:17" ht="18" x14ac:dyDescent="0.25">
      <c r="A98" s="85" t="str">
        <f>VLOOKUP(E98,'LISTADO ATM'!$A$2:$C$895,3,0)</f>
        <v>DISTRITO NACIONAL</v>
      </c>
      <c r="B98" s="114">
        <v>335768948</v>
      </c>
      <c r="C98" s="105">
        <v>44216.508738425924</v>
      </c>
      <c r="D98" s="104" t="s">
        <v>2477</v>
      </c>
      <c r="E98" s="100">
        <v>441</v>
      </c>
      <c r="F98" s="85" t="str">
        <f>VLOOKUP(E98,VIP!$A$2:$O11490,2,0)</f>
        <v>DRBR441</v>
      </c>
      <c r="G98" s="99" t="str">
        <f>VLOOKUP(E98,'LISTADO ATM'!$A$2:$B$894,2,0)</f>
        <v>ATM Estacion de Servicio Romulo Betancour</v>
      </c>
      <c r="H98" s="99" t="str">
        <f>VLOOKUP(E98,VIP!$A$2:$O16411,7,FALSE)</f>
        <v>NO</v>
      </c>
      <c r="I98" s="99" t="str">
        <f>VLOOKUP(E98,VIP!$A$2:$O8376,8,FALSE)</f>
        <v>NO</v>
      </c>
      <c r="J98" s="99" t="str">
        <f>VLOOKUP(E98,VIP!$A$2:$O8326,8,FALSE)</f>
        <v>NO</v>
      </c>
      <c r="K98" s="99" t="str">
        <f>VLOOKUP(E98,VIP!$A$2:$O11900,6,0)</f>
        <v>NO</v>
      </c>
      <c r="L98" s="108" t="s">
        <v>2512</v>
      </c>
      <c r="M98" s="160" t="s">
        <v>2515</v>
      </c>
      <c r="N98" s="106" t="s">
        <v>2481</v>
      </c>
      <c r="O98" s="104" t="s">
        <v>2482</v>
      </c>
      <c r="P98" s="104"/>
      <c r="Q98" s="161">
        <v>44216.724999999999</v>
      </c>
    </row>
    <row r="99" spans="1:17" ht="18" x14ac:dyDescent="0.25">
      <c r="A99" s="85" t="str">
        <f>VLOOKUP(E99,'LISTADO ATM'!$A$2:$C$895,3,0)</f>
        <v>NORTE</v>
      </c>
      <c r="B99" s="114">
        <v>335768956</v>
      </c>
      <c r="C99" s="105">
        <v>44216.511643518519</v>
      </c>
      <c r="D99" s="104" t="s">
        <v>2190</v>
      </c>
      <c r="E99" s="100">
        <v>779</v>
      </c>
      <c r="F99" s="85" t="str">
        <f>VLOOKUP(E99,VIP!$A$2:$O11489,2,0)</f>
        <v>DRBR206</v>
      </c>
      <c r="G99" s="99" t="str">
        <f>VLOOKUP(E99,'LISTADO ATM'!$A$2:$B$894,2,0)</f>
        <v xml:space="preserve">ATM Zona Franca Esperanza I (Mao) </v>
      </c>
      <c r="H99" s="99" t="str">
        <f>VLOOKUP(E99,VIP!$A$2:$O16410,7,FALSE)</f>
        <v>Si</v>
      </c>
      <c r="I99" s="99" t="str">
        <f>VLOOKUP(E99,VIP!$A$2:$O8375,8,FALSE)</f>
        <v>Si</v>
      </c>
      <c r="J99" s="99" t="str">
        <f>VLOOKUP(E99,VIP!$A$2:$O8325,8,FALSE)</f>
        <v>Si</v>
      </c>
      <c r="K99" s="99" t="str">
        <f>VLOOKUP(E99,VIP!$A$2:$O11899,6,0)</f>
        <v>NO</v>
      </c>
      <c r="L99" s="108" t="s">
        <v>2526</v>
      </c>
      <c r="M99" s="160" t="s">
        <v>2515</v>
      </c>
      <c r="N99" s="161" t="s">
        <v>2500</v>
      </c>
      <c r="O99" s="104" t="s">
        <v>2490</v>
      </c>
      <c r="P99" s="104"/>
      <c r="Q99" s="161">
        <v>44216.777083333334</v>
      </c>
    </row>
    <row r="100" spans="1:17" ht="18" x14ac:dyDescent="0.25">
      <c r="A100" s="85" t="str">
        <f>VLOOKUP(E100,'LISTADO ATM'!$A$2:$C$895,3,0)</f>
        <v>DISTRITO NACIONAL</v>
      </c>
      <c r="B100" s="114">
        <v>335768978</v>
      </c>
      <c r="C100" s="105">
        <v>44216.522858796299</v>
      </c>
      <c r="D100" s="104" t="s">
        <v>2189</v>
      </c>
      <c r="E100" s="100">
        <v>908</v>
      </c>
      <c r="F100" s="85" t="str">
        <f>VLOOKUP(E100,VIP!$A$2:$O11488,2,0)</f>
        <v>DRBR16D</v>
      </c>
      <c r="G100" s="99" t="str">
        <f>VLOOKUP(E100,'LISTADO ATM'!$A$2:$B$894,2,0)</f>
        <v xml:space="preserve">ATM Oficina Plaza Botánika </v>
      </c>
      <c r="H100" s="99" t="str">
        <f>VLOOKUP(E100,VIP!$A$2:$O16409,7,FALSE)</f>
        <v>Si</v>
      </c>
      <c r="I100" s="99" t="str">
        <f>VLOOKUP(E100,VIP!$A$2:$O8374,8,FALSE)</f>
        <v>Si</v>
      </c>
      <c r="J100" s="99" t="str">
        <f>VLOOKUP(E100,VIP!$A$2:$O8324,8,FALSE)</f>
        <v>Si</v>
      </c>
      <c r="K100" s="99" t="str">
        <f>VLOOKUP(E100,VIP!$A$2:$O11898,6,0)</f>
        <v>NO</v>
      </c>
      <c r="L100" s="108" t="s">
        <v>2526</v>
      </c>
      <c r="M100" s="107" t="s">
        <v>2473</v>
      </c>
      <c r="N100" s="106" t="s">
        <v>2481</v>
      </c>
      <c r="O100" s="104" t="s">
        <v>2483</v>
      </c>
      <c r="P100" s="104"/>
      <c r="Q100" s="107" t="s">
        <v>2228</v>
      </c>
    </row>
    <row r="101" spans="1:17" ht="18" x14ac:dyDescent="0.25">
      <c r="A101" s="85" t="str">
        <f>VLOOKUP(E101,'LISTADO ATM'!$A$2:$C$895,3,0)</f>
        <v>NORTE</v>
      </c>
      <c r="B101" s="114">
        <v>335768981</v>
      </c>
      <c r="C101" s="105">
        <v>44216.523125</v>
      </c>
      <c r="D101" s="104" t="s">
        <v>2494</v>
      </c>
      <c r="E101" s="100">
        <v>756</v>
      </c>
      <c r="F101" s="85" t="str">
        <f>VLOOKUP(E101,VIP!$A$2:$O11487,2,0)</f>
        <v>DRBR756</v>
      </c>
      <c r="G101" s="99" t="str">
        <f>VLOOKUP(E101,'LISTADO ATM'!$A$2:$B$894,2,0)</f>
        <v xml:space="preserve">ATM UNP Villa La Mata (Cotuí) </v>
      </c>
      <c r="H101" s="99" t="str">
        <f>VLOOKUP(E101,VIP!$A$2:$O16408,7,FALSE)</f>
        <v>Si</v>
      </c>
      <c r="I101" s="99" t="str">
        <f>VLOOKUP(E101,VIP!$A$2:$O8373,8,FALSE)</f>
        <v>Si</v>
      </c>
      <c r="J101" s="99" t="str">
        <f>VLOOKUP(E101,VIP!$A$2:$O8323,8,FALSE)</f>
        <v>Si</v>
      </c>
      <c r="K101" s="99" t="str">
        <f>VLOOKUP(E101,VIP!$A$2:$O11897,6,0)</f>
        <v>NO</v>
      </c>
      <c r="L101" s="108" t="s">
        <v>2466</v>
      </c>
      <c r="M101" s="160" t="s">
        <v>2515</v>
      </c>
      <c r="N101" s="106" t="s">
        <v>2481</v>
      </c>
      <c r="O101" s="104" t="s">
        <v>2495</v>
      </c>
      <c r="P101" s="104"/>
      <c r="Q101" s="161">
        <v>44216.815972222219</v>
      </c>
    </row>
    <row r="102" spans="1:17" ht="18" x14ac:dyDescent="0.25">
      <c r="A102" s="85" t="str">
        <f>VLOOKUP(E102,'LISTADO ATM'!$A$2:$C$895,3,0)</f>
        <v>NORTE</v>
      </c>
      <c r="B102" s="114">
        <v>335768986</v>
      </c>
      <c r="C102" s="105">
        <v>44216.525451388887</v>
      </c>
      <c r="D102" s="104" t="s">
        <v>2190</v>
      </c>
      <c r="E102" s="100">
        <v>283</v>
      </c>
      <c r="F102" s="85" t="str">
        <f>VLOOKUP(E102,VIP!$A$2:$O11486,2,0)</f>
        <v>DRBR283</v>
      </c>
      <c r="G102" s="99" t="str">
        <f>VLOOKUP(E102,'LISTADO ATM'!$A$2:$B$894,2,0)</f>
        <v xml:space="preserve">ATM Oficina Nibaje </v>
      </c>
      <c r="H102" s="99" t="str">
        <f>VLOOKUP(E102,VIP!$A$2:$O16407,7,FALSE)</f>
        <v>Si</v>
      </c>
      <c r="I102" s="99" t="str">
        <f>VLOOKUP(E102,VIP!$A$2:$O8372,8,FALSE)</f>
        <v>Si</v>
      </c>
      <c r="J102" s="99" t="str">
        <f>VLOOKUP(E102,VIP!$A$2:$O8322,8,FALSE)</f>
        <v>Si</v>
      </c>
      <c r="K102" s="99" t="str">
        <f>VLOOKUP(E102,VIP!$A$2:$O11896,6,0)</f>
        <v>NO</v>
      </c>
      <c r="L102" s="108" t="s">
        <v>2463</v>
      </c>
      <c r="M102" s="160" t="s">
        <v>2515</v>
      </c>
      <c r="N102" s="106" t="s">
        <v>2481</v>
      </c>
      <c r="O102" s="104" t="s">
        <v>2490</v>
      </c>
      <c r="P102" s="104"/>
      <c r="Q102" s="161">
        <v>44216.790972222225</v>
      </c>
    </row>
    <row r="103" spans="1:17" ht="18" x14ac:dyDescent="0.25">
      <c r="A103" s="85" t="str">
        <f>VLOOKUP(E103,'LISTADO ATM'!$A$2:$C$895,3,0)</f>
        <v>DISTRITO NACIONAL</v>
      </c>
      <c r="B103" s="114">
        <v>335768988</v>
      </c>
      <c r="C103" s="105">
        <v>44216.52752314815</v>
      </c>
      <c r="D103" s="104" t="s">
        <v>2189</v>
      </c>
      <c r="E103" s="100">
        <v>536</v>
      </c>
      <c r="F103" s="85" t="str">
        <f>VLOOKUP(E103,VIP!$A$2:$O11485,2,0)</f>
        <v>DRBR509</v>
      </c>
      <c r="G103" s="99" t="str">
        <f>VLOOKUP(E103,'LISTADO ATM'!$A$2:$B$894,2,0)</f>
        <v xml:space="preserve">ATM Super Lama San Isidro </v>
      </c>
      <c r="H103" s="99" t="str">
        <f>VLOOKUP(E103,VIP!$A$2:$O16406,7,FALSE)</f>
        <v>Si</v>
      </c>
      <c r="I103" s="99" t="str">
        <f>VLOOKUP(E103,VIP!$A$2:$O8371,8,FALSE)</f>
        <v>Si</v>
      </c>
      <c r="J103" s="99" t="str">
        <f>VLOOKUP(E103,VIP!$A$2:$O8321,8,FALSE)</f>
        <v>Si</v>
      </c>
      <c r="K103" s="99" t="str">
        <f>VLOOKUP(E103,VIP!$A$2:$O11895,6,0)</f>
        <v>NO</v>
      </c>
      <c r="L103" s="108" t="s">
        <v>2496</v>
      </c>
      <c r="M103" s="107" t="s">
        <v>2473</v>
      </c>
      <c r="N103" s="106" t="s">
        <v>2481</v>
      </c>
      <c r="O103" s="104" t="s">
        <v>2483</v>
      </c>
      <c r="P103" s="104"/>
      <c r="Q103" s="107" t="s">
        <v>2496</v>
      </c>
    </row>
    <row r="104" spans="1:17" ht="18" x14ac:dyDescent="0.25">
      <c r="A104" s="85" t="str">
        <f>VLOOKUP(E104,'LISTADO ATM'!$A$2:$C$895,3,0)</f>
        <v>NORTE</v>
      </c>
      <c r="B104" s="114">
        <v>335769019</v>
      </c>
      <c r="C104" s="105">
        <v>44216.53334490741</v>
      </c>
      <c r="D104" s="104" t="s">
        <v>2190</v>
      </c>
      <c r="E104" s="100">
        <v>910</v>
      </c>
      <c r="F104" s="85" t="str">
        <f>VLOOKUP(E104,VIP!$A$2:$O11484,2,0)</f>
        <v>DRBR12A</v>
      </c>
      <c r="G104" s="99" t="str">
        <f>VLOOKUP(E104,'LISTADO ATM'!$A$2:$B$894,2,0)</f>
        <v xml:space="preserve">ATM Oficina El Sol II (Santiago) </v>
      </c>
      <c r="H104" s="99" t="str">
        <f>VLOOKUP(E104,VIP!$A$2:$O16405,7,FALSE)</f>
        <v>Si</v>
      </c>
      <c r="I104" s="99" t="str">
        <f>VLOOKUP(E104,VIP!$A$2:$O8370,8,FALSE)</f>
        <v>Si</v>
      </c>
      <c r="J104" s="99" t="str">
        <f>VLOOKUP(E104,VIP!$A$2:$O8320,8,FALSE)</f>
        <v>Si</v>
      </c>
      <c r="K104" s="99" t="str">
        <f>VLOOKUP(E104,VIP!$A$2:$O11894,6,0)</f>
        <v>SI</v>
      </c>
      <c r="L104" s="108" t="s">
        <v>2526</v>
      </c>
      <c r="M104" s="160" t="s">
        <v>2515</v>
      </c>
      <c r="N104" s="106" t="s">
        <v>2481</v>
      </c>
      <c r="O104" s="104" t="s">
        <v>2490</v>
      </c>
      <c r="P104" s="104"/>
      <c r="Q104" s="161">
        <v>44216.790277777778</v>
      </c>
    </row>
    <row r="105" spans="1:17" ht="18" x14ac:dyDescent="0.25">
      <c r="A105" s="85" t="str">
        <f>VLOOKUP(E105,'LISTADO ATM'!$A$2:$C$895,3,0)</f>
        <v>DISTRITO NACIONAL</v>
      </c>
      <c r="B105" s="114">
        <v>335769023</v>
      </c>
      <c r="C105" s="105">
        <v>44216.534328703703</v>
      </c>
      <c r="D105" s="104" t="s">
        <v>2189</v>
      </c>
      <c r="E105" s="100">
        <v>321</v>
      </c>
      <c r="F105" s="85" t="str">
        <f>VLOOKUP(E105,VIP!$A$2:$O11483,2,0)</f>
        <v>DRBR321</v>
      </c>
      <c r="G105" s="99" t="str">
        <f>VLOOKUP(E105,'LISTADO ATM'!$A$2:$B$894,2,0)</f>
        <v xml:space="preserve">ATM Oficina Jiménez Moya I </v>
      </c>
      <c r="H105" s="99" t="str">
        <f>VLOOKUP(E105,VIP!$A$2:$O16404,7,FALSE)</f>
        <v>Si</v>
      </c>
      <c r="I105" s="99" t="str">
        <f>VLOOKUP(E105,VIP!$A$2:$O8369,8,FALSE)</f>
        <v>Si</v>
      </c>
      <c r="J105" s="99" t="str">
        <f>VLOOKUP(E105,VIP!$A$2:$O8319,8,FALSE)</f>
        <v>Si</v>
      </c>
      <c r="K105" s="99" t="str">
        <f>VLOOKUP(E105,VIP!$A$2:$O11893,6,0)</f>
        <v>NO</v>
      </c>
      <c r="L105" s="108" t="s">
        <v>2526</v>
      </c>
      <c r="M105" s="107" t="s">
        <v>2473</v>
      </c>
      <c r="N105" s="106" t="s">
        <v>2481</v>
      </c>
      <c r="O105" s="104" t="s">
        <v>2483</v>
      </c>
      <c r="P105" s="104"/>
      <c r="Q105" s="107" t="s">
        <v>2228</v>
      </c>
    </row>
    <row r="106" spans="1:17" ht="18" x14ac:dyDescent="0.25">
      <c r="A106" s="85" t="str">
        <f>VLOOKUP(E106,'LISTADO ATM'!$A$2:$C$895,3,0)</f>
        <v>DISTRITO NACIONAL</v>
      </c>
      <c r="B106" s="114">
        <v>335769035</v>
      </c>
      <c r="C106" s="105">
        <v>44216.546666666669</v>
      </c>
      <c r="D106" s="104" t="s">
        <v>2189</v>
      </c>
      <c r="E106" s="100">
        <v>420</v>
      </c>
      <c r="F106" s="85" t="str">
        <f>VLOOKUP(E106,VIP!$A$2:$O11482,2,0)</f>
        <v>DRBR420</v>
      </c>
      <c r="G106" s="99" t="str">
        <f>VLOOKUP(E106,'LISTADO ATM'!$A$2:$B$894,2,0)</f>
        <v xml:space="preserve">ATM DGII Av. Lincoln </v>
      </c>
      <c r="H106" s="99" t="str">
        <f>VLOOKUP(E106,VIP!$A$2:$O16403,7,FALSE)</f>
        <v>Si</v>
      </c>
      <c r="I106" s="99" t="str">
        <f>VLOOKUP(E106,VIP!$A$2:$O8368,8,FALSE)</f>
        <v>Si</v>
      </c>
      <c r="J106" s="99" t="str">
        <f>VLOOKUP(E106,VIP!$A$2:$O8318,8,FALSE)</f>
        <v>Si</v>
      </c>
      <c r="K106" s="99" t="str">
        <f>VLOOKUP(E106,VIP!$A$2:$O11892,6,0)</f>
        <v>NO</v>
      </c>
      <c r="L106" s="108" t="s">
        <v>2463</v>
      </c>
      <c r="M106" s="107" t="s">
        <v>2473</v>
      </c>
      <c r="N106" s="106" t="s">
        <v>2481</v>
      </c>
      <c r="O106" s="104" t="s">
        <v>2483</v>
      </c>
      <c r="P106" s="104"/>
      <c r="Q106" s="107" t="s">
        <v>2463</v>
      </c>
    </row>
    <row r="107" spans="1:17" ht="18" x14ac:dyDescent="0.25">
      <c r="A107" s="85" t="str">
        <f>VLOOKUP(E107,'LISTADO ATM'!$A$2:$C$895,3,0)</f>
        <v>DISTRITO NACIONAL</v>
      </c>
      <c r="B107" s="114">
        <v>335769061</v>
      </c>
      <c r="C107" s="105">
        <v>44216.556747685187</v>
      </c>
      <c r="D107" s="104" t="s">
        <v>2189</v>
      </c>
      <c r="E107" s="100">
        <v>152</v>
      </c>
      <c r="F107" s="85" t="str">
        <f>VLOOKUP(E107,VIP!$A$2:$O11480,2,0)</f>
        <v>DRBR152</v>
      </c>
      <c r="G107" s="99" t="str">
        <f>VLOOKUP(E107,'LISTADO ATM'!$A$2:$B$894,2,0)</f>
        <v xml:space="preserve">ATM Kiosco Megacentro II </v>
      </c>
      <c r="H107" s="99" t="str">
        <f>VLOOKUP(E107,VIP!$A$2:$O16401,7,FALSE)</f>
        <v>Si</v>
      </c>
      <c r="I107" s="99" t="str">
        <f>VLOOKUP(E107,VIP!$A$2:$O8366,8,FALSE)</f>
        <v>Si</v>
      </c>
      <c r="J107" s="99" t="str">
        <f>VLOOKUP(E107,VIP!$A$2:$O8316,8,FALSE)</f>
        <v>Si</v>
      </c>
      <c r="K107" s="99" t="str">
        <f>VLOOKUP(E107,VIP!$A$2:$O11890,6,0)</f>
        <v>NO</v>
      </c>
      <c r="L107" s="108" t="s">
        <v>2463</v>
      </c>
      <c r="M107" s="107" t="s">
        <v>2473</v>
      </c>
      <c r="N107" s="106" t="s">
        <v>2481</v>
      </c>
      <c r="O107" s="104" t="s">
        <v>2483</v>
      </c>
      <c r="P107" s="104"/>
      <c r="Q107" s="107" t="s">
        <v>2463</v>
      </c>
    </row>
    <row r="108" spans="1:17" ht="18" x14ac:dyDescent="0.25">
      <c r="A108" s="85" t="str">
        <f>VLOOKUP(E108,'LISTADO ATM'!$A$2:$C$895,3,0)</f>
        <v>NORTE</v>
      </c>
      <c r="B108" s="114">
        <v>335769098</v>
      </c>
      <c r="C108" s="105">
        <v>44216.564745370371</v>
      </c>
      <c r="D108" s="104" t="s">
        <v>2190</v>
      </c>
      <c r="E108" s="100">
        <v>689</v>
      </c>
      <c r="F108" s="85" t="str">
        <f>VLOOKUP(E108,VIP!$A$2:$O11479,2,0)</f>
        <v>DRBR689</v>
      </c>
      <c r="G108" s="99" t="str">
        <f>VLOOKUP(E108,'LISTADO ATM'!$A$2:$B$894,2,0)</f>
        <v>ATM Eco Petroleo Villa Gonzalez</v>
      </c>
      <c r="H108" s="99" t="str">
        <f>VLOOKUP(E108,VIP!$A$2:$O16400,7,FALSE)</f>
        <v>NO</v>
      </c>
      <c r="I108" s="99" t="str">
        <f>VLOOKUP(E108,VIP!$A$2:$O8365,8,FALSE)</f>
        <v>NO</v>
      </c>
      <c r="J108" s="99" t="str">
        <f>VLOOKUP(E108,VIP!$A$2:$O8315,8,FALSE)</f>
        <v>NO</v>
      </c>
      <c r="K108" s="99" t="str">
        <f>VLOOKUP(E108,VIP!$A$2:$O11889,6,0)</f>
        <v>NO</v>
      </c>
      <c r="L108" s="108" t="s">
        <v>2254</v>
      </c>
      <c r="M108" s="123" t="s">
        <v>2515</v>
      </c>
      <c r="N108" s="106" t="s">
        <v>2481</v>
      </c>
      <c r="O108" s="104" t="s">
        <v>2490</v>
      </c>
      <c r="P108" s="104"/>
      <c r="Q108" s="122">
        <v>44216.612500000003</v>
      </c>
    </row>
    <row r="109" spans="1:17" ht="18" x14ac:dyDescent="0.25">
      <c r="A109" s="85" t="str">
        <f>VLOOKUP(E109,'LISTADO ATM'!$A$2:$C$895,3,0)</f>
        <v>NORTE</v>
      </c>
      <c r="B109" s="114">
        <v>335769104</v>
      </c>
      <c r="C109" s="105">
        <v>44216.567858796298</v>
      </c>
      <c r="D109" s="104" t="s">
        <v>2190</v>
      </c>
      <c r="E109" s="100">
        <v>936</v>
      </c>
      <c r="F109" s="85" t="str">
        <f>VLOOKUP(E109,VIP!$A$2:$O11478,2,0)</f>
        <v>DRBR936</v>
      </c>
      <c r="G109" s="99" t="str">
        <f>VLOOKUP(E109,'LISTADO ATM'!$A$2:$B$894,2,0)</f>
        <v xml:space="preserve">ATM Autobanco Oficina La Vega I </v>
      </c>
      <c r="H109" s="99" t="str">
        <f>VLOOKUP(E109,VIP!$A$2:$O16399,7,FALSE)</f>
        <v>Si</v>
      </c>
      <c r="I109" s="99" t="str">
        <f>VLOOKUP(E109,VIP!$A$2:$O8364,8,FALSE)</f>
        <v>Si</v>
      </c>
      <c r="J109" s="99" t="str">
        <f>VLOOKUP(E109,VIP!$A$2:$O8314,8,FALSE)</f>
        <v>Si</v>
      </c>
      <c r="K109" s="99" t="str">
        <f>VLOOKUP(E109,VIP!$A$2:$O11888,6,0)</f>
        <v>NO</v>
      </c>
      <c r="L109" s="108" t="s">
        <v>2526</v>
      </c>
      <c r="M109" s="107" t="s">
        <v>2473</v>
      </c>
      <c r="N109" s="106" t="s">
        <v>2481</v>
      </c>
      <c r="O109" s="104" t="s">
        <v>2490</v>
      </c>
      <c r="P109" s="104"/>
      <c r="Q109" s="107" t="s">
        <v>2228</v>
      </c>
    </row>
    <row r="110" spans="1:17" ht="18" x14ac:dyDescent="0.25">
      <c r="A110" s="85" t="str">
        <f>VLOOKUP(E110,'LISTADO ATM'!$A$2:$C$895,3,0)</f>
        <v>DISTRITO NACIONAL</v>
      </c>
      <c r="B110" s="114">
        <v>335769126</v>
      </c>
      <c r="C110" s="105">
        <v>44216.591608796298</v>
      </c>
      <c r="D110" s="104" t="s">
        <v>2477</v>
      </c>
      <c r="E110" s="100">
        <v>967</v>
      </c>
      <c r="F110" s="85" t="str">
        <f>VLOOKUP(E110,VIP!$A$2:$O11477,2,0)</f>
        <v>DRBR967</v>
      </c>
      <c r="G110" s="99" t="str">
        <f>VLOOKUP(E110,'LISTADO ATM'!$A$2:$B$894,2,0)</f>
        <v xml:space="preserve">ATM UNP Hiper Olé Autopista Duarte </v>
      </c>
      <c r="H110" s="99" t="str">
        <f>VLOOKUP(E110,VIP!$A$2:$O16398,7,FALSE)</f>
        <v>Si</v>
      </c>
      <c r="I110" s="99" t="str">
        <f>VLOOKUP(E110,VIP!$A$2:$O8363,8,FALSE)</f>
        <v>Si</v>
      </c>
      <c r="J110" s="99" t="str">
        <f>VLOOKUP(E110,VIP!$A$2:$O8313,8,FALSE)</f>
        <v>Si</v>
      </c>
      <c r="K110" s="99" t="str">
        <f>VLOOKUP(E110,VIP!$A$2:$O11887,6,0)</f>
        <v>NO</v>
      </c>
      <c r="L110" s="108" t="s">
        <v>2512</v>
      </c>
      <c r="M110" s="107" t="s">
        <v>2473</v>
      </c>
      <c r="N110" s="106" t="s">
        <v>2481</v>
      </c>
      <c r="O110" s="104" t="s">
        <v>2482</v>
      </c>
      <c r="P110" s="104"/>
      <c r="Q110" s="107" t="s">
        <v>2430</v>
      </c>
    </row>
    <row r="111" spans="1:17" ht="18" x14ac:dyDescent="0.25">
      <c r="A111" s="85" t="str">
        <f>VLOOKUP(E111,'LISTADO ATM'!$A$2:$C$895,3,0)</f>
        <v>DISTRITO NACIONAL</v>
      </c>
      <c r="B111" s="114">
        <v>335769134</v>
      </c>
      <c r="C111" s="105">
        <v>44216.59642361111</v>
      </c>
      <c r="D111" s="104" t="s">
        <v>2477</v>
      </c>
      <c r="E111" s="100">
        <v>812</v>
      </c>
      <c r="F111" s="85" t="str">
        <f>VLOOKUP(E111,VIP!$A$2:$O11476,2,0)</f>
        <v>DRBR812</v>
      </c>
      <c r="G111" s="99" t="str">
        <f>VLOOKUP(E111,'LISTADO ATM'!$A$2:$B$894,2,0)</f>
        <v xml:space="preserve">ATM Canasta del Pueblo </v>
      </c>
      <c r="H111" s="99" t="str">
        <f>VLOOKUP(E111,VIP!$A$2:$O16397,7,FALSE)</f>
        <v>Si</v>
      </c>
      <c r="I111" s="99" t="str">
        <f>VLOOKUP(E111,VIP!$A$2:$O8362,8,FALSE)</f>
        <v>Si</v>
      </c>
      <c r="J111" s="99" t="str">
        <f>VLOOKUP(E111,VIP!$A$2:$O8312,8,FALSE)</f>
        <v>Si</v>
      </c>
      <c r="K111" s="99" t="str">
        <f>VLOOKUP(E111,VIP!$A$2:$O11886,6,0)</f>
        <v>NO</v>
      </c>
      <c r="L111" s="108" t="s">
        <v>2512</v>
      </c>
      <c r="M111" s="107" t="s">
        <v>2473</v>
      </c>
      <c r="N111" s="106" t="s">
        <v>2481</v>
      </c>
      <c r="O111" s="104" t="s">
        <v>2482</v>
      </c>
      <c r="P111" s="104"/>
      <c r="Q111" s="107" t="s">
        <v>2430</v>
      </c>
    </row>
    <row r="112" spans="1:17" ht="18" x14ac:dyDescent="0.25">
      <c r="A112" s="85" t="str">
        <f>VLOOKUP(E112,'LISTADO ATM'!$A$2:$C$895,3,0)</f>
        <v>DISTRITO NACIONAL</v>
      </c>
      <c r="B112" s="114">
        <v>335769143</v>
      </c>
      <c r="C112" s="105">
        <v>44216.599305555559</v>
      </c>
      <c r="D112" s="104" t="s">
        <v>2189</v>
      </c>
      <c r="E112" s="100">
        <v>240</v>
      </c>
      <c r="F112" s="85" t="str">
        <f>VLOOKUP(E112,VIP!$A$2:$O11446,2,0)</f>
        <v>DRBR24D</v>
      </c>
      <c r="G112" s="99" t="str">
        <f>VLOOKUP(E112,'LISTADO ATM'!$A$2:$B$894,2,0)</f>
        <v xml:space="preserve">ATM Oficina Carrefour I </v>
      </c>
      <c r="H112" s="99" t="str">
        <f>VLOOKUP(E112,VIP!$A$2:$O16367,7,FALSE)</f>
        <v>Si</v>
      </c>
      <c r="I112" s="99" t="str">
        <f>VLOOKUP(E112,VIP!$A$2:$O8332,8,FALSE)</f>
        <v>Si</v>
      </c>
      <c r="J112" s="99" t="str">
        <f>VLOOKUP(E112,VIP!$A$2:$O8282,8,FALSE)</f>
        <v>Si</v>
      </c>
      <c r="K112" s="99" t="str">
        <f>VLOOKUP(E112,VIP!$A$2:$O11856,6,0)</f>
        <v>SI</v>
      </c>
      <c r="L112" s="108" t="s">
        <v>2526</v>
      </c>
      <c r="M112" s="107" t="s">
        <v>2473</v>
      </c>
      <c r="N112" s="106" t="s">
        <v>2481</v>
      </c>
      <c r="O112" s="104" t="s">
        <v>2483</v>
      </c>
      <c r="P112" s="104"/>
      <c r="Q112" s="107" t="s">
        <v>2526</v>
      </c>
    </row>
    <row r="113" spans="1:17" ht="18" x14ac:dyDescent="0.25">
      <c r="A113" s="85" t="str">
        <f>VLOOKUP(E113,'LISTADO ATM'!$A$2:$C$895,3,0)</f>
        <v>DISTRITO NACIONAL</v>
      </c>
      <c r="B113" s="114">
        <v>335769147</v>
      </c>
      <c r="C113" s="105">
        <v>44216.600034722222</v>
      </c>
      <c r="D113" s="104" t="s">
        <v>2189</v>
      </c>
      <c r="E113" s="100">
        <v>951</v>
      </c>
      <c r="F113" s="85" t="str">
        <f>VLOOKUP(E113,VIP!$A$2:$O11474,2,0)</f>
        <v>DRBR203</v>
      </c>
      <c r="G113" s="99" t="str">
        <f>VLOOKUP(E113,'LISTADO ATM'!$A$2:$B$894,2,0)</f>
        <v xml:space="preserve">ATM Oficina Plaza Haché JFK </v>
      </c>
      <c r="H113" s="99" t="str">
        <f>VLOOKUP(E113,VIP!$A$2:$O16395,7,FALSE)</f>
        <v>Si</v>
      </c>
      <c r="I113" s="99" t="str">
        <f>VLOOKUP(E113,VIP!$A$2:$O8360,8,FALSE)</f>
        <v>Si</v>
      </c>
      <c r="J113" s="99" t="str">
        <f>VLOOKUP(E113,VIP!$A$2:$O8310,8,FALSE)</f>
        <v>Si</v>
      </c>
      <c r="K113" s="99" t="str">
        <f>VLOOKUP(E113,VIP!$A$2:$O11884,6,0)</f>
        <v>NO</v>
      </c>
      <c r="L113" s="108" t="s">
        <v>2526</v>
      </c>
      <c r="M113" s="160" t="s">
        <v>2515</v>
      </c>
      <c r="N113" s="106" t="s">
        <v>2481</v>
      </c>
      <c r="O113" s="104" t="s">
        <v>2483</v>
      </c>
      <c r="P113" s="104"/>
      <c r="Q113" s="161">
        <v>44216.790972222225</v>
      </c>
    </row>
    <row r="114" spans="1:17" ht="18" x14ac:dyDescent="0.25">
      <c r="A114" s="85" t="str">
        <f>VLOOKUP(E114,'LISTADO ATM'!$A$2:$C$895,3,0)</f>
        <v>DISTRITO NACIONAL</v>
      </c>
      <c r="B114" s="114">
        <v>335769149</v>
      </c>
      <c r="C114" s="105">
        <v>44216.600729166668</v>
      </c>
      <c r="D114" s="104" t="s">
        <v>2477</v>
      </c>
      <c r="E114" s="100">
        <v>955</v>
      </c>
      <c r="F114" s="85" t="str">
        <f>VLOOKUP(E114,VIP!$A$2:$O11473,2,0)</f>
        <v>DRBR955</v>
      </c>
      <c r="G114" s="99" t="str">
        <f>VLOOKUP(E114,'LISTADO ATM'!$A$2:$B$894,2,0)</f>
        <v xml:space="preserve">ATM Oficina Americana Independencia II </v>
      </c>
      <c r="H114" s="99" t="str">
        <f>VLOOKUP(E114,VIP!$A$2:$O16394,7,FALSE)</f>
        <v>Si</v>
      </c>
      <c r="I114" s="99" t="str">
        <f>VLOOKUP(E114,VIP!$A$2:$O8359,8,FALSE)</f>
        <v>Si</v>
      </c>
      <c r="J114" s="99" t="str">
        <f>VLOOKUP(E114,VIP!$A$2:$O8309,8,FALSE)</f>
        <v>Si</v>
      </c>
      <c r="K114" s="99" t="str">
        <f>VLOOKUP(E114,VIP!$A$2:$O11883,6,0)</f>
        <v>NO</v>
      </c>
      <c r="L114" s="108" t="s">
        <v>2512</v>
      </c>
      <c r="M114" s="107" t="s">
        <v>2473</v>
      </c>
      <c r="N114" s="106" t="s">
        <v>2481</v>
      </c>
      <c r="O114" s="104" t="s">
        <v>2482</v>
      </c>
      <c r="P114" s="104"/>
      <c r="Q114" s="107" t="s">
        <v>2430</v>
      </c>
    </row>
    <row r="115" spans="1:17" ht="18" x14ac:dyDescent="0.25">
      <c r="A115" s="85" t="str">
        <f>VLOOKUP(E115,'LISTADO ATM'!$A$2:$C$895,3,0)</f>
        <v>DISTRITO NACIONAL</v>
      </c>
      <c r="B115" s="114">
        <v>335769182</v>
      </c>
      <c r="C115" s="105">
        <v>44216.613622685189</v>
      </c>
      <c r="D115" s="104" t="s">
        <v>2189</v>
      </c>
      <c r="E115" s="100">
        <v>36</v>
      </c>
      <c r="F115" s="85" t="str">
        <f>VLOOKUP(E115,VIP!$A$2:$O11481,2,0)</f>
        <v>DRBR036</v>
      </c>
      <c r="G115" s="99" t="str">
        <f>VLOOKUP(E115,'LISTADO ATM'!$A$2:$B$894,2,0)</f>
        <v xml:space="preserve">ATM Banco Central </v>
      </c>
      <c r="H115" s="99" t="str">
        <f>VLOOKUP(E115,VIP!$A$2:$O16402,7,FALSE)</f>
        <v>Si</v>
      </c>
      <c r="I115" s="99" t="str">
        <f>VLOOKUP(E115,VIP!$A$2:$O8367,8,FALSE)</f>
        <v>Si</v>
      </c>
      <c r="J115" s="99" t="str">
        <f>VLOOKUP(E115,VIP!$A$2:$O8317,8,FALSE)</f>
        <v>Si</v>
      </c>
      <c r="K115" s="99" t="str">
        <f>VLOOKUP(E115,VIP!$A$2:$O11891,6,0)</f>
        <v>SI</v>
      </c>
      <c r="L115" s="108" t="s">
        <v>2463</v>
      </c>
      <c r="M115" s="107" t="s">
        <v>2473</v>
      </c>
      <c r="N115" s="106" t="s">
        <v>2481</v>
      </c>
      <c r="O115" s="104" t="s">
        <v>2483</v>
      </c>
      <c r="P115" s="108"/>
      <c r="Q115" s="107" t="s">
        <v>2463</v>
      </c>
    </row>
    <row r="116" spans="1:17" ht="18" x14ac:dyDescent="0.25">
      <c r="A116" s="85" t="str">
        <f>VLOOKUP(E116,'LISTADO ATM'!$A$2:$C$895,3,0)</f>
        <v>DISTRITO NACIONAL</v>
      </c>
      <c r="B116" s="114">
        <v>335769198</v>
      </c>
      <c r="C116" s="105">
        <v>44216.622488425928</v>
      </c>
      <c r="D116" s="104" t="s">
        <v>2494</v>
      </c>
      <c r="E116" s="100">
        <v>314</v>
      </c>
      <c r="F116" s="85" t="str">
        <f>VLOOKUP(E116,VIP!$A$2:$O11474,2,0)</f>
        <v>DRBR314</v>
      </c>
      <c r="G116" s="99" t="str">
        <f>VLOOKUP(E116,'LISTADO ATM'!$A$2:$B$894,2,0)</f>
        <v xml:space="preserve">ATM UNP Cambita Garabito (San Cristóbal) </v>
      </c>
      <c r="H116" s="99" t="str">
        <f>VLOOKUP(E116,VIP!$A$2:$O16395,7,FALSE)</f>
        <v>Si</v>
      </c>
      <c r="I116" s="99" t="str">
        <f>VLOOKUP(E116,VIP!$A$2:$O8360,8,FALSE)</f>
        <v>Si</v>
      </c>
      <c r="J116" s="99" t="str">
        <f>VLOOKUP(E116,VIP!$A$2:$O8310,8,FALSE)</f>
        <v>Si</v>
      </c>
      <c r="K116" s="99" t="str">
        <f>VLOOKUP(E116,VIP!$A$2:$O11884,6,0)</f>
        <v>NO</v>
      </c>
      <c r="L116" s="108" t="s">
        <v>2523</v>
      </c>
      <c r="M116" s="123" t="s">
        <v>2515</v>
      </c>
      <c r="N116" s="122" t="s">
        <v>2500</v>
      </c>
      <c r="O116" s="104" t="s">
        <v>2521</v>
      </c>
      <c r="P116" s="160" t="s">
        <v>2517</v>
      </c>
      <c r="Q116" s="123" t="s">
        <v>2522</v>
      </c>
    </row>
    <row r="117" spans="1:17" ht="18" x14ac:dyDescent="0.25">
      <c r="A117" s="85" t="str">
        <f>VLOOKUP(E117,'LISTADO ATM'!$A$2:$C$895,3,0)</f>
        <v>NORTE</v>
      </c>
      <c r="B117" s="114">
        <v>335769202</v>
      </c>
      <c r="C117" s="105">
        <v>44216.623761574076</v>
      </c>
      <c r="D117" s="104" t="s">
        <v>2494</v>
      </c>
      <c r="E117" s="100">
        <v>774</v>
      </c>
      <c r="F117" s="85" t="str">
        <f>VLOOKUP(E117,VIP!$A$2:$O11473,2,0)</f>
        <v>DRBR061</v>
      </c>
      <c r="G117" s="99" t="str">
        <f>VLOOKUP(E117,'LISTADO ATM'!$A$2:$B$894,2,0)</f>
        <v xml:space="preserve">ATM Oficina Montecristi </v>
      </c>
      <c r="H117" s="99" t="str">
        <f>VLOOKUP(E117,VIP!$A$2:$O16394,7,FALSE)</f>
        <v>Si</v>
      </c>
      <c r="I117" s="99" t="str">
        <f>VLOOKUP(E117,VIP!$A$2:$O8359,8,FALSE)</f>
        <v>Si</v>
      </c>
      <c r="J117" s="99" t="str">
        <f>VLOOKUP(E117,VIP!$A$2:$O8309,8,FALSE)</f>
        <v>Si</v>
      </c>
      <c r="K117" s="99" t="str">
        <f>VLOOKUP(E117,VIP!$A$2:$O11883,6,0)</f>
        <v>NO</v>
      </c>
      <c r="L117" s="108" t="s">
        <v>2523</v>
      </c>
      <c r="M117" s="123" t="s">
        <v>2515</v>
      </c>
      <c r="N117" s="122" t="s">
        <v>2500</v>
      </c>
      <c r="O117" s="104" t="s">
        <v>2521</v>
      </c>
      <c r="P117" s="160" t="s">
        <v>2517</v>
      </c>
      <c r="Q117" s="123" t="s">
        <v>2522</v>
      </c>
    </row>
    <row r="118" spans="1:17" ht="18" x14ac:dyDescent="0.25">
      <c r="A118" s="85" t="str">
        <f>VLOOKUP(E118,'LISTADO ATM'!$A$2:$C$895,3,0)</f>
        <v>SUR</v>
      </c>
      <c r="B118" s="114">
        <v>335769205</v>
      </c>
      <c r="C118" s="105">
        <v>44216.625300925924</v>
      </c>
      <c r="D118" s="104" t="s">
        <v>2494</v>
      </c>
      <c r="E118" s="100">
        <v>677</v>
      </c>
      <c r="F118" s="85" t="str">
        <f>VLOOKUP(E118,VIP!$A$2:$O11472,2,0)</f>
        <v>DRBR677</v>
      </c>
      <c r="G118" s="99" t="str">
        <f>VLOOKUP(E118,'LISTADO ATM'!$A$2:$B$894,2,0)</f>
        <v>ATM PBG Villa Jaragua</v>
      </c>
      <c r="H118" s="99" t="str">
        <f>VLOOKUP(E118,VIP!$A$2:$O16393,7,FALSE)</f>
        <v>Si</v>
      </c>
      <c r="I118" s="99" t="str">
        <f>VLOOKUP(E118,VIP!$A$2:$O8358,8,FALSE)</f>
        <v>Si</v>
      </c>
      <c r="J118" s="99" t="str">
        <f>VLOOKUP(E118,VIP!$A$2:$O8308,8,FALSE)</f>
        <v>Si</v>
      </c>
      <c r="K118" s="99" t="str">
        <f>VLOOKUP(E118,VIP!$A$2:$O11882,6,0)</f>
        <v>SI</v>
      </c>
      <c r="L118" s="108" t="s">
        <v>2523</v>
      </c>
      <c r="M118" s="123" t="s">
        <v>2515</v>
      </c>
      <c r="N118" s="122" t="s">
        <v>2500</v>
      </c>
      <c r="O118" s="104" t="s">
        <v>2521</v>
      </c>
      <c r="P118" s="160" t="s">
        <v>2517</v>
      </c>
      <c r="Q118" s="123" t="s">
        <v>2522</v>
      </c>
    </row>
    <row r="119" spans="1:17" ht="18" x14ac:dyDescent="0.25">
      <c r="A119" s="85" t="str">
        <f>VLOOKUP(E119,'LISTADO ATM'!$A$2:$C$895,3,0)</f>
        <v>DISTRITO NACIONAL</v>
      </c>
      <c r="B119" s="114">
        <v>335769233</v>
      </c>
      <c r="C119" s="105">
        <v>44216.641655092593</v>
      </c>
      <c r="D119" s="104" t="s">
        <v>2477</v>
      </c>
      <c r="E119" s="100">
        <v>578</v>
      </c>
      <c r="F119" s="85" t="str">
        <f>VLOOKUP(E119,VIP!$A$2:$O11480,2,0)</f>
        <v>DRBR324</v>
      </c>
      <c r="G119" s="99" t="str">
        <f>VLOOKUP(E119,'LISTADO ATM'!$A$2:$B$894,2,0)</f>
        <v xml:space="preserve">ATM Procuraduría General de la República </v>
      </c>
      <c r="H119" s="99" t="str">
        <f>VLOOKUP(E119,VIP!$A$2:$O16401,7,FALSE)</f>
        <v>Si</v>
      </c>
      <c r="I119" s="99" t="str">
        <f>VLOOKUP(E119,VIP!$A$2:$O8366,8,FALSE)</f>
        <v>No</v>
      </c>
      <c r="J119" s="99" t="str">
        <f>VLOOKUP(E119,VIP!$A$2:$O8316,8,FALSE)</f>
        <v>No</v>
      </c>
      <c r="K119" s="99" t="str">
        <f>VLOOKUP(E119,VIP!$A$2:$O11890,6,0)</f>
        <v>NO</v>
      </c>
      <c r="L119" s="108" t="s">
        <v>2512</v>
      </c>
      <c r="M119" s="107" t="s">
        <v>2473</v>
      </c>
      <c r="N119" s="106" t="s">
        <v>2481</v>
      </c>
      <c r="O119" s="104" t="s">
        <v>2482</v>
      </c>
      <c r="P119" s="108"/>
      <c r="Q119" s="107" t="s">
        <v>2430</v>
      </c>
    </row>
    <row r="120" spans="1:17" ht="18" x14ac:dyDescent="0.25">
      <c r="A120" s="85" t="str">
        <f>VLOOKUP(E120,'LISTADO ATM'!$A$2:$C$895,3,0)</f>
        <v>DISTRITO NACIONAL</v>
      </c>
      <c r="B120" s="114">
        <v>335769244</v>
      </c>
      <c r="C120" s="105">
        <v>44216.644282407404</v>
      </c>
      <c r="D120" s="104" t="s">
        <v>2189</v>
      </c>
      <c r="E120" s="100">
        <v>32</v>
      </c>
      <c r="F120" s="85" t="str">
        <f>VLOOKUP(E120,VIP!$A$2:$O11479,2,0)</f>
        <v>DRBR032</v>
      </c>
      <c r="G120" s="99" t="str">
        <f>VLOOKUP(E120,'LISTADO ATM'!$A$2:$B$894,2,0)</f>
        <v xml:space="preserve">ATM Oficina San Martín II </v>
      </c>
      <c r="H120" s="99" t="str">
        <f>VLOOKUP(E120,VIP!$A$2:$O16400,7,FALSE)</f>
        <v>Si</v>
      </c>
      <c r="I120" s="99" t="str">
        <f>VLOOKUP(E120,VIP!$A$2:$O8365,8,FALSE)</f>
        <v>Si</v>
      </c>
      <c r="J120" s="99" t="str">
        <f>VLOOKUP(E120,VIP!$A$2:$O8315,8,FALSE)</f>
        <v>Si</v>
      </c>
      <c r="K120" s="99" t="str">
        <f>VLOOKUP(E120,VIP!$A$2:$O11889,6,0)</f>
        <v>NO</v>
      </c>
      <c r="L120" s="108" t="s">
        <v>2526</v>
      </c>
      <c r="M120" s="107" t="s">
        <v>2473</v>
      </c>
      <c r="N120" s="106" t="s">
        <v>2481</v>
      </c>
      <c r="O120" s="104" t="s">
        <v>2483</v>
      </c>
      <c r="P120" s="108"/>
      <c r="Q120" s="107" t="s">
        <v>2228</v>
      </c>
    </row>
    <row r="121" spans="1:17" ht="18" x14ac:dyDescent="0.25">
      <c r="A121" s="85" t="str">
        <f>VLOOKUP(E121,'LISTADO ATM'!$A$2:$C$895,3,0)</f>
        <v>ESTE</v>
      </c>
      <c r="B121" s="114">
        <v>335769248</v>
      </c>
      <c r="C121" s="105">
        <v>44216.644803240742</v>
      </c>
      <c r="D121" s="104" t="s">
        <v>2189</v>
      </c>
      <c r="E121" s="100">
        <v>68</v>
      </c>
      <c r="F121" s="85" t="str">
        <f>VLOOKUP(E121,VIP!$A$2:$O11478,2,0)</f>
        <v>DRBR068</v>
      </c>
      <c r="G121" s="99" t="str">
        <f>VLOOKUP(E121,'LISTADO ATM'!$A$2:$B$894,2,0)</f>
        <v xml:space="preserve">ATM Hotel Nickelodeon (Punta Cana) </v>
      </c>
      <c r="H121" s="99" t="str">
        <f>VLOOKUP(E121,VIP!$A$2:$O16399,7,FALSE)</f>
        <v>Si</v>
      </c>
      <c r="I121" s="99" t="str">
        <f>VLOOKUP(E121,VIP!$A$2:$O8364,8,FALSE)</f>
        <v>Si</v>
      </c>
      <c r="J121" s="99" t="str">
        <f>VLOOKUP(E121,VIP!$A$2:$O8314,8,FALSE)</f>
        <v>Si</v>
      </c>
      <c r="K121" s="99" t="str">
        <f>VLOOKUP(E121,VIP!$A$2:$O11888,6,0)</f>
        <v>NO</v>
      </c>
      <c r="L121" s="108" t="s">
        <v>2526</v>
      </c>
      <c r="M121" s="107" t="s">
        <v>2473</v>
      </c>
      <c r="N121" s="106" t="s">
        <v>2481</v>
      </c>
      <c r="O121" s="104" t="s">
        <v>2483</v>
      </c>
      <c r="P121" s="108"/>
      <c r="Q121" s="107" t="s">
        <v>2228</v>
      </c>
    </row>
    <row r="122" spans="1:17" ht="18" x14ac:dyDescent="0.25">
      <c r="A122" s="85" t="str">
        <f>VLOOKUP(E122,'LISTADO ATM'!$A$2:$C$895,3,0)</f>
        <v>DISTRITO NACIONAL</v>
      </c>
      <c r="B122" s="114">
        <v>335769251</v>
      </c>
      <c r="C122" s="105">
        <v>44216.645590277774</v>
      </c>
      <c r="D122" s="104" t="s">
        <v>2477</v>
      </c>
      <c r="E122" s="100">
        <v>26</v>
      </c>
      <c r="F122" s="85" t="str">
        <f>VLOOKUP(E122,VIP!$A$2:$O11477,2,0)</f>
        <v>DRBR221</v>
      </c>
      <c r="G122" s="99" t="str">
        <f>VLOOKUP(E122,'LISTADO ATM'!$A$2:$B$894,2,0)</f>
        <v>ATM S/M Jumbo San Isidro</v>
      </c>
      <c r="H122" s="99" t="str">
        <f>VLOOKUP(E122,VIP!$A$2:$O16398,7,FALSE)</f>
        <v>Si</v>
      </c>
      <c r="I122" s="99" t="str">
        <f>VLOOKUP(E122,VIP!$A$2:$O8363,8,FALSE)</f>
        <v>Si</v>
      </c>
      <c r="J122" s="99" t="str">
        <f>VLOOKUP(E122,VIP!$A$2:$O8313,8,FALSE)</f>
        <v>Si</v>
      </c>
      <c r="K122" s="99" t="str">
        <f>VLOOKUP(E122,VIP!$A$2:$O11887,6,0)</f>
        <v>NO</v>
      </c>
      <c r="L122" s="108" t="s">
        <v>2512</v>
      </c>
      <c r="M122" s="107" t="s">
        <v>2473</v>
      </c>
      <c r="N122" s="106" t="s">
        <v>2481</v>
      </c>
      <c r="O122" s="104" t="s">
        <v>2482</v>
      </c>
      <c r="P122" s="108"/>
      <c r="Q122" s="107" t="s">
        <v>2430</v>
      </c>
    </row>
    <row r="123" spans="1:17" ht="18" x14ac:dyDescent="0.25">
      <c r="A123" s="85" t="str">
        <f>VLOOKUP(E123,'LISTADO ATM'!$A$2:$C$895,3,0)</f>
        <v>DISTRITO NACIONAL</v>
      </c>
      <c r="B123" s="114">
        <v>335769264</v>
      </c>
      <c r="C123" s="105">
        <v>44216.648055555554</v>
      </c>
      <c r="D123" s="104" t="s">
        <v>2189</v>
      </c>
      <c r="E123" s="100">
        <v>541</v>
      </c>
      <c r="F123" s="85" t="str">
        <f>VLOOKUP(E123,VIP!$A$2:$O11476,2,0)</f>
        <v>DRBR541</v>
      </c>
      <c r="G123" s="99" t="str">
        <f>VLOOKUP(E123,'LISTADO ATM'!$A$2:$B$894,2,0)</f>
        <v xml:space="preserve">ATM Oficina Sambil II </v>
      </c>
      <c r="H123" s="99" t="str">
        <f>VLOOKUP(E123,VIP!$A$2:$O16397,7,FALSE)</f>
        <v>Si</v>
      </c>
      <c r="I123" s="99" t="str">
        <f>VLOOKUP(E123,VIP!$A$2:$O8362,8,FALSE)</f>
        <v>Si</v>
      </c>
      <c r="J123" s="99" t="str">
        <f>VLOOKUP(E123,VIP!$A$2:$O8312,8,FALSE)</f>
        <v>Si</v>
      </c>
      <c r="K123" s="99" t="str">
        <f>VLOOKUP(E123,VIP!$A$2:$O11886,6,0)</f>
        <v>SI</v>
      </c>
      <c r="L123" s="108" t="s">
        <v>2254</v>
      </c>
      <c r="M123" s="107" t="s">
        <v>2473</v>
      </c>
      <c r="N123" s="106" t="s">
        <v>2481</v>
      </c>
      <c r="O123" s="104" t="s">
        <v>2483</v>
      </c>
      <c r="P123" s="108"/>
      <c r="Q123" s="107" t="s">
        <v>2254</v>
      </c>
    </row>
    <row r="124" spans="1:17" ht="18" x14ac:dyDescent="0.25">
      <c r="A124" s="85" t="str">
        <f>VLOOKUP(E124,'LISTADO ATM'!$A$2:$C$895,3,0)</f>
        <v>NORTE</v>
      </c>
      <c r="B124" s="114">
        <v>335769266</v>
      </c>
      <c r="C124" s="105">
        <v>44216.648564814815</v>
      </c>
      <c r="D124" s="104" t="s">
        <v>2190</v>
      </c>
      <c r="E124" s="100">
        <v>333</v>
      </c>
      <c r="F124" s="85" t="str">
        <f>VLOOKUP(E124,VIP!$A$2:$O11475,2,0)</f>
        <v>DRBR333</v>
      </c>
      <c r="G124" s="99" t="str">
        <f>VLOOKUP(E124,'LISTADO ATM'!$A$2:$B$894,2,0)</f>
        <v>ATM Oficina Turey Maimón</v>
      </c>
      <c r="H124" s="99" t="str">
        <f>VLOOKUP(E124,VIP!$A$2:$O16396,7,FALSE)</f>
        <v>Si</v>
      </c>
      <c r="I124" s="99" t="str">
        <f>VLOOKUP(E124,VIP!$A$2:$O8361,8,FALSE)</f>
        <v>Si</v>
      </c>
      <c r="J124" s="99" t="str">
        <f>VLOOKUP(E124,VIP!$A$2:$O8311,8,FALSE)</f>
        <v>Si</v>
      </c>
      <c r="K124" s="99" t="str">
        <f>VLOOKUP(E124,VIP!$A$2:$O11885,6,0)</f>
        <v>NO</v>
      </c>
      <c r="L124" s="108" t="s">
        <v>2254</v>
      </c>
      <c r="M124" s="160" t="s">
        <v>2515</v>
      </c>
      <c r="N124" s="106" t="s">
        <v>2481</v>
      </c>
      <c r="O124" s="104" t="s">
        <v>2490</v>
      </c>
      <c r="P124" s="108"/>
      <c r="Q124" s="161">
        <v>44216.786111111112</v>
      </c>
    </row>
    <row r="125" spans="1:17" ht="18" x14ac:dyDescent="0.25">
      <c r="A125" s="85" t="str">
        <f>VLOOKUP(E125,'LISTADO ATM'!$A$2:$C$895,3,0)</f>
        <v>ESTE</v>
      </c>
      <c r="B125" s="114">
        <v>335769270</v>
      </c>
      <c r="C125" s="105">
        <v>44216.649224537039</v>
      </c>
      <c r="D125" s="104" t="s">
        <v>2189</v>
      </c>
      <c r="E125" s="100">
        <v>429</v>
      </c>
      <c r="F125" s="85" t="str">
        <f>VLOOKUP(E125,VIP!$A$2:$O11474,2,0)</f>
        <v>DRBR429</v>
      </c>
      <c r="G125" s="99" t="str">
        <f>VLOOKUP(E125,'LISTADO ATM'!$A$2:$B$894,2,0)</f>
        <v xml:space="preserve">ATM Oficina Jumbo La Romana </v>
      </c>
      <c r="H125" s="99" t="str">
        <f>VLOOKUP(E125,VIP!$A$2:$O16395,7,FALSE)</f>
        <v>Si</v>
      </c>
      <c r="I125" s="99" t="str">
        <f>VLOOKUP(E125,VIP!$A$2:$O8360,8,FALSE)</f>
        <v>Si</v>
      </c>
      <c r="J125" s="99" t="str">
        <f>VLOOKUP(E125,VIP!$A$2:$O8310,8,FALSE)</f>
        <v>Si</v>
      </c>
      <c r="K125" s="99" t="str">
        <f>VLOOKUP(E125,VIP!$A$2:$O11884,6,0)</f>
        <v>NO</v>
      </c>
      <c r="L125" s="108" t="s">
        <v>2463</v>
      </c>
      <c r="M125" s="107" t="s">
        <v>2473</v>
      </c>
      <c r="N125" s="106" t="s">
        <v>2481</v>
      </c>
      <c r="O125" s="104" t="s">
        <v>2483</v>
      </c>
      <c r="P125" s="108"/>
      <c r="Q125" s="107" t="s">
        <v>2463</v>
      </c>
    </row>
    <row r="126" spans="1:17" ht="18" x14ac:dyDescent="0.25">
      <c r="A126" s="85" t="str">
        <f>VLOOKUP(E126,'LISTADO ATM'!$A$2:$C$895,3,0)</f>
        <v>DISTRITO NACIONAL</v>
      </c>
      <c r="B126" s="114">
        <v>335769278</v>
      </c>
      <c r="C126" s="105">
        <v>44216.654305555552</v>
      </c>
      <c r="D126" s="104" t="s">
        <v>2189</v>
      </c>
      <c r="E126" s="100">
        <v>557</v>
      </c>
      <c r="F126" s="85" t="str">
        <f>VLOOKUP(E126,VIP!$A$2:$O11473,2,0)</f>
        <v>DRBR022</v>
      </c>
      <c r="G126" s="99" t="str">
        <f>VLOOKUP(E126,'LISTADO ATM'!$A$2:$B$894,2,0)</f>
        <v xml:space="preserve">ATM Multicentro La Sirena Ave. Mella </v>
      </c>
      <c r="H126" s="99" t="str">
        <f>VLOOKUP(E126,VIP!$A$2:$O16394,7,FALSE)</f>
        <v>Si</v>
      </c>
      <c r="I126" s="99" t="str">
        <f>VLOOKUP(E126,VIP!$A$2:$O8359,8,FALSE)</f>
        <v>Si</v>
      </c>
      <c r="J126" s="99" t="str">
        <f>VLOOKUP(E126,VIP!$A$2:$O8309,8,FALSE)</f>
        <v>Si</v>
      </c>
      <c r="K126" s="99" t="str">
        <f>VLOOKUP(E126,VIP!$A$2:$O11883,6,0)</f>
        <v>SI</v>
      </c>
      <c r="L126" s="108" t="s">
        <v>2254</v>
      </c>
      <c r="M126" s="160" t="s">
        <v>2515</v>
      </c>
      <c r="N126" s="106" t="s">
        <v>2481</v>
      </c>
      <c r="O126" s="104" t="s">
        <v>2483</v>
      </c>
      <c r="P126" s="108"/>
      <c r="Q126" s="161">
        <v>44216.710416666669</v>
      </c>
    </row>
    <row r="127" spans="1:17" ht="18" x14ac:dyDescent="0.25">
      <c r="A127" s="85" t="str">
        <f>VLOOKUP(E127,'LISTADO ATM'!$A$2:$C$895,3,0)</f>
        <v>DISTRITO NACIONAL</v>
      </c>
      <c r="B127" s="114">
        <v>335769350</v>
      </c>
      <c r="C127" s="105">
        <v>44216.687615740739</v>
      </c>
      <c r="D127" s="104" t="s">
        <v>2494</v>
      </c>
      <c r="E127" s="100">
        <v>743</v>
      </c>
      <c r="F127" s="85" t="str">
        <f>VLOOKUP(E127,VIP!$A$2:$O11478,2,0)</f>
        <v>DRBR287</v>
      </c>
      <c r="G127" s="99" t="str">
        <f>VLOOKUP(E127,'LISTADO ATM'!$A$2:$B$894,2,0)</f>
        <v xml:space="preserve">ATM Oficina Los Frailes </v>
      </c>
      <c r="H127" s="99" t="str">
        <f>VLOOKUP(E127,VIP!$A$2:$O16399,7,FALSE)</f>
        <v>Si</v>
      </c>
      <c r="I127" s="99" t="str">
        <f>VLOOKUP(E127,VIP!$A$2:$O8364,8,FALSE)</f>
        <v>Si</v>
      </c>
      <c r="J127" s="99" t="str">
        <f>VLOOKUP(E127,VIP!$A$2:$O8314,8,FALSE)</f>
        <v>Si</v>
      </c>
      <c r="K127" s="99" t="str">
        <f>VLOOKUP(E127,VIP!$A$2:$O11888,6,0)</f>
        <v>SI</v>
      </c>
      <c r="L127" s="108" t="s">
        <v>2512</v>
      </c>
      <c r="M127" s="107" t="s">
        <v>2473</v>
      </c>
      <c r="N127" s="106" t="s">
        <v>2481</v>
      </c>
      <c r="O127" s="104" t="s">
        <v>2495</v>
      </c>
      <c r="P127" s="108"/>
      <c r="Q127" s="107" t="s">
        <v>2430</v>
      </c>
    </row>
    <row r="128" spans="1:17" ht="18" x14ac:dyDescent="0.25">
      <c r="A128" s="85" t="str">
        <f>VLOOKUP(E128,'LISTADO ATM'!$A$2:$C$895,3,0)</f>
        <v>DISTRITO NACIONAL</v>
      </c>
      <c r="B128" s="114">
        <v>335769361</v>
      </c>
      <c r="C128" s="105">
        <v>44216.693923611114</v>
      </c>
      <c r="D128" s="104" t="s">
        <v>2477</v>
      </c>
      <c r="E128" s="100">
        <v>908</v>
      </c>
      <c r="F128" s="85" t="str">
        <f>VLOOKUP(E128,VIP!$A$2:$O11477,2,0)</f>
        <v>DRBR16D</v>
      </c>
      <c r="G128" s="99" t="str">
        <f>VLOOKUP(E128,'LISTADO ATM'!$A$2:$B$894,2,0)</f>
        <v xml:space="preserve">ATM Oficina Plaza Botánika </v>
      </c>
      <c r="H128" s="99" t="str">
        <f>VLOOKUP(E128,VIP!$A$2:$O16398,7,FALSE)</f>
        <v>Si</v>
      </c>
      <c r="I128" s="99" t="str">
        <f>VLOOKUP(E128,VIP!$A$2:$O8363,8,FALSE)</f>
        <v>Si</v>
      </c>
      <c r="J128" s="99" t="str">
        <f>VLOOKUP(E128,VIP!$A$2:$O8313,8,FALSE)</f>
        <v>Si</v>
      </c>
      <c r="K128" s="99" t="str">
        <f>VLOOKUP(E128,VIP!$A$2:$O11887,6,0)</f>
        <v>NO</v>
      </c>
      <c r="L128" s="108" t="s">
        <v>2466</v>
      </c>
      <c r="M128" s="107" t="s">
        <v>2473</v>
      </c>
      <c r="N128" s="106" t="s">
        <v>2481</v>
      </c>
      <c r="O128" s="104" t="s">
        <v>2482</v>
      </c>
      <c r="P128" s="108"/>
      <c r="Q128" s="107" t="s">
        <v>2466</v>
      </c>
    </row>
    <row r="129" spans="1:17" ht="18" x14ac:dyDescent="0.25">
      <c r="A129" s="85" t="str">
        <f>VLOOKUP(E129,'LISTADO ATM'!$A$2:$C$895,3,0)</f>
        <v>DISTRITO NACIONAL</v>
      </c>
      <c r="B129" s="114">
        <v>335769364</v>
      </c>
      <c r="C129" s="105">
        <v>44216.695405092592</v>
      </c>
      <c r="D129" s="104" t="s">
        <v>2189</v>
      </c>
      <c r="E129" s="100">
        <v>160</v>
      </c>
      <c r="F129" s="85" t="str">
        <f>VLOOKUP(E129,VIP!$A$2:$O11476,2,0)</f>
        <v>DRBR160</v>
      </c>
      <c r="G129" s="99" t="str">
        <f>VLOOKUP(E129,'LISTADO ATM'!$A$2:$B$894,2,0)</f>
        <v xml:space="preserve">ATM Oficina Herrera </v>
      </c>
      <c r="H129" s="99" t="str">
        <f>VLOOKUP(E129,VIP!$A$2:$O16397,7,FALSE)</f>
        <v>Si</v>
      </c>
      <c r="I129" s="99" t="str">
        <f>VLOOKUP(E129,VIP!$A$2:$O8362,8,FALSE)</f>
        <v>Si</v>
      </c>
      <c r="J129" s="99" t="str">
        <f>VLOOKUP(E129,VIP!$A$2:$O8312,8,FALSE)</f>
        <v>Si</v>
      </c>
      <c r="K129" s="99" t="str">
        <f>VLOOKUP(E129,VIP!$A$2:$O11886,6,0)</f>
        <v>NO</v>
      </c>
      <c r="L129" s="108" t="s">
        <v>2526</v>
      </c>
      <c r="M129" s="107" t="s">
        <v>2473</v>
      </c>
      <c r="N129" s="106" t="s">
        <v>2481</v>
      </c>
      <c r="O129" s="104" t="s">
        <v>2483</v>
      </c>
      <c r="P129" s="108"/>
      <c r="Q129" s="107" t="s">
        <v>2526</v>
      </c>
    </row>
    <row r="130" spans="1:17" ht="18" x14ac:dyDescent="0.25">
      <c r="A130" s="85" t="str">
        <f>VLOOKUP(E130,'LISTADO ATM'!$A$2:$C$895,3,0)</f>
        <v>DISTRITO NACIONAL</v>
      </c>
      <c r="B130" s="114">
        <v>335769375</v>
      </c>
      <c r="C130" s="105">
        <v>44216.698842592596</v>
      </c>
      <c r="D130" s="104" t="s">
        <v>2477</v>
      </c>
      <c r="E130" s="100">
        <v>949</v>
      </c>
      <c r="F130" s="85" t="str">
        <f>VLOOKUP(E130,VIP!$A$2:$O11475,2,0)</f>
        <v>DRBR23D</v>
      </c>
      <c r="G130" s="99" t="str">
        <f>VLOOKUP(E130,'LISTADO ATM'!$A$2:$B$894,2,0)</f>
        <v xml:space="preserve">ATM S/M Bravo San Isidro Coral Mall </v>
      </c>
      <c r="H130" s="99" t="str">
        <f>VLOOKUP(E130,VIP!$A$2:$O16396,7,FALSE)</f>
        <v>Si</v>
      </c>
      <c r="I130" s="99" t="str">
        <f>VLOOKUP(E130,VIP!$A$2:$O8361,8,FALSE)</f>
        <v>No</v>
      </c>
      <c r="J130" s="99" t="str">
        <f>VLOOKUP(E130,VIP!$A$2:$O8311,8,FALSE)</f>
        <v>No</v>
      </c>
      <c r="K130" s="99" t="str">
        <f>VLOOKUP(E130,VIP!$A$2:$O11885,6,0)</f>
        <v>NO</v>
      </c>
      <c r="L130" s="108" t="s">
        <v>2466</v>
      </c>
      <c r="M130" s="107" t="s">
        <v>2473</v>
      </c>
      <c r="N130" s="106" t="s">
        <v>2481</v>
      </c>
      <c r="O130" s="104" t="s">
        <v>2482</v>
      </c>
      <c r="P130" s="108"/>
      <c r="Q130" s="107" t="s">
        <v>2466</v>
      </c>
    </row>
    <row r="131" spans="1:17" ht="18" x14ac:dyDescent="0.25">
      <c r="A131" s="85" t="str">
        <f>VLOOKUP(E131,'LISTADO ATM'!$A$2:$C$895,3,0)</f>
        <v>ESTE</v>
      </c>
      <c r="B131" s="114">
        <v>335769386</v>
      </c>
      <c r="C131" s="105">
        <v>44216.704618055555</v>
      </c>
      <c r="D131" s="104" t="s">
        <v>2477</v>
      </c>
      <c r="E131" s="100">
        <v>843</v>
      </c>
      <c r="F131" s="85" t="str">
        <f>VLOOKUP(E131,VIP!$A$2:$O11474,2,0)</f>
        <v>DRBR843</v>
      </c>
      <c r="G131" s="99" t="str">
        <f>VLOOKUP(E131,'LISTADO ATM'!$A$2:$B$894,2,0)</f>
        <v xml:space="preserve">ATM Oficina Romana Centro </v>
      </c>
      <c r="H131" s="99" t="str">
        <f>VLOOKUP(E131,VIP!$A$2:$O16395,7,FALSE)</f>
        <v>Si</v>
      </c>
      <c r="I131" s="99" t="str">
        <f>VLOOKUP(E131,VIP!$A$2:$O8360,8,FALSE)</f>
        <v>Si</v>
      </c>
      <c r="J131" s="99" t="str">
        <f>VLOOKUP(E131,VIP!$A$2:$O8310,8,FALSE)</f>
        <v>Si</v>
      </c>
      <c r="K131" s="99" t="str">
        <f>VLOOKUP(E131,VIP!$A$2:$O11884,6,0)</f>
        <v>NO</v>
      </c>
      <c r="L131" s="108" t="s">
        <v>2466</v>
      </c>
      <c r="M131" s="107" t="s">
        <v>2473</v>
      </c>
      <c r="N131" s="106" t="s">
        <v>2481</v>
      </c>
      <c r="O131" s="104" t="s">
        <v>2482</v>
      </c>
      <c r="P131" s="108"/>
      <c r="Q131" s="107" t="s">
        <v>2466</v>
      </c>
    </row>
    <row r="132" spans="1:17" ht="18" x14ac:dyDescent="0.25">
      <c r="A132" s="85" t="str">
        <f>VLOOKUP(E132,'LISTADO ATM'!$A$2:$C$895,3,0)</f>
        <v>NORTE</v>
      </c>
      <c r="B132" s="114">
        <v>335769408</v>
      </c>
      <c r="C132" s="105">
        <v>44216.716574074075</v>
      </c>
      <c r="D132" s="104" t="s">
        <v>2190</v>
      </c>
      <c r="E132" s="100">
        <v>388</v>
      </c>
      <c r="F132" s="85" t="str">
        <f>VLOOKUP(E132,VIP!$A$2:$O11483,2,0)</f>
        <v>DRBR388</v>
      </c>
      <c r="G132" s="99" t="str">
        <f>VLOOKUP(E132,'LISTADO ATM'!$A$2:$B$894,2,0)</f>
        <v xml:space="preserve">ATM Multicentro La Sirena Puerto Plata </v>
      </c>
      <c r="H132" s="99" t="str">
        <f>VLOOKUP(E132,VIP!$A$2:$O16404,7,FALSE)</f>
        <v>Si</v>
      </c>
      <c r="I132" s="99" t="str">
        <f>VLOOKUP(E132,VIP!$A$2:$O8369,8,FALSE)</f>
        <v>Si</v>
      </c>
      <c r="J132" s="99" t="str">
        <f>VLOOKUP(E132,VIP!$A$2:$O8319,8,FALSE)</f>
        <v>Si</v>
      </c>
      <c r="K132" s="99" t="str">
        <f>VLOOKUP(E132,VIP!$A$2:$O11893,6,0)</f>
        <v>NO</v>
      </c>
      <c r="L132" s="108" t="s">
        <v>2463</v>
      </c>
      <c r="M132" s="107" t="s">
        <v>2473</v>
      </c>
      <c r="N132" s="106" t="s">
        <v>2481</v>
      </c>
      <c r="O132" s="104" t="s">
        <v>2528</v>
      </c>
      <c r="P132" s="108"/>
      <c r="Q132" s="107" t="s">
        <v>2463</v>
      </c>
    </row>
    <row r="133" spans="1:17" ht="18" x14ac:dyDescent="0.25">
      <c r="A133" s="85" t="str">
        <f>VLOOKUP(E133,'LISTADO ATM'!$A$2:$C$895,3,0)</f>
        <v>DISTRITO NACIONAL</v>
      </c>
      <c r="B133" s="114">
        <v>335769426</v>
      </c>
      <c r="C133" s="105">
        <v>44216.722719907404</v>
      </c>
      <c r="D133" s="104" t="s">
        <v>2189</v>
      </c>
      <c r="E133" s="100">
        <v>961</v>
      </c>
      <c r="F133" s="85" t="str">
        <f>VLOOKUP(E133,VIP!$A$2:$O11482,2,0)</f>
        <v>DRBR03H</v>
      </c>
      <c r="G133" s="99" t="str">
        <f>VLOOKUP(E133,'LISTADO ATM'!$A$2:$B$894,2,0)</f>
        <v xml:space="preserve">ATM Listín Diario </v>
      </c>
      <c r="H133" s="99" t="str">
        <f>VLOOKUP(E133,VIP!$A$2:$O16403,7,FALSE)</f>
        <v>Si</v>
      </c>
      <c r="I133" s="99" t="str">
        <f>VLOOKUP(E133,VIP!$A$2:$O8368,8,FALSE)</f>
        <v>Si</v>
      </c>
      <c r="J133" s="99" t="str">
        <f>VLOOKUP(E133,VIP!$A$2:$O8318,8,FALSE)</f>
        <v>Si</v>
      </c>
      <c r="K133" s="99" t="str">
        <f>VLOOKUP(E133,VIP!$A$2:$O11892,6,0)</f>
        <v>NO</v>
      </c>
      <c r="L133" s="108" t="s">
        <v>2228</v>
      </c>
      <c r="M133" s="107" t="s">
        <v>2473</v>
      </c>
      <c r="N133" s="106" t="s">
        <v>2481</v>
      </c>
      <c r="O133" s="104" t="s">
        <v>2483</v>
      </c>
      <c r="P133" s="108"/>
      <c r="Q133" s="107" t="s">
        <v>2228</v>
      </c>
    </row>
    <row r="134" spans="1:17" ht="18" x14ac:dyDescent="0.25">
      <c r="A134" s="85" t="str">
        <f>VLOOKUP(E134,'LISTADO ATM'!$A$2:$C$895,3,0)</f>
        <v>DISTRITO NACIONAL</v>
      </c>
      <c r="B134" s="114">
        <v>335769429</v>
      </c>
      <c r="C134" s="105">
        <v>44216.725381944445</v>
      </c>
      <c r="D134" s="104" t="s">
        <v>2189</v>
      </c>
      <c r="E134" s="100">
        <v>85</v>
      </c>
      <c r="F134" s="85" t="str">
        <f>VLOOKUP(E134,VIP!$A$2:$O11481,2,0)</f>
        <v>DRBR085</v>
      </c>
      <c r="G134" s="99" t="str">
        <f>VLOOKUP(E134,'LISTADO ATM'!$A$2:$B$894,2,0)</f>
        <v xml:space="preserve">ATM Oficina San Isidro (Fuerza Aérea) </v>
      </c>
      <c r="H134" s="99" t="str">
        <f>VLOOKUP(E134,VIP!$A$2:$O16402,7,FALSE)</f>
        <v>Si</v>
      </c>
      <c r="I134" s="99" t="str">
        <f>VLOOKUP(E134,VIP!$A$2:$O8367,8,FALSE)</f>
        <v>Si</v>
      </c>
      <c r="J134" s="99" t="str">
        <f>VLOOKUP(E134,VIP!$A$2:$O8317,8,FALSE)</f>
        <v>Si</v>
      </c>
      <c r="K134" s="99" t="str">
        <f>VLOOKUP(E134,VIP!$A$2:$O11891,6,0)</f>
        <v>NO</v>
      </c>
      <c r="L134" s="108" t="s">
        <v>2463</v>
      </c>
      <c r="M134" s="107" t="s">
        <v>2473</v>
      </c>
      <c r="N134" s="106" t="s">
        <v>2481</v>
      </c>
      <c r="O134" s="104" t="s">
        <v>2483</v>
      </c>
      <c r="P134" s="108"/>
      <c r="Q134" s="107" t="s">
        <v>2463</v>
      </c>
    </row>
    <row r="135" spans="1:17" ht="18" x14ac:dyDescent="0.25">
      <c r="A135" s="85" t="str">
        <f>VLOOKUP(E135,'LISTADO ATM'!$A$2:$C$895,3,0)</f>
        <v>NORTE</v>
      </c>
      <c r="B135" s="114">
        <v>335769437</v>
      </c>
      <c r="C135" s="105">
        <v>44216.732916666668</v>
      </c>
      <c r="D135" s="104" t="s">
        <v>2189</v>
      </c>
      <c r="E135" s="100">
        <v>667</v>
      </c>
      <c r="F135" s="85" t="str">
        <f>VLOOKUP(E135,VIP!$A$2:$O11480,2,0)</f>
        <v>DRBR667</v>
      </c>
      <c r="G135" s="99" t="str">
        <f>VLOOKUP(E135,'LISTADO ATM'!$A$2:$B$894,2,0)</f>
        <v>ATM Zona Franca Emimar (Santiago)</v>
      </c>
      <c r="H135" s="99" t="str">
        <f>VLOOKUP(E135,VIP!$A$2:$O16401,7,FALSE)</f>
        <v>N/A</v>
      </c>
      <c r="I135" s="99" t="str">
        <f>VLOOKUP(E135,VIP!$A$2:$O8366,8,FALSE)</f>
        <v>N/A</v>
      </c>
      <c r="J135" s="99" t="str">
        <f>VLOOKUP(E135,VIP!$A$2:$O8316,8,FALSE)</f>
        <v>N/A</v>
      </c>
      <c r="K135" s="99" t="str">
        <f>VLOOKUP(E135,VIP!$A$2:$O11890,6,0)</f>
        <v>N/A</v>
      </c>
      <c r="L135" s="108" t="s">
        <v>2254</v>
      </c>
      <c r="M135" s="107" t="s">
        <v>2473</v>
      </c>
      <c r="N135" s="106" t="s">
        <v>2481</v>
      </c>
      <c r="O135" s="104" t="s">
        <v>2528</v>
      </c>
      <c r="P135" s="108"/>
      <c r="Q135" s="107" t="s">
        <v>2254</v>
      </c>
    </row>
    <row r="136" spans="1:17" ht="18" x14ac:dyDescent="0.25">
      <c r="A136" s="85" t="str">
        <f>VLOOKUP(E136,'LISTADO ATM'!$A$2:$C$895,3,0)</f>
        <v>NORTE</v>
      </c>
      <c r="B136" s="114">
        <v>335769456</v>
      </c>
      <c r="C136" s="105">
        <v>44216.76599537037</v>
      </c>
      <c r="D136" s="104" t="s">
        <v>2190</v>
      </c>
      <c r="E136" s="100">
        <v>172</v>
      </c>
      <c r="F136" s="85" t="str">
        <f>VLOOKUP(E136,VIP!$A$2:$O11479,2,0)</f>
        <v>DRBR172</v>
      </c>
      <c r="G136" s="99" t="str">
        <f>VLOOKUP(E136,'LISTADO ATM'!$A$2:$B$894,2,0)</f>
        <v xml:space="preserve">ATM UNP Guaucí </v>
      </c>
      <c r="H136" s="99" t="str">
        <f>VLOOKUP(E136,VIP!$A$2:$O16400,7,FALSE)</f>
        <v>Si</v>
      </c>
      <c r="I136" s="99" t="str">
        <f>VLOOKUP(E136,VIP!$A$2:$O8365,8,FALSE)</f>
        <v>Si</v>
      </c>
      <c r="J136" s="99" t="str">
        <f>VLOOKUP(E136,VIP!$A$2:$O8315,8,FALSE)</f>
        <v>Si</v>
      </c>
      <c r="K136" s="99" t="str">
        <f>VLOOKUP(E136,VIP!$A$2:$O11889,6,0)</f>
        <v>NO</v>
      </c>
      <c r="L136" s="108" t="s">
        <v>2463</v>
      </c>
      <c r="M136" s="107" t="s">
        <v>2473</v>
      </c>
      <c r="N136" s="106" t="s">
        <v>2481</v>
      </c>
      <c r="O136" s="104" t="s">
        <v>2528</v>
      </c>
      <c r="P136" s="107" t="s">
        <v>2529</v>
      </c>
      <c r="Q136" s="107" t="s">
        <v>2463</v>
      </c>
    </row>
    <row r="137" spans="1:17" ht="18" x14ac:dyDescent="0.25">
      <c r="A137" s="85" t="str">
        <f>VLOOKUP(E137,'LISTADO ATM'!$A$2:$C$895,3,0)</f>
        <v>NORTE</v>
      </c>
      <c r="B137" s="114">
        <v>335769461</v>
      </c>
      <c r="C137" s="105">
        <v>44216.76902777778</v>
      </c>
      <c r="D137" s="104" t="s">
        <v>2190</v>
      </c>
      <c r="E137" s="100">
        <v>290</v>
      </c>
      <c r="F137" s="85" t="str">
        <f>VLOOKUP(E137,VIP!$A$2:$O11478,2,0)</f>
        <v>DRBR290</v>
      </c>
      <c r="G137" s="99" t="str">
        <f>VLOOKUP(E137,'LISTADO ATM'!$A$2:$B$894,2,0)</f>
        <v xml:space="preserve">ATM Oficina San Francisco de Macorís </v>
      </c>
      <c r="H137" s="99" t="str">
        <f>VLOOKUP(E137,VIP!$A$2:$O16399,7,FALSE)</f>
        <v>Si</v>
      </c>
      <c r="I137" s="99" t="str">
        <f>VLOOKUP(E137,VIP!$A$2:$O8364,8,FALSE)</f>
        <v>Si</v>
      </c>
      <c r="J137" s="99" t="str">
        <f>VLOOKUP(E137,VIP!$A$2:$O8314,8,FALSE)</f>
        <v>Si</v>
      </c>
      <c r="K137" s="99" t="str">
        <f>VLOOKUP(E137,VIP!$A$2:$O11888,6,0)</f>
        <v>NO</v>
      </c>
      <c r="L137" s="108" t="s">
        <v>2463</v>
      </c>
      <c r="M137" s="107" t="s">
        <v>2473</v>
      </c>
      <c r="N137" s="106" t="s">
        <v>2481</v>
      </c>
      <c r="O137" s="104" t="s">
        <v>2528</v>
      </c>
      <c r="P137" s="108"/>
      <c r="Q137" s="107" t="s">
        <v>2463</v>
      </c>
    </row>
    <row r="138" spans="1:17" ht="18" x14ac:dyDescent="0.25">
      <c r="A138" s="85" t="str">
        <f>VLOOKUP(E138,'LISTADO ATM'!$A$2:$C$895,3,0)</f>
        <v>DISTRITO NACIONAL</v>
      </c>
      <c r="B138" s="114">
        <v>335769462</v>
      </c>
      <c r="C138" s="105">
        <v>44216.769814814812</v>
      </c>
      <c r="D138" s="104" t="s">
        <v>2189</v>
      </c>
      <c r="E138" s="100">
        <v>239</v>
      </c>
      <c r="F138" s="85" t="str">
        <f>VLOOKUP(E138,VIP!$A$2:$O11477,2,0)</f>
        <v>DRBR239</v>
      </c>
      <c r="G138" s="99" t="str">
        <f>VLOOKUP(E138,'LISTADO ATM'!$A$2:$B$894,2,0)</f>
        <v xml:space="preserve">ATM Autobanco Charles de Gaulle </v>
      </c>
      <c r="H138" s="99" t="str">
        <f>VLOOKUP(E138,VIP!$A$2:$O16398,7,FALSE)</f>
        <v>Si</v>
      </c>
      <c r="I138" s="99" t="str">
        <f>VLOOKUP(E138,VIP!$A$2:$O8363,8,FALSE)</f>
        <v>Si</v>
      </c>
      <c r="J138" s="99" t="str">
        <f>VLOOKUP(E138,VIP!$A$2:$O8313,8,FALSE)</f>
        <v>Si</v>
      </c>
      <c r="K138" s="99" t="str">
        <f>VLOOKUP(E138,VIP!$A$2:$O11887,6,0)</f>
        <v>SI</v>
      </c>
      <c r="L138" s="108" t="s">
        <v>2228</v>
      </c>
      <c r="M138" s="107" t="s">
        <v>2473</v>
      </c>
      <c r="N138" s="106" t="s">
        <v>2481</v>
      </c>
      <c r="O138" s="104" t="s">
        <v>2483</v>
      </c>
      <c r="P138" s="108"/>
      <c r="Q138" s="107" t="s">
        <v>2228</v>
      </c>
    </row>
    <row r="139" spans="1:17" ht="18" x14ac:dyDescent="0.25">
      <c r="A139" s="85" t="str">
        <f>VLOOKUP(E139,'LISTADO ATM'!$A$2:$C$895,3,0)</f>
        <v>DISTRITO NACIONAL</v>
      </c>
      <c r="B139" s="114">
        <v>335769464</v>
      </c>
      <c r="C139" s="105">
        <v>44216.772870370369</v>
      </c>
      <c r="D139" s="104" t="s">
        <v>2477</v>
      </c>
      <c r="E139" s="100">
        <v>377</v>
      </c>
      <c r="F139" s="85" t="str">
        <f>VLOOKUP(E139,VIP!$A$2:$O11476,2,0)</f>
        <v>DRBR377</v>
      </c>
      <c r="G139" s="99" t="str">
        <f>VLOOKUP(E139,'LISTADO ATM'!$A$2:$B$894,2,0)</f>
        <v>ATM Estación del Metro Eduardo Brito</v>
      </c>
      <c r="H139" s="99" t="str">
        <f>VLOOKUP(E139,VIP!$A$2:$O16397,7,FALSE)</f>
        <v>Si</v>
      </c>
      <c r="I139" s="99" t="str">
        <f>VLOOKUP(E139,VIP!$A$2:$O8362,8,FALSE)</f>
        <v>Si</v>
      </c>
      <c r="J139" s="99" t="str">
        <f>VLOOKUP(E139,VIP!$A$2:$O8312,8,FALSE)</f>
        <v>Si</v>
      </c>
      <c r="K139" s="99" t="str">
        <f>VLOOKUP(E139,VIP!$A$2:$O11886,6,0)</f>
        <v>NO</v>
      </c>
      <c r="L139" s="108" t="s">
        <v>2512</v>
      </c>
      <c r="M139" s="107" t="s">
        <v>2473</v>
      </c>
      <c r="N139" s="106" t="s">
        <v>2481</v>
      </c>
      <c r="O139" s="104" t="s">
        <v>2482</v>
      </c>
      <c r="P139" s="108"/>
      <c r="Q139" s="107" t="s">
        <v>2430</v>
      </c>
    </row>
    <row r="140" spans="1:17" ht="18" x14ac:dyDescent="0.25">
      <c r="A140" s="85" t="str">
        <f>VLOOKUP(E140,'LISTADO ATM'!$A$2:$C$895,3,0)</f>
        <v>DISTRITO NACIONAL</v>
      </c>
      <c r="B140" s="114">
        <v>335769465</v>
      </c>
      <c r="C140" s="105">
        <v>44216.775902777779</v>
      </c>
      <c r="D140" s="104" t="s">
        <v>2189</v>
      </c>
      <c r="E140" s="100">
        <v>39</v>
      </c>
      <c r="F140" s="85" t="str">
        <f>VLOOKUP(E140,VIP!$A$2:$O11475,2,0)</f>
        <v>DRBR039</v>
      </c>
      <c r="G140" s="99" t="str">
        <f>VLOOKUP(E140,'LISTADO ATM'!$A$2:$B$894,2,0)</f>
        <v xml:space="preserve">ATM Oficina Ovando </v>
      </c>
      <c r="H140" s="99" t="str">
        <f>VLOOKUP(E140,VIP!$A$2:$O16396,7,FALSE)</f>
        <v>Si</v>
      </c>
      <c r="I140" s="99" t="str">
        <f>VLOOKUP(E140,VIP!$A$2:$O8361,8,FALSE)</f>
        <v>No</v>
      </c>
      <c r="J140" s="99" t="str">
        <f>VLOOKUP(E140,VIP!$A$2:$O8311,8,FALSE)</f>
        <v>No</v>
      </c>
      <c r="K140" s="99" t="str">
        <f>VLOOKUP(E140,VIP!$A$2:$O11885,6,0)</f>
        <v>NO</v>
      </c>
      <c r="L140" s="108" t="s">
        <v>2254</v>
      </c>
      <c r="M140" s="107" t="s">
        <v>2473</v>
      </c>
      <c r="N140" s="106" t="s">
        <v>2481</v>
      </c>
      <c r="O140" s="104" t="s">
        <v>2483</v>
      </c>
      <c r="P140" s="108"/>
      <c r="Q140" s="107" t="s">
        <v>2254</v>
      </c>
    </row>
    <row r="141" spans="1:17" ht="18" x14ac:dyDescent="0.25">
      <c r="A141" s="85" t="str">
        <f>VLOOKUP(E141,'LISTADO ATM'!$A$2:$C$895,3,0)</f>
        <v>ESTE</v>
      </c>
      <c r="B141" s="114">
        <v>335769466</v>
      </c>
      <c r="C141" s="105">
        <v>44216.783333333333</v>
      </c>
      <c r="D141" s="104" t="s">
        <v>2189</v>
      </c>
      <c r="E141" s="100">
        <v>519</v>
      </c>
      <c r="F141" s="85" t="str">
        <f>VLOOKUP(E141,VIP!$A$2:$O11485,2,0)</f>
        <v>DRBR519</v>
      </c>
      <c r="G141" s="99" t="str">
        <f>VLOOKUP(E141,'LISTADO ATM'!$A$2:$B$894,2,0)</f>
        <v xml:space="preserve">ATM Plaza Estrella (Bávaro) </v>
      </c>
      <c r="H141" s="99" t="str">
        <f>VLOOKUP(E141,VIP!$A$2:$O16406,7,FALSE)</f>
        <v>Si</v>
      </c>
      <c r="I141" s="99" t="str">
        <f>VLOOKUP(E141,VIP!$A$2:$O8371,8,FALSE)</f>
        <v>Si</v>
      </c>
      <c r="J141" s="99" t="str">
        <f>VLOOKUP(E141,VIP!$A$2:$O8321,8,FALSE)</f>
        <v>Si</v>
      </c>
      <c r="K141" s="99" t="str">
        <f>VLOOKUP(E141,VIP!$A$2:$O11895,6,0)</f>
        <v>NO</v>
      </c>
      <c r="L141" s="108" t="s">
        <v>2228</v>
      </c>
      <c r="M141" s="107" t="s">
        <v>2473</v>
      </c>
      <c r="N141" s="106" t="s">
        <v>2481</v>
      </c>
      <c r="O141" s="104" t="s">
        <v>2483</v>
      </c>
      <c r="P141" s="108"/>
      <c r="Q141" s="107" t="s">
        <v>2228</v>
      </c>
    </row>
    <row r="142" spans="1:17" ht="18" x14ac:dyDescent="0.25">
      <c r="A142" s="85" t="str">
        <f>VLOOKUP(E142,'LISTADO ATM'!$A$2:$C$895,3,0)</f>
        <v>NORTE</v>
      </c>
      <c r="B142" s="114">
        <v>335769468</v>
      </c>
      <c r="C142" s="105">
        <v>44216.78402777778</v>
      </c>
      <c r="D142" s="104" t="s">
        <v>2494</v>
      </c>
      <c r="E142" s="100">
        <v>712</v>
      </c>
      <c r="F142" s="85" t="str">
        <f>VLOOKUP(E142,VIP!$A$2:$O11484,2,0)</f>
        <v>DRBR128</v>
      </c>
      <c r="G142" s="99" t="str">
        <f>VLOOKUP(E142,'LISTADO ATM'!$A$2:$B$894,2,0)</f>
        <v xml:space="preserve">ATM Oficina Imbert </v>
      </c>
      <c r="H142" s="99" t="str">
        <f>VLOOKUP(E142,VIP!$A$2:$O16405,7,FALSE)</f>
        <v>Si</v>
      </c>
      <c r="I142" s="99" t="str">
        <f>VLOOKUP(E142,VIP!$A$2:$O8370,8,FALSE)</f>
        <v>Si</v>
      </c>
      <c r="J142" s="99" t="str">
        <f>VLOOKUP(E142,VIP!$A$2:$O8320,8,FALSE)</f>
        <v>Si</v>
      </c>
      <c r="K142" s="99" t="str">
        <f>VLOOKUP(E142,VIP!$A$2:$O11894,6,0)</f>
        <v>SI</v>
      </c>
      <c r="L142" s="108" t="s">
        <v>2435</v>
      </c>
      <c r="M142" s="160" t="s">
        <v>2515</v>
      </c>
      <c r="N142" s="161" t="s">
        <v>2500</v>
      </c>
      <c r="O142" s="104" t="s">
        <v>2530</v>
      </c>
      <c r="P142" s="160" t="s">
        <v>2519</v>
      </c>
      <c r="Q142" s="107" t="s">
        <v>2435</v>
      </c>
    </row>
    <row r="143" spans="1:17" ht="18" x14ac:dyDescent="0.25">
      <c r="A143" s="85" t="str">
        <f>VLOOKUP(E143,'LISTADO ATM'!$A$2:$C$895,3,0)</f>
        <v>DISTRITO NACIONAL</v>
      </c>
      <c r="B143" s="114">
        <v>335769470</v>
      </c>
      <c r="C143" s="105">
        <v>44216.790034722224</v>
      </c>
      <c r="D143" s="104" t="s">
        <v>2477</v>
      </c>
      <c r="E143" s="100">
        <v>318</v>
      </c>
      <c r="F143" s="85" t="str">
        <f>VLOOKUP(E143,VIP!$A$2:$O11497,2,0)</f>
        <v>DRBR318</v>
      </c>
      <c r="G143" s="99" t="str">
        <f>VLOOKUP(E143,'LISTADO ATM'!$A$2:$B$894,2,0)</f>
        <v>ATM Autoservicio Lope de Vega</v>
      </c>
      <c r="H143" s="99" t="str">
        <f>VLOOKUP(E143,VIP!$A$2:$O16418,7,FALSE)</f>
        <v>Si</v>
      </c>
      <c r="I143" s="99" t="str">
        <f>VLOOKUP(E143,VIP!$A$2:$O8383,8,FALSE)</f>
        <v>Si</v>
      </c>
      <c r="J143" s="99" t="str">
        <f>VLOOKUP(E143,VIP!$A$2:$O8333,8,FALSE)</f>
        <v>Si</v>
      </c>
      <c r="K143" s="99" t="str">
        <f>VLOOKUP(E143,VIP!$A$2:$O11907,6,0)</f>
        <v>NO</v>
      </c>
      <c r="L143" s="108" t="s">
        <v>2531</v>
      </c>
      <c r="M143" s="107" t="s">
        <v>2473</v>
      </c>
      <c r="N143" s="106" t="s">
        <v>2481</v>
      </c>
      <c r="O143" s="104" t="s">
        <v>2482</v>
      </c>
      <c r="P143" s="108"/>
      <c r="Q143" s="107" t="s">
        <v>2531</v>
      </c>
    </row>
    <row r="144" spans="1:17" ht="18" x14ac:dyDescent="0.25">
      <c r="A144" s="85" t="str">
        <f>VLOOKUP(E144,'LISTADO ATM'!$A$2:$C$895,3,0)</f>
        <v>DISTRITO NACIONAL</v>
      </c>
      <c r="B144" s="114">
        <v>335769473</v>
      </c>
      <c r="C144" s="105">
        <v>44216.803020833337</v>
      </c>
      <c r="D144" s="104" t="s">
        <v>2189</v>
      </c>
      <c r="E144" s="100">
        <v>327</v>
      </c>
      <c r="F144" s="85" t="str">
        <f>VLOOKUP(E144,VIP!$A$2:$O11496,2,0)</f>
        <v>DRBR327</v>
      </c>
      <c r="G144" s="99" t="str">
        <f>VLOOKUP(E144,'LISTADO ATM'!$A$2:$B$894,2,0)</f>
        <v xml:space="preserve">ATM UNP CCN (Nacional 27 de Febrero) </v>
      </c>
      <c r="H144" s="99" t="str">
        <f>VLOOKUP(E144,VIP!$A$2:$O16417,7,FALSE)</f>
        <v>Si</v>
      </c>
      <c r="I144" s="99" t="str">
        <f>VLOOKUP(E144,VIP!$A$2:$O8382,8,FALSE)</f>
        <v>Si</v>
      </c>
      <c r="J144" s="99" t="str">
        <f>VLOOKUP(E144,VIP!$A$2:$O8332,8,FALSE)</f>
        <v>Si</v>
      </c>
      <c r="K144" s="99" t="str">
        <f>VLOOKUP(E144,VIP!$A$2:$O11906,6,0)</f>
        <v>NO</v>
      </c>
      <c r="L144" s="108" t="s">
        <v>2228</v>
      </c>
      <c r="M144" s="107" t="s">
        <v>2473</v>
      </c>
      <c r="N144" s="106" t="s">
        <v>2481</v>
      </c>
      <c r="O144" s="104" t="s">
        <v>2483</v>
      </c>
      <c r="P144" s="108"/>
      <c r="Q144" s="107" t="s">
        <v>2228</v>
      </c>
    </row>
    <row r="145" spans="1:17" ht="18" x14ac:dyDescent="0.25">
      <c r="A145" s="85" t="str">
        <f>VLOOKUP(E145,'LISTADO ATM'!$A$2:$C$895,3,0)</f>
        <v>ESTE</v>
      </c>
      <c r="B145" s="114">
        <v>335769474</v>
      </c>
      <c r="C145" s="105">
        <v>44216.803819444445</v>
      </c>
      <c r="D145" s="104" t="s">
        <v>2189</v>
      </c>
      <c r="E145" s="100">
        <v>366</v>
      </c>
      <c r="F145" s="85" t="str">
        <f>VLOOKUP(E145,VIP!$A$2:$O11495,2,0)</f>
        <v>DRBR366</v>
      </c>
      <c r="G145" s="99" t="str">
        <f>VLOOKUP(E145,'LISTADO ATM'!$A$2:$B$894,2,0)</f>
        <v>ATM Oficina Boulevard (Higuey) II</v>
      </c>
      <c r="H145" s="99" t="str">
        <f>VLOOKUP(E145,VIP!$A$2:$O16416,7,FALSE)</f>
        <v>N/A</v>
      </c>
      <c r="I145" s="99" t="str">
        <f>VLOOKUP(E145,VIP!$A$2:$O8381,8,FALSE)</f>
        <v>N/A</v>
      </c>
      <c r="J145" s="99" t="str">
        <f>VLOOKUP(E145,VIP!$A$2:$O8331,8,FALSE)</f>
        <v>N/A</v>
      </c>
      <c r="K145" s="99" t="str">
        <f>VLOOKUP(E145,VIP!$A$2:$O11905,6,0)</f>
        <v>N/A</v>
      </c>
      <c r="L145" s="108" t="s">
        <v>2228</v>
      </c>
      <c r="M145" s="107" t="s">
        <v>2473</v>
      </c>
      <c r="N145" s="106" t="s">
        <v>2481</v>
      </c>
      <c r="O145" s="104" t="s">
        <v>2483</v>
      </c>
      <c r="P145" s="108"/>
      <c r="Q145" s="107" t="s">
        <v>2228</v>
      </c>
    </row>
    <row r="146" spans="1:17" ht="18" x14ac:dyDescent="0.25">
      <c r="A146" s="85" t="str">
        <f>VLOOKUP(E146,'LISTADO ATM'!$A$2:$C$895,3,0)</f>
        <v>DISTRITO NACIONAL</v>
      </c>
      <c r="B146" s="114">
        <v>335769475</v>
      </c>
      <c r="C146" s="105">
        <v>44216.805486111109</v>
      </c>
      <c r="D146" s="104" t="s">
        <v>2189</v>
      </c>
      <c r="E146" s="100">
        <v>487</v>
      </c>
      <c r="F146" s="85" t="str">
        <f>VLOOKUP(E146,VIP!$A$2:$O11494,2,0)</f>
        <v>DRBR487</v>
      </c>
      <c r="G146" s="99" t="str">
        <f>VLOOKUP(E146,'LISTADO ATM'!$A$2:$B$894,2,0)</f>
        <v xml:space="preserve">ATM Olé Hainamosa </v>
      </c>
      <c r="H146" s="99" t="str">
        <f>VLOOKUP(E146,VIP!$A$2:$O16415,7,FALSE)</f>
        <v>Si</v>
      </c>
      <c r="I146" s="99" t="str">
        <f>VLOOKUP(E146,VIP!$A$2:$O8380,8,FALSE)</f>
        <v>Si</v>
      </c>
      <c r="J146" s="99" t="str">
        <f>VLOOKUP(E146,VIP!$A$2:$O8330,8,FALSE)</f>
        <v>Si</v>
      </c>
      <c r="K146" s="99" t="str">
        <f>VLOOKUP(E146,VIP!$A$2:$O11904,6,0)</f>
        <v>SI</v>
      </c>
      <c r="L146" s="108" t="s">
        <v>2228</v>
      </c>
      <c r="M146" s="107" t="s">
        <v>2473</v>
      </c>
      <c r="N146" s="106" t="s">
        <v>2481</v>
      </c>
      <c r="O146" s="104" t="s">
        <v>2483</v>
      </c>
      <c r="P146" s="108"/>
      <c r="Q146" s="107" t="s">
        <v>2228</v>
      </c>
    </row>
    <row r="147" spans="1:17" ht="18" x14ac:dyDescent="0.25">
      <c r="A147" s="85" t="str">
        <f>VLOOKUP(E147,'LISTADO ATM'!$A$2:$C$895,3,0)</f>
        <v>SUR</v>
      </c>
      <c r="B147" s="114">
        <v>335765346</v>
      </c>
      <c r="C147" s="105">
        <v>44216.805555555555</v>
      </c>
      <c r="D147" s="104" t="s">
        <v>2189</v>
      </c>
      <c r="E147" s="100">
        <v>873</v>
      </c>
      <c r="F147" s="85" t="str">
        <f>VLOOKUP(E147,VIP!$A$2:$O11485,2,0)</f>
        <v>DRBR873</v>
      </c>
      <c r="G147" s="99" t="str">
        <f>VLOOKUP(E147,'LISTADO ATM'!$A$2:$B$894,2,0)</f>
        <v xml:space="preserve">ATM Centro de Caja San Cristóbal II </v>
      </c>
      <c r="H147" s="99" t="str">
        <f>VLOOKUP(E147,VIP!$A$2:$O16406,7,FALSE)</f>
        <v>Si</v>
      </c>
      <c r="I147" s="99" t="str">
        <f>VLOOKUP(E147,VIP!$A$2:$O8371,8,FALSE)</f>
        <v>Si</v>
      </c>
      <c r="J147" s="99" t="str">
        <f>VLOOKUP(E147,VIP!$A$2:$O8321,8,FALSE)</f>
        <v>Si</v>
      </c>
      <c r="K147" s="99" t="str">
        <f>VLOOKUP(E147,VIP!$A$2:$O11895,6,0)</f>
        <v>SI</v>
      </c>
      <c r="L147" s="108" t="s">
        <v>2228</v>
      </c>
      <c r="M147" s="107" t="s">
        <v>2473</v>
      </c>
      <c r="N147" s="106" t="s">
        <v>2527</v>
      </c>
      <c r="O147" s="104" t="s">
        <v>2483</v>
      </c>
      <c r="P147" s="108"/>
      <c r="Q147" s="107" t="s">
        <v>2228</v>
      </c>
    </row>
    <row r="148" spans="1:17" ht="18" x14ac:dyDescent="0.25">
      <c r="A148" s="85" t="str">
        <f>VLOOKUP(E148,'LISTADO ATM'!$A$2:$C$895,3,0)</f>
        <v>SUR</v>
      </c>
      <c r="B148" s="114">
        <v>335769476</v>
      </c>
      <c r="C148" s="105">
        <v>44216.80914351852</v>
      </c>
      <c r="D148" s="104" t="s">
        <v>2189</v>
      </c>
      <c r="E148" s="100">
        <v>131</v>
      </c>
      <c r="F148" s="85" t="str">
        <f>VLOOKUP(E148,VIP!$A$2:$O11493,2,0)</f>
        <v>DRBR131</v>
      </c>
      <c r="G148" s="99" t="str">
        <f>VLOOKUP(E148,'LISTADO ATM'!$A$2:$B$894,2,0)</f>
        <v xml:space="preserve">ATM Oficina Baní I </v>
      </c>
      <c r="H148" s="99" t="str">
        <f>VLOOKUP(E148,VIP!$A$2:$O16414,7,FALSE)</f>
        <v>Si</v>
      </c>
      <c r="I148" s="99" t="str">
        <f>VLOOKUP(E148,VIP!$A$2:$O8379,8,FALSE)</f>
        <v>Si</v>
      </c>
      <c r="J148" s="99" t="str">
        <f>VLOOKUP(E148,VIP!$A$2:$O8329,8,FALSE)</f>
        <v>Si</v>
      </c>
      <c r="K148" s="99" t="str">
        <f>VLOOKUP(E148,VIP!$A$2:$O11903,6,0)</f>
        <v>NO</v>
      </c>
      <c r="L148" s="108" t="s">
        <v>2228</v>
      </c>
      <c r="M148" s="107" t="s">
        <v>2473</v>
      </c>
      <c r="N148" s="106" t="s">
        <v>2481</v>
      </c>
      <c r="O148" s="104" t="s">
        <v>2483</v>
      </c>
      <c r="P148" s="108"/>
      <c r="Q148" s="107" t="s">
        <v>2228</v>
      </c>
    </row>
    <row r="149" spans="1:17" ht="18" x14ac:dyDescent="0.25">
      <c r="A149" s="85" t="str">
        <f>VLOOKUP(E149,'LISTADO ATM'!$A$2:$C$895,3,0)</f>
        <v>DISTRITO NACIONAL</v>
      </c>
      <c r="B149" s="114">
        <v>335769479</v>
      </c>
      <c r="C149" s="105">
        <v>44216.812083333331</v>
      </c>
      <c r="D149" s="104" t="s">
        <v>2189</v>
      </c>
      <c r="E149" s="100">
        <v>902</v>
      </c>
      <c r="F149" s="85" t="str">
        <f>VLOOKUP(E149,VIP!$A$2:$O11492,2,0)</f>
        <v>DRBR16A</v>
      </c>
      <c r="G149" s="99" t="str">
        <f>VLOOKUP(E149,'LISTADO ATM'!$A$2:$B$894,2,0)</f>
        <v xml:space="preserve">ATM Oficina Plaza Florida </v>
      </c>
      <c r="H149" s="99" t="str">
        <f>VLOOKUP(E149,VIP!$A$2:$O16413,7,FALSE)</f>
        <v>Si</v>
      </c>
      <c r="I149" s="99" t="str">
        <f>VLOOKUP(E149,VIP!$A$2:$O8378,8,FALSE)</f>
        <v>Si</v>
      </c>
      <c r="J149" s="99" t="str">
        <f>VLOOKUP(E149,VIP!$A$2:$O8328,8,FALSE)</f>
        <v>Si</v>
      </c>
      <c r="K149" s="99" t="str">
        <f>VLOOKUP(E149,VIP!$A$2:$O11902,6,0)</f>
        <v>NO</v>
      </c>
      <c r="L149" s="108" t="s">
        <v>2228</v>
      </c>
      <c r="M149" s="107" t="s">
        <v>2473</v>
      </c>
      <c r="N149" s="106" t="s">
        <v>2481</v>
      </c>
      <c r="O149" s="104" t="s">
        <v>2483</v>
      </c>
      <c r="P149" s="108"/>
      <c r="Q149" s="107" t="s">
        <v>2228</v>
      </c>
    </row>
    <row r="150" spans="1:17" ht="18" x14ac:dyDescent="0.25">
      <c r="A150" s="85" t="str">
        <f>VLOOKUP(E150,'LISTADO ATM'!$A$2:$C$895,3,0)</f>
        <v>DISTRITO NACIONAL</v>
      </c>
      <c r="B150" s="114">
        <v>335769482</v>
      </c>
      <c r="C150" s="105">
        <v>44216.816817129627</v>
      </c>
      <c r="D150" s="104" t="s">
        <v>2477</v>
      </c>
      <c r="E150" s="100">
        <v>325</v>
      </c>
      <c r="F150" s="85" t="str">
        <f>VLOOKUP(E150,VIP!$A$2:$O11491,2,0)</f>
        <v>DRBR325</v>
      </c>
      <c r="G150" s="99" t="str">
        <f>VLOOKUP(E150,'LISTADO ATM'!$A$2:$B$894,2,0)</f>
        <v>ATM Casa Edwin</v>
      </c>
      <c r="H150" s="99" t="str">
        <f>VLOOKUP(E150,VIP!$A$2:$O16412,7,FALSE)</f>
        <v>Si</v>
      </c>
      <c r="I150" s="99" t="str">
        <f>VLOOKUP(E150,VIP!$A$2:$O8377,8,FALSE)</f>
        <v>Si</v>
      </c>
      <c r="J150" s="99" t="str">
        <f>VLOOKUP(E150,VIP!$A$2:$O8327,8,FALSE)</f>
        <v>Si</v>
      </c>
      <c r="K150" s="99" t="str">
        <f>VLOOKUP(E150,VIP!$A$2:$O11901,6,0)</f>
        <v>NO</v>
      </c>
      <c r="L150" s="108" t="s">
        <v>2430</v>
      </c>
      <c r="M150" s="107" t="s">
        <v>2473</v>
      </c>
      <c r="N150" s="106" t="s">
        <v>2481</v>
      </c>
      <c r="O150" s="104" t="s">
        <v>2482</v>
      </c>
      <c r="P150" s="108"/>
      <c r="Q150" s="107" t="s">
        <v>2430</v>
      </c>
    </row>
    <row r="151" spans="1:17" ht="18" x14ac:dyDescent="0.25">
      <c r="A151" s="85" t="str">
        <f>VLOOKUP(E151,'LISTADO ATM'!$A$2:$C$895,3,0)</f>
        <v>SUR</v>
      </c>
      <c r="B151" s="114">
        <v>335769486</v>
      </c>
      <c r="C151" s="105">
        <v>44216.893240740741</v>
      </c>
      <c r="D151" s="104" t="s">
        <v>2189</v>
      </c>
      <c r="E151" s="100">
        <v>885</v>
      </c>
      <c r="F151" s="85" t="str">
        <f>VLOOKUP(E151,VIP!$A$2:$O11490,2,0)</f>
        <v>DRBR885</v>
      </c>
      <c r="G151" s="99" t="str">
        <f>VLOOKUP(E151,'LISTADO ATM'!$A$2:$B$894,2,0)</f>
        <v xml:space="preserve">ATM UNP Rancho Arriba </v>
      </c>
      <c r="H151" s="99" t="str">
        <f>VLOOKUP(E151,VIP!$A$2:$O16411,7,FALSE)</f>
        <v>Si</v>
      </c>
      <c r="I151" s="99" t="str">
        <f>VLOOKUP(E151,VIP!$A$2:$O8376,8,FALSE)</f>
        <v>Si</v>
      </c>
      <c r="J151" s="99" t="str">
        <f>VLOOKUP(E151,VIP!$A$2:$O8326,8,FALSE)</f>
        <v>Si</v>
      </c>
      <c r="K151" s="99" t="str">
        <f>VLOOKUP(E151,VIP!$A$2:$O11900,6,0)</f>
        <v>NO</v>
      </c>
      <c r="L151" s="108" t="s">
        <v>2254</v>
      </c>
      <c r="M151" s="107" t="s">
        <v>2473</v>
      </c>
      <c r="N151" s="106" t="s">
        <v>2481</v>
      </c>
      <c r="O151" s="104" t="s">
        <v>2483</v>
      </c>
      <c r="P151" s="108"/>
      <c r="Q151" s="107" t="s">
        <v>2254</v>
      </c>
    </row>
    <row r="152" spans="1:17" ht="18" x14ac:dyDescent="0.25">
      <c r="A152" s="85" t="str">
        <f>VLOOKUP(E152,'LISTADO ATM'!$A$2:$C$895,3,0)</f>
        <v>DISTRITO NACIONAL</v>
      </c>
      <c r="B152" s="114">
        <v>335769487</v>
      </c>
      <c r="C152" s="105">
        <v>44216.895115740743</v>
      </c>
      <c r="D152" s="104" t="s">
        <v>2189</v>
      </c>
      <c r="E152" s="100">
        <v>708</v>
      </c>
      <c r="F152" s="85" t="str">
        <f>VLOOKUP(E152,VIP!$A$2:$O11489,2,0)</f>
        <v>DRBR505</v>
      </c>
      <c r="G152" s="99" t="str">
        <f>VLOOKUP(E152,'LISTADO ATM'!$A$2:$B$894,2,0)</f>
        <v xml:space="preserve">ATM El Vestir De Hoy </v>
      </c>
      <c r="H152" s="99" t="str">
        <f>VLOOKUP(E152,VIP!$A$2:$O16410,7,FALSE)</f>
        <v>Si</v>
      </c>
      <c r="I152" s="99" t="str">
        <f>VLOOKUP(E152,VIP!$A$2:$O8375,8,FALSE)</f>
        <v>Si</v>
      </c>
      <c r="J152" s="99" t="str">
        <f>VLOOKUP(E152,VIP!$A$2:$O8325,8,FALSE)</f>
        <v>Si</v>
      </c>
      <c r="K152" s="99" t="str">
        <f>VLOOKUP(E152,VIP!$A$2:$O11899,6,0)</f>
        <v>NO</v>
      </c>
      <c r="L152" s="108" t="s">
        <v>2254</v>
      </c>
      <c r="M152" s="107" t="s">
        <v>2473</v>
      </c>
      <c r="N152" s="106" t="s">
        <v>2481</v>
      </c>
      <c r="O152" s="104" t="s">
        <v>2483</v>
      </c>
      <c r="P152" s="108"/>
      <c r="Q152" s="107" t="s">
        <v>2254</v>
      </c>
    </row>
    <row r="153" spans="1:17" ht="18" x14ac:dyDescent="0.25">
      <c r="A153" s="85" t="str">
        <f>VLOOKUP(E153,'LISTADO ATM'!$A$2:$C$895,3,0)</f>
        <v>DISTRITO NACIONAL</v>
      </c>
      <c r="B153" s="114">
        <v>335769489</v>
      </c>
      <c r="C153" s="105">
        <v>44216.902951388889</v>
      </c>
      <c r="D153" s="104" t="s">
        <v>2189</v>
      </c>
      <c r="E153" s="100">
        <v>671</v>
      </c>
      <c r="F153" s="85" t="str">
        <f>VLOOKUP(E153,VIP!$A$2:$O11488,2,0)</f>
        <v>DRBR671</v>
      </c>
      <c r="G153" s="99" t="str">
        <f>VLOOKUP(E153,'LISTADO ATM'!$A$2:$B$894,2,0)</f>
        <v>ATM Ayuntamiento Sto. Dgo. Norte</v>
      </c>
      <c r="H153" s="99" t="str">
        <f>VLOOKUP(E153,VIP!$A$2:$O16409,7,FALSE)</f>
        <v>Si</v>
      </c>
      <c r="I153" s="99" t="str">
        <f>VLOOKUP(E153,VIP!$A$2:$O8374,8,FALSE)</f>
        <v>Si</v>
      </c>
      <c r="J153" s="99" t="str">
        <f>VLOOKUP(E153,VIP!$A$2:$O8324,8,FALSE)</f>
        <v>Si</v>
      </c>
      <c r="K153" s="99" t="str">
        <f>VLOOKUP(E153,VIP!$A$2:$O11898,6,0)</f>
        <v>NO</v>
      </c>
      <c r="L153" s="108" t="s">
        <v>2254</v>
      </c>
      <c r="M153" s="107" t="s">
        <v>2473</v>
      </c>
      <c r="N153" s="106" t="s">
        <v>2481</v>
      </c>
      <c r="O153" s="104" t="s">
        <v>2483</v>
      </c>
      <c r="P153" s="108"/>
      <c r="Q153" s="107" t="s">
        <v>2254</v>
      </c>
    </row>
    <row r="154" spans="1:17" ht="18" x14ac:dyDescent="0.25">
      <c r="A154" s="85" t="str">
        <f>VLOOKUP(E154,'LISTADO ATM'!$A$2:$C$895,3,0)</f>
        <v>DISTRITO NACIONAL</v>
      </c>
      <c r="B154" s="114">
        <v>335769490</v>
      </c>
      <c r="C154" s="105">
        <v>44216.90697916667</v>
      </c>
      <c r="D154" s="104" t="s">
        <v>2189</v>
      </c>
      <c r="E154" s="100">
        <v>406</v>
      </c>
      <c r="F154" s="85" t="str">
        <f>VLOOKUP(E154,VIP!$A$2:$O11487,2,0)</f>
        <v>DRBR406</v>
      </c>
      <c r="G154" s="99" t="str">
        <f>VLOOKUP(E154,'LISTADO ATM'!$A$2:$B$894,2,0)</f>
        <v xml:space="preserve">ATM UNP Plaza Lama Máximo Gómez </v>
      </c>
      <c r="H154" s="99" t="str">
        <f>VLOOKUP(E154,VIP!$A$2:$O16408,7,FALSE)</f>
        <v>Si</v>
      </c>
      <c r="I154" s="99" t="str">
        <f>VLOOKUP(E154,VIP!$A$2:$O8373,8,FALSE)</f>
        <v>Si</v>
      </c>
      <c r="J154" s="99" t="str">
        <f>VLOOKUP(E154,VIP!$A$2:$O8323,8,FALSE)</f>
        <v>Si</v>
      </c>
      <c r="K154" s="99" t="str">
        <f>VLOOKUP(E154,VIP!$A$2:$O11897,6,0)</f>
        <v>SI</v>
      </c>
      <c r="L154" s="108" t="s">
        <v>2228</v>
      </c>
      <c r="M154" s="107" t="s">
        <v>2473</v>
      </c>
      <c r="N154" s="106" t="s">
        <v>2481</v>
      </c>
      <c r="O154" s="104" t="s">
        <v>2483</v>
      </c>
      <c r="P154" s="108"/>
      <c r="Q154" s="107" t="s">
        <v>2228</v>
      </c>
    </row>
    <row r="155" spans="1:17" ht="18" x14ac:dyDescent="0.25">
      <c r="A155" s="85" t="str">
        <f>VLOOKUP(E155,'LISTADO ATM'!$A$2:$C$895,3,0)</f>
        <v>NORTE</v>
      </c>
      <c r="B155" s="114">
        <v>335769492</v>
      </c>
      <c r="C155" s="105">
        <v>44216.915196759262</v>
      </c>
      <c r="D155" s="104" t="s">
        <v>2498</v>
      </c>
      <c r="E155" s="100">
        <v>538</v>
      </c>
      <c r="F155" s="85" t="str">
        <f>VLOOKUP(E155,VIP!$A$2:$O11486,2,0)</f>
        <v>DRBR538</v>
      </c>
      <c r="G155" s="99" t="str">
        <f>VLOOKUP(E155,'LISTADO ATM'!$A$2:$B$894,2,0)</f>
        <v>ATM  Autoservicio San Fco. Macorís</v>
      </c>
      <c r="H155" s="99" t="str">
        <f>VLOOKUP(E155,VIP!$A$2:$O16407,7,FALSE)</f>
        <v>Si</v>
      </c>
      <c r="I155" s="99" t="str">
        <f>VLOOKUP(E155,VIP!$A$2:$O8372,8,FALSE)</f>
        <v>Si</v>
      </c>
      <c r="J155" s="99" t="str">
        <f>VLOOKUP(E155,VIP!$A$2:$O8322,8,FALSE)</f>
        <v>Si</v>
      </c>
      <c r="K155" s="99" t="str">
        <f>VLOOKUP(E155,VIP!$A$2:$O11896,6,0)</f>
        <v>NO</v>
      </c>
      <c r="L155" s="108" t="s">
        <v>2531</v>
      </c>
      <c r="M155" s="107" t="s">
        <v>2473</v>
      </c>
      <c r="N155" s="106" t="s">
        <v>2481</v>
      </c>
      <c r="O155" s="104" t="s">
        <v>2497</v>
      </c>
      <c r="P155" s="108"/>
      <c r="Q155" s="107" t="s">
        <v>2531</v>
      </c>
    </row>
    <row r="156" spans="1:17" ht="18" x14ac:dyDescent="0.25">
      <c r="A156" s="85" t="str">
        <f>VLOOKUP(E156,'LISTADO ATM'!$A$2:$C$895,3,0)</f>
        <v>DISTRITO NACIONAL</v>
      </c>
      <c r="B156" s="114">
        <v>335769493</v>
      </c>
      <c r="C156" s="105">
        <v>44216.934224537035</v>
      </c>
      <c r="D156" s="104" t="s">
        <v>2494</v>
      </c>
      <c r="E156" s="100">
        <v>694</v>
      </c>
      <c r="F156" s="85" t="str">
        <f>VLOOKUP(E156,VIP!$A$2:$O11501,2,0)</f>
        <v>DRBR694</v>
      </c>
      <c r="G156" s="99" t="str">
        <f>VLOOKUP(E156,'LISTADO ATM'!$A$2:$B$894,2,0)</f>
        <v>ATM Optica 27 de Febrero</v>
      </c>
      <c r="H156" s="99" t="str">
        <f>VLOOKUP(E156,VIP!$A$2:$O16422,7,FALSE)</f>
        <v>Si</v>
      </c>
      <c r="I156" s="99" t="str">
        <f>VLOOKUP(E156,VIP!$A$2:$O8387,8,FALSE)</f>
        <v>Si</v>
      </c>
      <c r="J156" s="99" t="str">
        <f>VLOOKUP(E156,VIP!$A$2:$O8337,8,FALSE)</f>
        <v>Si</v>
      </c>
      <c r="K156" s="99" t="str">
        <f>VLOOKUP(E156,VIP!$A$2:$O11911,6,0)</f>
        <v>NO</v>
      </c>
      <c r="L156" s="108" t="s">
        <v>2487</v>
      </c>
      <c r="M156" s="160" t="s">
        <v>2515</v>
      </c>
      <c r="N156" s="161" t="s">
        <v>2500</v>
      </c>
      <c r="O156" s="104" t="s">
        <v>2532</v>
      </c>
      <c r="P156" s="160" t="s">
        <v>2517</v>
      </c>
      <c r="Q156" s="160" t="s">
        <v>2487</v>
      </c>
    </row>
    <row r="157" spans="1:17" ht="18" x14ac:dyDescent="0.25">
      <c r="A157" s="85" t="str">
        <f>VLOOKUP(E157,'LISTADO ATM'!$A$2:$C$895,3,0)</f>
        <v>DISTRITO NACIONAL</v>
      </c>
      <c r="B157" s="114">
        <v>335769495</v>
      </c>
      <c r="C157" s="105">
        <v>44216.935208333336</v>
      </c>
      <c r="D157" s="104" t="s">
        <v>2494</v>
      </c>
      <c r="E157" s="100">
        <v>35</v>
      </c>
      <c r="F157" s="85" t="str">
        <f>VLOOKUP(E157,VIP!$A$2:$O11500,2,0)</f>
        <v>DRBR035</v>
      </c>
      <c r="G157" s="99" t="str">
        <f>VLOOKUP(E157,'LISTADO ATM'!$A$2:$B$894,2,0)</f>
        <v xml:space="preserve">ATM Dirección General de Aduanas I </v>
      </c>
      <c r="H157" s="99" t="str">
        <f>VLOOKUP(E157,VIP!$A$2:$O16421,7,FALSE)</f>
        <v>Si</v>
      </c>
      <c r="I157" s="99" t="str">
        <f>VLOOKUP(E157,VIP!$A$2:$O8386,8,FALSE)</f>
        <v>Si</v>
      </c>
      <c r="J157" s="99" t="str">
        <f>VLOOKUP(E157,VIP!$A$2:$O8336,8,FALSE)</f>
        <v>Si</v>
      </c>
      <c r="K157" s="99" t="str">
        <f>VLOOKUP(E157,VIP!$A$2:$O11910,6,0)</f>
        <v>NO</v>
      </c>
      <c r="L157" s="108" t="s">
        <v>2487</v>
      </c>
      <c r="M157" s="160" t="s">
        <v>2515</v>
      </c>
      <c r="N157" s="161" t="s">
        <v>2500</v>
      </c>
      <c r="O157" s="104" t="s">
        <v>2532</v>
      </c>
      <c r="P157" s="160" t="s">
        <v>2517</v>
      </c>
      <c r="Q157" s="160" t="s">
        <v>2487</v>
      </c>
    </row>
    <row r="158" spans="1:17" ht="18" x14ac:dyDescent="0.25">
      <c r="A158" s="85" t="str">
        <f>VLOOKUP(E158,'LISTADO ATM'!$A$2:$C$895,3,0)</f>
        <v>DISTRITO NACIONAL</v>
      </c>
      <c r="B158" s="114">
        <v>335769496</v>
      </c>
      <c r="C158" s="105">
        <v>44216.935914351852</v>
      </c>
      <c r="D158" s="104" t="s">
        <v>2494</v>
      </c>
      <c r="E158" s="100">
        <v>410</v>
      </c>
      <c r="F158" s="85" t="str">
        <f>VLOOKUP(E158,VIP!$A$2:$O11499,2,0)</f>
        <v>DRBR410</v>
      </c>
      <c r="G158" s="99" t="str">
        <f>VLOOKUP(E158,'LISTADO ATM'!$A$2:$B$894,2,0)</f>
        <v xml:space="preserve">ATM Oficina Las Palmas de Herrera II </v>
      </c>
      <c r="H158" s="99" t="str">
        <f>VLOOKUP(E158,VIP!$A$2:$O16420,7,FALSE)</f>
        <v>Si</v>
      </c>
      <c r="I158" s="99" t="str">
        <f>VLOOKUP(E158,VIP!$A$2:$O8385,8,FALSE)</f>
        <v>Si</v>
      </c>
      <c r="J158" s="99" t="str">
        <f>VLOOKUP(E158,VIP!$A$2:$O8335,8,FALSE)</f>
        <v>Si</v>
      </c>
      <c r="K158" s="99" t="str">
        <f>VLOOKUP(E158,VIP!$A$2:$O11909,6,0)</f>
        <v>NO</v>
      </c>
      <c r="L158" s="108" t="s">
        <v>2487</v>
      </c>
      <c r="M158" s="160" t="s">
        <v>2515</v>
      </c>
      <c r="N158" s="161" t="s">
        <v>2500</v>
      </c>
      <c r="O158" s="104" t="s">
        <v>2532</v>
      </c>
      <c r="P158" s="160" t="s">
        <v>2517</v>
      </c>
      <c r="Q158" s="160" t="s">
        <v>2487</v>
      </c>
    </row>
    <row r="159" spans="1:17" ht="18" x14ac:dyDescent="0.25">
      <c r="A159" s="85" t="str">
        <f>VLOOKUP(E159,'LISTADO ATM'!$A$2:$C$895,3,0)</f>
        <v>SUR</v>
      </c>
      <c r="B159" s="114">
        <v>335769497</v>
      </c>
      <c r="C159" s="105">
        <v>44216.936597222222</v>
      </c>
      <c r="D159" s="104" t="s">
        <v>2494</v>
      </c>
      <c r="E159" s="100">
        <v>45</v>
      </c>
      <c r="F159" s="85" t="str">
        <f>VLOOKUP(E159,VIP!$A$2:$O11498,2,0)</f>
        <v>DRBR045</v>
      </c>
      <c r="G159" s="99" t="str">
        <f>VLOOKUP(E159,'LISTADO ATM'!$A$2:$B$894,2,0)</f>
        <v xml:space="preserve">ATM Oficina Tamayo </v>
      </c>
      <c r="H159" s="99" t="str">
        <f>VLOOKUP(E159,VIP!$A$2:$O16419,7,FALSE)</f>
        <v>Si</v>
      </c>
      <c r="I159" s="99" t="str">
        <f>VLOOKUP(E159,VIP!$A$2:$O8384,8,FALSE)</f>
        <v>Si</v>
      </c>
      <c r="J159" s="99" t="str">
        <f>VLOOKUP(E159,VIP!$A$2:$O8334,8,FALSE)</f>
        <v>Si</v>
      </c>
      <c r="K159" s="99" t="str">
        <f>VLOOKUP(E159,VIP!$A$2:$O11908,6,0)</f>
        <v>SI</v>
      </c>
      <c r="L159" s="108" t="s">
        <v>2487</v>
      </c>
      <c r="M159" s="160" t="s">
        <v>2515</v>
      </c>
      <c r="N159" s="161" t="s">
        <v>2500</v>
      </c>
      <c r="O159" s="104" t="s">
        <v>2532</v>
      </c>
      <c r="P159" s="160" t="s">
        <v>2517</v>
      </c>
      <c r="Q159" s="160" t="s">
        <v>2487</v>
      </c>
    </row>
  </sheetData>
  <autoFilter ref="A4:Q142">
    <sortState ref="A5:Q159">
      <sortCondition ref="C4:C14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60:B1048576 B59:B60 B1:B55">
    <cfRule type="duplicateValues" dxfId="419" priority="501"/>
  </conditionalFormatting>
  <conditionalFormatting sqref="B28:B29">
    <cfRule type="duplicateValues" dxfId="418" priority="323488"/>
  </conditionalFormatting>
  <conditionalFormatting sqref="B28:B29">
    <cfRule type="duplicateValues" dxfId="417" priority="323489"/>
    <cfRule type="duplicateValues" dxfId="416" priority="323490"/>
    <cfRule type="duplicateValues" dxfId="415" priority="323491"/>
  </conditionalFormatting>
  <conditionalFormatting sqref="B28:B29">
    <cfRule type="duplicateValues" dxfId="414" priority="323492"/>
    <cfRule type="duplicateValues" dxfId="413" priority="323493"/>
  </conditionalFormatting>
  <conditionalFormatting sqref="E1:E55 E118:E1048576">
    <cfRule type="duplicateValues" dxfId="412" priority="374"/>
  </conditionalFormatting>
  <conditionalFormatting sqref="B160:B1048576 B59:B60 B1:B4">
    <cfRule type="duplicateValues" dxfId="411" priority="324456"/>
  </conditionalFormatting>
  <conditionalFormatting sqref="B160:B1048576 B59:B60">
    <cfRule type="duplicateValues" dxfId="410" priority="324459"/>
  </conditionalFormatting>
  <conditionalFormatting sqref="B160:B1048576 B59:B60 B1:B4">
    <cfRule type="duplicateValues" dxfId="409" priority="324461"/>
    <cfRule type="duplicateValues" dxfId="408" priority="324462"/>
    <cfRule type="duplicateValues" dxfId="407" priority="324463"/>
  </conditionalFormatting>
  <conditionalFormatting sqref="B160:B1048576 B59:B60 B1:B4">
    <cfRule type="duplicateValues" dxfId="406" priority="324470"/>
    <cfRule type="duplicateValues" dxfId="405" priority="324471"/>
  </conditionalFormatting>
  <conditionalFormatting sqref="B160:B1048576 B59:B60">
    <cfRule type="duplicateValues" dxfId="404" priority="324476"/>
    <cfRule type="duplicateValues" dxfId="403" priority="324477"/>
    <cfRule type="duplicateValues" dxfId="402" priority="324478"/>
  </conditionalFormatting>
  <conditionalFormatting sqref="E30:E47 E1:E4 E50:E52 E118:E1048576">
    <cfRule type="duplicateValues" dxfId="401" priority="324482"/>
    <cfRule type="duplicateValues" dxfId="400" priority="324483"/>
  </conditionalFormatting>
  <conditionalFormatting sqref="E30:E47 E50:E52 E118:E1048576">
    <cfRule type="duplicateValues" dxfId="399" priority="324492"/>
    <cfRule type="duplicateValues" dxfId="398" priority="324493"/>
  </conditionalFormatting>
  <conditionalFormatting sqref="E30:E47 E50:E52 E118:E1048576">
    <cfRule type="duplicateValues" dxfId="397" priority="324500"/>
  </conditionalFormatting>
  <conditionalFormatting sqref="E30:E47 E1:E4 E50:E52 E118:E1048576">
    <cfRule type="duplicateValues" dxfId="396" priority="324504"/>
    <cfRule type="duplicateValues" dxfId="395" priority="324505"/>
    <cfRule type="duplicateValues" dxfId="394" priority="324506"/>
  </conditionalFormatting>
  <conditionalFormatting sqref="E30:E47 E50:E52 E118:E1048576">
    <cfRule type="duplicateValues" dxfId="393" priority="324519"/>
    <cfRule type="duplicateValues" dxfId="392" priority="324520"/>
    <cfRule type="duplicateValues" dxfId="391" priority="324521"/>
  </conditionalFormatting>
  <conditionalFormatting sqref="E30:E47 E1:E4 E50:E52 E118:E1048576">
    <cfRule type="duplicateValues" dxfId="390" priority="324531"/>
  </conditionalFormatting>
  <conditionalFormatting sqref="E118:E1048576">
    <cfRule type="duplicateValues" dxfId="389" priority="324536"/>
  </conditionalFormatting>
  <conditionalFormatting sqref="E118:E1048576">
    <cfRule type="duplicateValues" dxfId="388" priority="324538"/>
    <cfRule type="duplicateValues" dxfId="387" priority="324539"/>
  </conditionalFormatting>
  <conditionalFormatting sqref="E1:E52 E118:E1048576">
    <cfRule type="duplicateValues" dxfId="386" priority="324542"/>
  </conditionalFormatting>
  <conditionalFormatting sqref="E53:E55">
    <cfRule type="duplicateValues" dxfId="385" priority="324548"/>
  </conditionalFormatting>
  <conditionalFormatting sqref="E53:E55">
    <cfRule type="duplicateValues" dxfId="384" priority="324549"/>
    <cfRule type="duplicateValues" dxfId="383" priority="324550"/>
  </conditionalFormatting>
  <conditionalFormatting sqref="E53:E55">
    <cfRule type="duplicateValues" dxfId="382" priority="324551"/>
    <cfRule type="duplicateValues" dxfId="381" priority="324552"/>
    <cfRule type="duplicateValues" dxfId="380" priority="324553"/>
    <cfRule type="duplicateValues" dxfId="379" priority="324554"/>
    <cfRule type="duplicateValues" dxfId="378" priority="324555"/>
    <cfRule type="duplicateValues" dxfId="377" priority="324556"/>
  </conditionalFormatting>
  <conditionalFormatting sqref="B53:B55">
    <cfRule type="duplicateValues" dxfId="376" priority="324557"/>
  </conditionalFormatting>
  <conditionalFormatting sqref="B53:B55">
    <cfRule type="duplicateValues" dxfId="375" priority="324558"/>
    <cfRule type="duplicateValues" dxfId="374" priority="324559"/>
    <cfRule type="duplicateValues" dxfId="373" priority="324560"/>
  </conditionalFormatting>
  <conditionalFormatting sqref="B53:B55">
    <cfRule type="duplicateValues" dxfId="372" priority="324561"/>
    <cfRule type="duplicateValues" dxfId="371" priority="324562"/>
  </conditionalFormatting>
  <conditionalFormatting sqref="B30:B47">
    <cfRule type="duplicateValues" dxfId="370" priority="324647"/>
  </conditionalFormatting>
  <conditionalFormatting sqref="B30:B47">
    <cfRule type="duplicateValues" dxfId="369" priority="324649"/>
    <cfRule type="duplicateValues" dxfId="368" priority="324650"/>
    <cfRule type="duplicateValues" dxfId="367" priority="324651"/>
  </conditionalFormatting>
  <conditionalFormatting sqref="B30:B47">
    <cfRule type="duplicateValues" dxfId="366" priority="324655"/>
    <cfRule type="duplicateValues" dxfId="365" priority="324656"/>
  </conditionalFormatting>
  <conditionalFormatting sqref="E28:E47">
    <cfRule type="duplicateValues" dxfId="364" priority="324659"/>
    <cfRule type="duplicateValues" dxfId="363" priority="324660"/>
  </conditionalFormatting>
  <conditionalFormatting sqref="E28:E47">
    <cfRule type="duplicateValues" dxfId="362" priority="324663"/>
  </conditionalFormatting>
  <conditionalFormatting sqref="E28:E47">
    <cfRule type="duplicateValues" dxfId="361" priority="324665"/>
    <cfRule type="duplicateValues" dxfId="360" priority="324666"/>
    <cfRule type="duplicateValues" dxfId="359" priority="324667"/>
  </conditionalFormatting>
  <conditionalFormatting sqref="B50:B52">
    <cfRule type="duplicateValues" dxfId="358" priority="324747"/>
  </conditionalFormatting>
  <conditionalFormatting sqref="B50:B52">
    <cfRule type="duplicateValues" dxfId="357" priority="324748"/>
    <cfRule type="duplicateValues" dxfId="356" priority="324749"/>
    <cfRule type="duplicateValues" dxfId="355" priority="324750"/>
  </conditionalFormatting>
  <conditionalFormatting sqref="B50:B52">
    <cfRule type="duplicateValues" dxfId="354" priority="324751"/>
    <cfRule type="duplicateValues" dxfId="353" priority="324752"/>
  </conditionalFormatting>
  <conditionalFormatting sqref="E50:E52">
    <cfRule type="duplicateValues" dxfId="352" priority="324753"/>
    <cfRule type="duplicateValues" dxfId="351" priority="324754"/>
  </conditionalFormatting>
  <conditionalFormatting sqref="E50:E52">
    <cfRule type="duplicateValues" dxfId="350" priority="324757"/>
  </conditionalFormatting>
  <conditionalFormatting sqref="E50:E52">
    <cfRule type="duplicateValues" dxfId="349" priority="324758"/>
    <cfRule type="duplicateValues" dxfId="348" priority="324759"/>
    <cfRule type="duplicateValues" dxfId="347" priority="324760"/>
  </conditionalFormatting>
  <conditionalFormatting sqref="E48:E49">
    <cfRule type="duplicateValues" dxfId="346" priority="324869"/>
    <cfRule type="duplicateValues" dxfId="345" priority="324870"/>
  </conditionalFormatting>
  <conditionalFormatting sqref="E48:E49">
    <cfRule type="duplicateValues" dxfId="344" priority="324871"/>
  </conditionalFormatting>
  <conditionalFormatting sqref="E48:E49">
    <cfRule type="duplicateValues" dxfId="343" priority="324872"/>
    <cfRule type="duplicateValues" dxfId="342" priority="324873"/>
    <cfRule type="duplicateValues" dxfId="341" priority="324874"/>
  </conditionalFormatting>
  <conditionalFormatting sqref="B48:B49">
    <cfRule type="duplicateValues" dxfId="340" priority="324875"/>
  </conditionalFormatting>
  <conditionalFormatting sqref="B48:B49">
    <cfRule type="duplicateValues" dxfId="339" priority="324876"/>
    <cfRule type="duplicateValues" dxfId="338" priority="324877"/>
    <cfRule type="duplicateValues" dxfId="337" priority="324878"/>
  </conditionalFormatting>
  <conditionalFormatting sqref="B48:B49">
    <cfRule type="duplicateValues" dxfId="336" priority="324879"/>
    <cfRule type="duplicateValues" dxfId="335" priority="324880"/>
  </conditionalFormatting>
  <conditionalFormatting sqref="B56:B60">
    <cfRule type="duplicateValues" dxfId="334" priority="324920"/>
  </conditionalFormatting>
  <conditionalFormatting sqref="E56:E58">
    <cfRule type="duplicateValues" dxfId="333" priority="324922"/>
  </conditionalFormatting>
  <conditionalFormatting sqref="E56:E58">
    <cfRule type="duplicateValues" dxfId="332" priority="324924"/>
    <cfRule type="duplicateValues" dxfId="331" priority="324925"/>
  </conditionalFormatting>
  <conditionalFormatting sqref="E56:E58">
    <cfRule type="duplicateValues" dxfId="330" priority="324928"/>
    <cfRule type="duplicateValues" dxfId="329" priority="324929"/>
    <cfRule type="duplicateValues" dxfId="328" priority="324930"/>
    <cfRule type="duplicateValues" dxfId="327" priority="324931"/>
    <cfRule type="duplicateValues" dxfId="326" priority="324932"/>
    <cfRule type="duplicateValues" dxfId="325" priority="324933"/>
  </conditionalFormatting>
  <conditionalFormatting sqref="B56:B60">
    <cfRule type="duplicateValues" dxfId="324" priority="324940"/>
    <cfRule type="duplicateValues" dxfId="323" priority="324941"/>
    <cfRule type="duplicateValues" dxfId="322" priority="324942"/>
  </conditionalFormatting>
  <conditionalFormatting sqref="B56:B60">
    <cfRule type="duplicateValues" dxfId="321" priority="324946"/>
    <cfRule type="duplicateValues" dxfId="320" priority="324947"/>
  </conditionalFormatting>
  <conditionalFormatting sqref="E59:E60">
    <cfRule type="duplicateValues" dxfId="319" priority="356"/>
  </conditionalFormatting>
  <conditionalFormatting sqref="E59:E60">
    <cfRule type="duplicateValues" dxfId="318" priority="354"/>
    <cfRule type="duplicateValues" dxfId="317" priority="355"/>
  </conditionalFormatting>
  <conditionalFormatting sqref="E59:E60">
    <cfRule type="duplicateValues" dxfId="316" priority="348"/>
    <cfRule type="duplicateValues" dxfId="315" priority="349"/>
    <cfRule type="duplicateValues" dxfId="314" priority="350"/>
    <cfRule type="duplicateValues" dxfId="313" priority="351"/>
    <cfRule type="duplicateValues" dxfId="312" priority="352"/>
    <cfRule type="duplicateValues" dxfId="311" priority="353"/>
  </conditionalFormatting>
  <conditionalFormatting sqref="E1:E60 E118:E1048576">
    <cfRule type="duplicateValues" dxfId="310" priority="347"/>
  </conditionalFormatting>
  <conditionalFormatting sqref="B61:B72">
    <cfRule type="duplicateValues" dxfId="309" priority="346"/>
  </conditionalFormatting>
  <conditionalFormatting sqref="B61:B72">
    <cfRule type="duplicateValues" dxfId="308" priority="345"/>
  </conditionalFormatting>
  <conditionalFormatting sqref="B61:B72">
    <cfRule type="duplicateValues" dxfId="307" priority="344"/>
  </conditionalFormatting>
  <conditionalFormatting sqref="B61:B72">
    <cfRule type="duplicateValues" dxfId="306" priority="341"/>
    <cfRule type="duplicateValues" dxfId="305" priority="342"/>
    <cfRule type="duplicateValues" dxfId="304" priority="343"/>
  </conditionalFormatting>
  <conditionalFormatting sqref="B61:B72">
    <cfRule type="duplicateValues" dxfId="303" priority="339"/>
    <cfRule type="duplicateValues" dxfId="302" priority="340"/>
  </conditionalFormatting>
  <conditionalFormatting sqref="B61:B72">
    <cfRule type="duplicateValues" dxfId="301" priority="336"/>
    <cfRule type="duplicateValues" dxfId="300" priority="337"/>
    <cfRule type="duplicateValues" dxfId="299" priority="338"/>
  </conditionalFormatting>
  <conditionalFormatting sqref="B61:B72">
    <cfRule type="duplicateValues" dxfId="298" priority="335"/>
  </conditionalFormatting>
  <conditionalFormatting sqref="B61:B72">
    <cfRule type="duplicateValues" dxfId="297" priority="332"/>
    <cfRule type="duplicateValues" dxfId="296" priority="333"/>
    <cfRule type="duplicateValues" dxfId="295" priority="334"/>
  </conditionalFormatting>
  <conditionalFormatting sqref="B61:B72">
    <cfRule type="duplicateValues" dxfId="294" priority="330"/>
    <cfRule type="duplicateValues" dxfId="293" priority="331"/>
  </conditionalFormatting>
  <conditionalFormatting sqref="E61:E72">
    <cfRule type="duplicateValues" dxfId="292" priority="329"/>
  </conditionalFormatting>
  <conditionalFormatting sqref="E61:E72">
    <cfRule type="duplicateValues" dxfId="291" priority="327"/>
    <cfRule type="duplicateValues" dxfId="290" priority="328"/>
  </conditionalFormatting>
  <conditionalFormatting sqref="E61:E72">
    <cfRule type="duplicateValues" dxfId="289" priority="321"/>
    <cfRule type="duplicateValues" dxfId="288" priority="322"/>
    <cfRule type="duplicateValues" dxfId="287" priority="323"/>
    <cfRule type="duplicateValues" dxfId="286" priority="324"/>
    <cfRule type="duplicateValues" dxfId="285" priority="325"/>
    <cfRule type="duplicateValues" dxfId="284" priority="326"/>
  </conditionalFormatting>
  <conditionalFormatting sqref="E61:E72">
    <cfRule type="duplicateValues" dxfId="283" priority="320"/>
  </conditionalFormatting>
  <conditionalFormatting sqref="E79:E81">
    <cfRule type="duplicateValues" dxfId="282" priority="250"/>
    <cfRule type="duplicateValues" dxfId="281" priority="251"/>
  </conditionalFormatting>
  <conditionalFormatting sqref="E82:E83">
    <cfRule type="duplicateValues" dxfId="280" priority="252"/>
  </conditionalFormatting>
  <conditionalFormatting sqref="E82:E83">
    <cfRule type="duplicateValues" dxfId="279" priority="253"/>
    <cfRule type="duplicateValues" dxfId="278" priority="254"/>
  </conditionalFormatting>
  <conditionalFormatting sqref="E82:E83">
    <cfRule type="duplicateValues" dxfId="277" priority="255"/>
    <cfRule type="duplicateValues" dxfId="276" priority="256"/>
    <cfRule type="duplicateValues" dxfId="275" priority="257"/>
    <cfRule type="duplicateValues" dxfId="274" priority="258"/>
    <cfRule type="duplicateValues" dxfId="273" priority="259"/>
    <cfRule type="duplicateValues" dxfId="272" priority="260"/>
  </conditionalFormatting>
  <conditionalFormatting sqref="E79:E83">
    <cfRule type="duplicateValues" dxfId="271" priority="261"/>
  </conditionalFormatting>
  <conditionalFormatting sqref="E79:E83">
    <cfRule type="duplicateValues" dxfId="270" priority="262"/>
  </conditionalFormatting>
  <conditionalFormatting sqref="E79:E81">
    <cfRule type="duplicateValues" dxfId="269" priority="263"/>
  </conditionalFormatting>
  <conditionalFormatting sqref="E79:E81">
    <cfRule type="duplicateValues" dxfId="268" priority="264"/>
  </conditionalFormatting>
  <conditionalFormatting sqref="E79:E81">
    <cfRule type="duplicateValues" dxfId="267" priority="265"/>
    <cfRule type="duplicateValues" dxfId="266" priority="266"/>
  </conditionalFormatting>
  <conditionalFormatting sqref="E79:E81">
    <cfRule type="duplicateValues" dxfId="265" priority="267"/>
    <cfRule type="duplicateValues" dxfId="264" priority="268"/>
    <cfRule type="duplicateValues" dxfId="263" priority="269"/>
    <cfRule type="duplicateValues" dxfId="262" priority="270"/>
    <cfRule type="duplicateValues" dxfId="261" priority="271"/>
    <cfRule type="duplicateValues" dxfId="260" priority="272"/>
  </conditionalFormatting>
  <conditionalFormatting sqref="E79:E81">
    <cfRule type="duplicateValues" dxfId="259" priority="273"/>
  </conditionalFormatting>
  <conditionalFormatting sqref="E79:E81">
    <cfRule type="duplicateValues" dxfId="258" priority="274"/>
  </conditionalFormatting>
  <conditionalFormatting sqref="E84">
    <cfRule type="duplicateValues" dxfId="257" priority="275"/>
  </conditionalFormatting>
  <conditionalFormatting sqref="E84">
    <cfRule type="duplicateValues" dxfId="256" priority="276"/>
    <cfRule type="duplicateValues" dxfId="255" priority="277"/>
  </conditionalFormatting>
  <conditionalFormatting sqref="E84">
    <cfRule type="duplicateValues" dxfId="254" priority="278"/>
    <cfRule type="duplicateValues" dxfId="253" priority="279"/>
    <cfRule type="duplicateValues" dxfId="252" priority="280"/>
    <cfRule type="duplicateValues" dxfId="251" priority="281"/>
    <cfRule type="duplicateValues" dxfId="250" priority="282"/>
    <cfRule type="duplicateValues" dxfId="249" priority="283"/>
  </conditionalFormatting>
  <conditionalFormatting sqref="E1:E86 E118:E1048576">
    <cfRule type="duplicateValues" dxfId="248" priority="220"/>
  </conditionalFormatting>
  <conditionalFormatting sqref="B73:B78">
    <cfRule type="duplicateValues" dxfId="247" priority="325159"/>
  </conditionalFormatting>
  <conditionalFormatting sqref="B73:B78">
    <cfRule type="duplicateValues" dxfId="246" priority="325161"/>
    <cfRule type="duplicateValues" dxfId="245" priority="325162"/>
    <cfRule type="duplicateValues" dxfId="244" priority="325163"/>
  </conditionalFormatting>
  <conditionalFormatting sqref="B73:B78">
    <cfRule type="duplicateValues" dxfId="243" priority="325167"/>
    <cfRule type="duplicateValues" dxfId="242" priority="325168"/>
  </conditionalFormatting>
  <conditionalFormatting sqref="E73:E78">
    <cfRule type="duplicateValues" dxfId="241" priority="325171"/>
  </conditionalFormatting>
  <conditionalFormatting sqref="E73:E78">
    <cfRule type="duplicateValues" dxfId="240" priority="325173"/>
    <cfRule type="duplicateValues" dxfId="239" priority="325174"/>
  </conditionalFormatting>
  <conditionalFormatting sqref="E73:E78">
    <cfRule type="duplicateValues" dxfId="238" priority="325177"/>
    <cfRule type="duplicateValues" dxfId="237" priority="325178"/>
    <cfRule type="duplicateValues" dxfId="236" priority="325179"/>
    <cfRule type="duplicateValues" dxfId="235" priority="325180"/>
    <cfRule type="duplicateValues" dxfId="234" priority="325181"/>
    <cfRule type="duplicateValues" dxfId="233" priority="325182"/>
  </conditionalFormatting>
  <conditionalFormatting sqref="E1:E113 E118:E1048576">
    <cfRule type="duplicateValues" dxfId="232" priority="184"/>
  </conditionalFormatting>
  <conditionalFormatting sqref="E79:E86">
    <cfRule type="duplicateValues" dxfId="231" priority="325472"/>
  </conditionalFormatting>
  <conditionalFormatting sqref="E85:E86">
    <cfRule type="duplicateValues" dxfId="230" priority="325473"/>
  </conditionalFormatting>
  <conditionalFormatting sqref="E85:E86">
    <cfRule type="duplicateValues" dxfId="229" priority="325474"/>
    <cfRule type="duplicateValues" dxfId="228" priority="325475"/>
  </conditionalFormatting>
  <conditionalFormatting sqref="E85:E86">
    <cfRule type="duplicateValues" dxfId="227" priority="325476"/>
    <cfRule type="duplicateValues" dxfId="226" priority="325477"/>
    <cfRule type="duplicateValues" dxfId="225" priority="325478"/>
    <cfRule type="duplicateValues" dxfId="224" priority="325479"/>
    <cfRule type="duplicateValues" dxfId="223" priority="325480"/>
    <cfRule type="duplicateValues" dxfId="222" priority="325481"/>
  </conditionalFormatting>
  <conditionalFormatting sqref="B79:B86">
    <cfRule type="duplicateValues" dxfId="221" priority="325482"/>
  </conditionalFormatting>
  <conditionalFormatting sqref="B79:B86">
    <cfRule type="duplicateValues" dxfId="220" priority="325485"/>
    <cfRule type="duplicateValues" dxfId="219" priority="325486"/>
    <cfRule type="duplicateValues" dxfId="218" priority="325487"/>
  </conditionalFormatting>
  <conditionalFormatting sqref="B79:B86">
    <cfRule type="duplicateValues" dxfId="217" priority="325488"/>
    <cfRule type="duplicateValues" dxfId="216" priority="325489"/>
  </conditionalFormatting>
  <conditionalFormatting sqref="E87:E113">
    <cfRule type="duplicateValues" dxfId="215" priority="325623"/>
  </conditionalFormatting>
  <conditionalFormatting sqref="B87:B113">
    <cfRule type="duplicateValues" dxfId="214" priority="325625"/>
  </conditionalFormatting>
  <conditionalFormatting sqref="B87:B113">
    <cfRule type="duplicateValues" dxfId="213" priority="325627"/>
    <cfRule type="duplicateValues" dxfId="212" priority="325628"/>
    <cfRule type="duplicateValues" dxfId="211" priority="325629"/>
  </conditionalFormatting>
  <conditionalFormatting sqref="B87:B113">
    <cfRule type="duplicateValues" dxfId="210" priority="325633"/>
    <cfRule type="duplicateValues" dxfId="209" priority="325634"/>
  </conditionalFormatting>
  <conditionalFormatting sqref="E87:E113">
    <cfRule type="duplicateValues" dxfId="208" priority="325637"/>
    <cfRule type="duplicateValues" dxfId="207" priority="325638"/>
  </conditionalFormatting>
  <conditionalFormatting sqref="E87:E113">
    <cfRule type="duplicateValues" dxfId="206" priority="325641"/>
    <cfRule type="duplicateValues" dxfId="205" priority="325642"/>
    <cfRule type="duplicateValues" dxfId="204" priority="325643"/>
    <cfRule type="duplicateValues" dxfId="203" priority="325644"/>
    <cfRule type="duplicateValues" dxfId="202" priority="325645"/>
    <cfRule type="duplicateValues" dxfId="201" priority="325646"/>
  </conditionalFormatting>
  <conditionalFormatting sqref="E1:E1048576">
    <cfRule type="duplicateValues" dxfId="200" priority="167"/>
  </conditionalFormatting>
  <conditionalFormatting sqref="B114:B116">
    <cfRule type="duplicateValues" dxfId="199" priority="325782"/>
  </conditionalFormatting>
  <conditionalFormatting sqref="B114:B116">
    <cfRule type="duplicateValues" dxfId="198" priority="325783"/>
    <cfRule type="duplicateValues" dxfId="197" priority="325784"/>
    <cfRule type="duplicateValues" dxfId="196" priority="325785"/>
  </conditionalFormatting>
  <conditionalFormatting sqref="B114:B116">
    <cfRule type="duplicateValues" dxfId="195" priority="325786"/>
    <cfRule type="duplicateValues" dxfId="194" priority="325787"/>
  </conditionalFormatting>
  <conditionalFormatting sqref="E114:E155">
    <cfRule type="duplicateValues" dxfId="193" priority="325788"/>
  </conditionalFormatting>
  <conditionalFormatting sqref="E114:E155">
    <cfRule type="duplicateValues" dxfId="192" priority="325789"/>
    <cfRule type="duplicateValues" dxfId="191" priority="325790"/>
  </conditionalFormatting>
  <conditionalFormatting sqref="E114:E155">
    <cfRule type="duplicateValues" dxfId="190" priority="325791"/>
    <cfRule type="duplicateValues" dxfId="189" priority="325792"/>
    <cfRule type="duplicateValues" dxfId="188" priority="325793"/>
    <cfRule type="duplicateValues" dxfId="187" priority="325794"/>
    <cfRule type="duplicateValues" dxfId="186" priority="325795"/>
    <cfRule type="duplicateValues" dxfId="185" priority="325796"/>
  </conditionalFormatting>
  <conditionalFormatting sqref="B117:B126">
    <cfRule type="duplicateValues" dxfId="184" priority="112"/>
  </conditionalFormatting>
  <conditionalFormatting sqref="B117:B126">
    <cfRule type="duplicateValues" dxfId="183" priority="109"/>
    <cfRule type="duplicateValues" dxfId="182" priority="110"/>
    <cfRule type="duplicateValues" dxfId="181" priority="111"/>
  </conditionalFormatting>
  <conditionalFormatting sqref="B117:B126">
    <cfRule type="duplicateValues" dxfId="180" priority="107"/>
    <cfRule type="duplicateValues" dxfId="179" priority="108"/>
  </conditionalFormatting>
  <conditionalFormatting sqref="B160:B1048576 B1:B131">
    <cfRule type="duplicateValues" dxfId="178" priority="97"/>
    <cfRule type="duplicateValues" dxfId="177" priority="99"/>
    <cfRule type="duplicateValues" dxfId="176" priority="100"/>
  </conditionalFormatting>
  <conditionalFormatting sqref="B160:B1048576 B1:B131">
    <cfRule type="duplicateValues" dxfId="175" priority="98"/>
  </conditionalFormatting>
  <conditionalFormatting sqref="B132:B140">
    <cfRule type="duplicateValues" dxfId="174" priority="96"/>
  </conditionalFormatting>
  <conditionalFormatting sqref="B132:B140">
    <cfRule type="duplicateValues" dxfId="173" priority="93"/>
    <cfRule type="duplicateValues" dxfId="172" priority="94"/>
    <cfRule type="duplicateValues" dxfId="171" priority="95"/>
  </conditionalFormatting>
  <conditionalFormatting sqref="B132:B140">
    <cfRule type="duplicateValues" dxfId="170" priority="91"/>
    <cfRule type="duplicateValues" dxfId="169" priority="92"/>
  </conditionalFormatting>
  <conditionalFormatting sqref="B132:B140">
    <cfRule type="duplicateValues" dxfId="168" priority="87"/>
    <cfRule type="duplicateValues" dxfId="167" priority="89"/>
    <cfRule type="duplicateValues" dxfId="166" priority="90"/>
  </conditionalFormatting>
  <conditionalFormatting sqref="B132:B140">
    <cfRule type="duplicateValues" dxfId="165" priority="88"/>
  </conditionalFormatting>
  <conditionalFormatting sqref="B5:B27">
    <cfRule type="duplicateValues" dxfId="164" priority="325963"/>
  </conditionalFormatting>
  <conditionalFormatting sqref="B5:B27">
    <cfRule type="duplicateValues" dxfId="163" priority="325965"/>
    <cfRule type="duplicateValues" dxfId="162" priority="325966"/>
    <cfRule type="duplicateValues" dxfId="161" priority="325967"/>
  </conditionalFormatting>
  <conditionalFormatting sqref="B5:B27">
    <cfRule type="duplicateValues" dxfId="160" priority="325971"/>
    <cfRule type="duplicateValues" dxfId="159" priority="325972"/>
  </conditionalFormatting>
  <conditionalFormatting sqref="E5:E27">
    <cfRule type="duplicateValues" dxfId="158" priority="325975"/>
    <cfRule type="duplicateValues" dxfId="157" priority="325976"/>
  </conditionalFormatting>
  <conditionalFormatting sqref="E5:E27">
    <cfRule type="duplicateValues" dxfId="156" priority="325979"/>
  </conditionalFormatting>
  <conditionalFormatting sqref="E5:E27">
    <cfRule type="duplicateValues" dxfId="155" priority="325981"/>
    <cfRule type="duplicateValues" dxfId="154" priority="325982"/>
    <cfRule type="duplicateValues" dxfId="153" priority="325983"/>
  </conditionalFormatting>
  <conditionalFormatting sqref="B5:B131">
    <cfRule type="duplicateValues" dxfId="152" priority="325987"/>
  </conditionalFormatting>
  <conditionalFormatting sqref="B5:B131">
    <cfRule type="duplicateValues" dxfId="151" priority="325989"/>
    <cfRule type="duplicateValues" dxfId="150" priority="325990"/>
    <cfRule type="duplicateValues" dxfId="149" priority="325991"/>
  </conditionalFormatting>
  <conditionalFormatting sqref="B5:B131">
    <cfRule type="duplicateValues" dxfId="148" priority="325995"/>
    <cfRule type="duplicateValues" dxfId="147" priority="325996"/>
  </conditionalFormatting>
  <conditionalFormatting sqref="B141">
    <cfRule type="duplicateValues" dxfId="146" priority="86"/>
  </conditionalFormatting>
  <conditionalFormatting sqref="B141">
    <cfRule type="duplicateValues" dxfId="145" priority="83"/>
    <cfRule type="duplicateValues" dxfId="144" priority="84"/>
    <cfRule type="duplicateValues" dxfId="143" priority="85"/>
  </conditionalFormatting>
  <conditionalFormatting sqref="B141">
    <cfRule type="duplicateValues" dxfId="142" priority="81"/>
    <cfRule type="duplicateValues" dxfId="141" priority="82"/>
  </conditionalFormatting>
  <conditionalFormatting sqref="B141">
    <cfRule type="duplicateValues" dxfId="140" priority="77"/>
    <cfRule type="duplicateValues" dxfId="139" priority="79"/>
    <cfRule type="duplicateValues" dxfId="138" priority="80"/>
  </conditionalFormatting>
  <conditionalFormatting sqref="B141">
    <cfRule type="duplicateValues" dxfId="137" priority="78"/>
  </conditionalFormatting>
  <conditionalFormatting sqref="E141">
    <cfRule type="duplicateValues" dxfId="136" priority="76"/>
  </conditionalFormatting>
  <conditionalFormatting sqref="E141">
    <cfRule type="duplicateValues" dxfId="135" priority="74"/>
    <cfRule type="duplicateValues" dxfId="134" priority="75"/>
  </conditionalFormatting>
  <conditionalFormatting sqref="E141">
    <cfRule type="duplicateValues" dxfId="133" priority="68"/>
    <cfRule type="duplicateValues" dxfId="132" priority="69"/>
    <cfRule type="duplicateValues" dxfId="131" priority="70"/>
    <cfRule type="duplicateValues" dxfId="130" priority="71"/>
    <cfRule type="duplicateValues" dxfId="129" priority="72"/>
    <cfRule type="duplicateValues" dxfId="128" priority="73"/>
  </conditionalFormatting>
  <conditionalFormatting sqref="B142">
    <cfRule type="duplicateValues" dxfId="127" priority="67"/>
  </conditionalFormatting>
  <conditionalFormatting sqref="B142">
    <cfRule type="duplicateValues" dxfId="126" priority="64"/>
    <cfRule type="duplicateValues" dxfId="125" priority="65"/>
    <cfRule type="duplicateValues" dxfId="124" priority="66"/>
  </conditionalFormatting>
  <conditionalFormatting sqref="B142">
    <cfRule type="duplicateValues" dxfId="123" priority="62"/>
    <cfRule type="duplicateValues" dxfId="122" priority="63"/>
  </conditionalFormatting>
  <conditionalFormatting sqref="B142">
    <cfRule type="duplicateValues" dxfId="121" priority="58"/>
    <cfRule type="duplicateValues" dxfId="120" priority="60"/>
    <cfRule type="duplicateValues" dxfId="119" priority="61"/>
  </conditionalFormatting>
  <conditionalFormatting sqref="B142">
    <cfRule type="duplicateValues" dxfId="118" priority="59"/>
  </conditionalFormatting>
  <conditionalFormatting sqref="E142">
    <cfRule type="duplicateValues" dxfId="117" priority="57"/>
  </conditionalFormatting>
  <conditionalFormatting sqref="E142">
    <cfRule type="duplicateValues" dxfId="116" priority="55"/>
    <cfRule type="duplicateValues" dxfId="115" priority="56"/>
  </conditionalFormatting>
  <conditionalFormatting sqref="E142">
    <cfRule type="duplicateValues" dxfId="114" priority="49"/>
    <cfRule type="duplicateValues" dxfId="113" priority="50"/>
    <cfRule type="duplicateValues" dxfId="112" priority="51"/>
    <cfRule type="duplicateValues" dxfId="111" priority="52"/>
    <cfRule type="duplicateValues" dxfId="110" priority="53"/>
    <cfRule type="duplicateValues" dxfId="109" priority="54"/>
  </conditionalFormatting>
  <conditionalFormatting sqref="B143">
    <cfRule type="duplicateValues" dxfId="108" priority="48"/>
  </conditionalFormatting>
  <conditionalFormatting sqref="B143">
    <cfRule type="duplicateValues" dxfId="107" priority="45"/>
    <cfRule type="duplicateValues" dxfId="106" priority="46"/>
    <cfRule type="duplicateValues" dxfId="105" priority="47"/>
  </conditionalFormatting>
  <conditionalFormatting sqref="B143">
    <cfRule type="duplicateValues" dxfId="104" priority="43"/>
    <cfRule type="duplicateValues" dxfId="103" priority="44"/>
  </conditionalFormatting>
  <conditionalFormatting sqref="B143">
    <cfRule type="duplicateValues" dxfId="102" priority="39"/>
    <cfRule type="duplicateValues" dxfId="101" priority="41"/>
    <cfRule type="duplicateValues" dxfId="100" priority="42"/>
  </conditionalFormatting>
  <conditionalFormatting sqref="B143">
    <cfRule type="duplicateValues" dxfId="99" priority="40"/>
  </conditionalFormatting>
  <conditionalFormatting sqref="E143">
    <cfRule type="duplicateValues" dxfId="98" priority="38"/>
  </conditionalFormatting>
  <conditionalFormatting sqref="E143">
    <cfRule type="duplicateValues" dxfId="97" priority="36"/>
    <cfRule type="duplicateValues" dxfId="96" priority="37"/>
  </conditionalFormatting>
  <conditionalFormatting sqref="E143">
    <cfRule type="duplicateValues" dxfId="95" priority="30"/>
    <cfRule type="duplicateValues" dxfId="94" priority="31"/>
    <cfRule type="duplicateValues" dxfId="93" priority="32"/>
    <cfRule type="duplicateValues" dxfId="92" priority="33"/>
    <cfRule type="duplicateValues" dxfId="91" priority="34"/>
    <cfRule type="duplicateValues" dxfId="90" priority="35"/>
  </conditionalFormatting>
  <conditionalFormatting sqref="B144:B155">
    <cfRule type="duplicateValues" dxfId="89" priority="29"/>
  </conditionalFormatting>
  <conditionalFormatting sqref="B144:B155">
    <cfRule type="duplicateValues" dxfId="88" priority="26"/>
    <cfRule type="duplicateValues" dxfId="87" priority="27"/>
    <cfRule type="duplicateValues" dxfId="86" priority="28"/>
  </conditionalFormatting>
  <conditionalFormatting sqref="B144:B155">
    <cfRule type="duplicateValues" dxfId="85" priority="24"/>
    <cfRule type="duplicateValues" dxfId="84" priority="25"/>
  </conditionalFormatting>
  <conditionalFormatting sqref="B144:B155">
    <cfRule type="duplicateValues" dxfId="83" priority="20"/>
    <cfRule type="duplicateValues" dxfId="82" priority="22"/>
    <cfRule type="duplicateValues" dxfId="81" priority="23"/>
  </conditionalFormatting>
  <conditionalFormatting sqref="B144:B155">
    <cfRule type="duplicateValues" dxfId="80" priority="21"/>
  </conditionalFormatting>
  <conditionalFormatting sqref="B156:B159">
    <cfRule type="duplicateValues" dxfId="79" priority="19"/>
  </conditionalFormatting>
  <conditionalFormatting sqref="B156:B159">
    <cfRule type="duplicateValues" dxfId="78" priority="16"/>
    <cfRule type="duplicateValues" dxfId="77" priority="17"/>
    <cfRule type="duplicateValues" dxfId="76" priority="18"/>
  </conditionalFormatting>
  <conditionalFormatting sqref="B156:B159">
    <cfRule type="duplicateValues" dxfId="75" priority="14"/>
    <cfRule type="duplicateValues" dxfId="74" priority="15"/>
  </conditionalFormatting>
  <conditionalFormatting sqref="B156:B159">
    <cfRule type="duplicateValues" dxfId="73" priority="10"/>
    <cfRule type="duplicateValues" dxfId="72" priority="12"/>
    <cfRule type="duplicateValues" dxfId="71" priority="13"/>
  </conditionalFormatting>
  <conditionalFormatting sqref="B156:B159">
    <cfRule type="duplicateValues" dxfId="70" priority="11"/>
  </conditionalFormatting>
  <conditionalFormatting sqref="E156:E159">
    <cfRule type="duplicateValues" dxfId="69" priority="9"/>
  </conditionalFormatting>
  <conditionalFormatting sqref="E156:E159">
    <cfRule type="duplicateValues" dxfId="68" priority="7"/>
    <cfRule type="duplicateValues" dxfId="67" priority="8"/>
  </conditionalFormatting>
  <conditionalFormatting sqref="E156:E159">
    <cfRule type="duplicateValues" dxfId="66" priority="1"/>
    <cfRule type="duplicateValues" dxfId="65" priority="2"/>
    <cfRule type="duplicateValues" dxfId="64" priority="3"/>
    <cfRule type="duplicateValues" dxfId="63" priority="4"/>
    <cfRule type="duplicateValues" dxfId="62" priority="5"/>
    <cfRule type="duplicateValues" dxfId="61" priority="6"/>
  </conditionalFormatting>
  <hyperlinks>
    <hyperlink ref="O147" r:id="rId7" tooltip="Assignee Pelaez Lugo, Ramon Aristides" display="javascript:showDetailWithPersid(%22cnt:5250656C61657A000000000000000000%22)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4" t="s">
        <v>0</v>
      </c>
      <c r="B1" s="15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6" t="s">
        <v>8</v>
      </c>
      <c r="B9" s="15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8" t="s">
        <v>9</v>
      </c>
      <c r="B14" s="15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opLeftCell="A58" zoomScale="80" zoomScaleNormal="80" workbookViewId="0">
      <selection activeCell="G56" sqref="G56"/>
    </sheetView>
  </sheetViews>
  <sheetFormatPr baseColWidth="10" defaultColWidth="52.7109375" defaultRowHeight="15" x14ac:dyDescent="0.25"/>
  <cols>
    <col min="1" max="1" width="25.7109375" style="87" bestFit="1" customWidth="1"/>
    <col min="2" max="2" width="21.7109375" style="87" bestFit="1" customWidth="1"/>
    <col min="3" max="3" width="49.5703125" style="87" bestFit="1" customWidth="1"/>
    <col min="4" max="4" width="39.28515625" style="87" bestFit="1" customWidth="1"/>
    <col min="5" max="5" width="27.28515625" style="87" customWidth="1"/>
    <col min="6" max="16384" width="52.7109375" style="87"/>
  </cols>
  <sheetData>
    <row r="1" spans="1:5" ht="22.5" x14ac:dyDescent="0.25">
      <c r="A1" s="141" t="s">
        <v>2479</v>
      </c>
      <c r="B1" s="142"/>
      <c r="C1" s="142"/>
      <c r="D1" s="142"/>
      <c r="E1" s="143"/>
    </row>
    <row r="2" spans="1:5" ht="22.5" x14ac:dyDescent="0.25">
      <c r="A2" s="141" t="s">
        <v>2158</v>
      </c>
      <c r="B2" s="142"/>
      <c r="C2" s="142"/>
      <c r="D2" s="142"/>
      <c r="E2" s="143"/>
    </row>
    <row r="3" spans="1:5" ht="25.5" x14ac:dyDescent="0.25">
      <c r="A3" s="144" t="s">
        <v>2479</v>
      </c>
      <c r="B3" s="145"/>
      <c r="C3" s="145"/>
      <c r="D3" s="145"/>
      <c r="E3" s="146"/>
    </row>
    <row r="4" spans="1:5" x14ac:dyDescent="0.25">
      <c r="B4" s="111"/>
    </row>
    <row r="5" spans="1:5" ht="18.75" thickBot="1" x14ac:dyDescent="0.3">
      <c r="A5" s="88" t="s">
        <v>2423</v>
      </c>
      <c r="B5" s="109" t="s">
        <v>2514</v>
      </c>
      <c r="C5" s="89"/>
      <c r="D5" s="90"/>
      <c r="E5" s="91"/>
    </row>
    <row r="6" spans="1:5" ht="18.75" thickBot="1" x14ac:dyDescent="0.3">
      <c r="A6" s="88" t="s">
        <v>2424</v>
      </c>
      <c r="B6" s="109" t="s">
        <v>2525</v>
      </c>
      <c r="C6" s="89"/>
      <c r="D6" s="90"/>
      <c r="E6" s="91"/>
    </row>
    <row r="7" spans="1:5" ht="15.75" thickBot="1" x14ac:dyDescent="0.3">
      <c r="B7" s="111"/>
    </row>
    <row r="8" spans="1:5" ht="18.75" thickBot="1" x14ac:dyDescent="0.3">
      <c r="A8" s="136" t="s">
        <v>2425</v>
      </c>
      <c r="B8" s="137"/>
      <c r="C8" s="137"/>
      <c r="D8" s="137"/>
      <c r="E8" s="138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str">
        <f>VLOOKUP(B10,'[1]LISTADO ATM'!$A$2:$C$817,3,0)</f>
        <v>ESTE</v>
      </c>
      <c r="B10" s="100">
        <v>158</v>
      </c>
      <c r="C10" s="100" t="str">
        <f>VLOOKUP(B10,'[1]LISTADO ATM'!$A$2:$B$816,2,0)</f>
        <v xml:space="preserve">ATM Oficina Romana Norte </v>
      </c>
      <c r="D10" s="101" t="s">
        <v>2485</v>
      </c>
      <c r="E10" s="77">
        <v>335768630</v>
      </c>
    </row>
    <row r="11" spans="1:5" ht="18" x14ac:dyDescent="0.25">
      <c r="A11" s="100" t="str">
        <f>VLOOKUP(B11,'[1]LISTADO ATM'!$A$2:$C$817,3,0)</f>
        <v>NORTE</v>
      </c>
      <c r="B11" s="100">
        <v>599</v>
      </c>
      <c r="C11" s="100" t="str">
        <f>VLOOKUP(B11,'[1]LISTADO ATM'!$A$2:$B$816,2,0)</f>
        <v xml:space="preserve">ATM Oficina Plaza Internacional (Santiago) </v>
      </c>
      <c r="D11" s="101" t="s">
        <v>2485</v>
      </c>
      <c r="E11" s="77">
        <v>335766467</v>
      </c>
    </row>
    <row r="12" spans="1:5" ht="18" x14ac:dyDescent="0.25">
      <c r="A12" s="100" t="str">
        <f>VLOOKUP(B12,'[2]LISTADO ATM'!$A$2:$C$917,3,0)</f>
        <v>NORTE</v>
      </c>
      <c r="B12" s="100">
        <v>497</v>
      </c>
      <c r="C12" s="100" t="str">
        <f>VLOOKUP(B12,'[3]LISTADO ATM'!$A$2:$B$916,2,0)</f>
        <v xml:space="preserve">ATM Oficina El Portal II (Santiago) </v>
      </c>
      <c r="D12" s="101" t="s">
        <v>2485</v>
      </c>
      <c r="E12" s="77">
        <v>335766439</v>
      </c>
    </row>
    <row r="13" spans="1:5" ht="18" x14ac:dyDescent="0.25">
      <c r="A13" s="100" t="str">
        <f>VLOOKUP(B13,'[2]LISTADO ATM'!$A$2:$C$917,3,0)</f>
        <v>NORTE</v>
      </c>
      <c r="B13" s="100">
        <v>136</v>
      </c>
      <c r="C13" s="100" t="str">
        <f>VLOOKUP(B13,'[3]LISTADO ATM'!$A$2:$B$916,2,0)</f>
        <v>ATM S/M Xtra (Santiago)</v>
      </c>
      <c r="D13" s="101" t="s">
        <v>2485</v>
      </c>
      <c r="E13" s="77">
        <v>335768243</v>
      </c>
    </row>
    <row r="14" spans="1:5" ht="18" x14ac:dyDescent="0.25">
      <c r="A14" s="100" t="str">
        <f>VLOOKUP(B14,'[2]LISTADO ATM'!$A$2:$C$917,3,0)</f>
        <v>NORTE</v>
      </c>
      <c r="B14" s="100">
        <v>752</v>
      </c>
      <c r="C14" s="100" t="str">
        <f>VLOOKUP(B14,'[3]LISTADO ATM'!$A$2:$B$916,2,0)</f>
        <v xml:space="preserve">ATM UNP Las Carolinas (La Vega) </v>
      </c>
      <c r="D14" s="101" t="s">
        <v>2485</v>
      </c>
      <c r="E14" s="77">
        <v>335768232</v>
      </c>
    </row>
    <row r="15" spans="1:5" ht="18" x14ac:dyDescent="0.25">
      <c r="A15" s="100" t="str">
        <f>VLOOKUP(B15,'[2]LISTADO ATM'!$A$2:$C$917,3,0)</f>
        <v>DISTRITO NACIONAL</v>
      </c>
      <c r="B15" s="100">
        <v>577</v>
      </c>
      <c r="C15" s="100" t="str">
        <f>VLOOKUP(B15,'[3]LISTADO ATM'!$A$2:$B$916,2,0)</f>
        <v xml:space="preserve">ATM Olé Ave. Duarte </v>
      </c>
      <c r="D15" s="101" t="s">
        <v>2485</v>
      </c>
      <c r="E15" s="77">
        <v>335768255</v>
      </c>
    </row>
    <row r="16" spans="1:5" ht="18" x14ac:dyDescent="0.25">
      <c r="A16" s="100" t="str">
        <f>VLOOKUP(B16,'[2]LISTADO ATM'!$A$2:$C$917,3,0)</f>
        <v>DISTRITO NACIONAL</v>
      </c>
      <c r="B16" s="100">
        <v>246</v>
      </c>
      <c r="C16" s="100" t="str">
        <f>VLOOKUP(B16,'[3]LISTADO ATM'!$A$2:$B$916,2,0)</f>
        <v xml:space="preserve">ATM Oficina Torre BR (Lobby) </v>
      </c>
      <c r="D16" s="101" t="s">
        <v>2485</v>
      </c>
      <c r="E16" s="77">
        <v>335768546</v>
      </c>
    </row>
    <row r="17" spans="1:5" ht="18" x14ac:dyDescent="0.25">
      <c r="A17" s="100" t="str">
        <f>VLOOKUP(B17,'[2]LISTADO ATM'!$A$2:$C$917,3,0)</f>
        <v>DISTRITO NACIONAL</v>
      </c>
      <c r="B17" s="100">
        <v>525</v>
      </c>
      <c r="C17" s="100" t="str">
        <f>VLOOKUP(B17,'[3]LISTADO ATM'!$A$2:$B$916,2,0)</f>
        <v>ATM S/M Bravo Las Americas</v>
      </c>
      <c r="D17" s="101" t="s">
        <v>2485</v>
      </c>
      <c r="E17" s="77">
        <v>335767501</v>
      </c>
    </row>
    <row r="18" spans="1:5" ht="18" x14ac:dyDescent="0.25">
      <c r="A18" s="100" t="str">
        <f>VLOOKUP(B18,'[2]LISTADO ATM'!$A$2:$C$917,3,0)</f>
        <v>DISTRITO NACIONAL</v>
      </c>
      <c r="B18" s="100">
        <v>565</v>
      </c>
      <c r="C18" s="100" t="str">
        <f>VLOOKUP(B18,'[3]LISTADO ATM'!$A$2:$B$916,2,0)</f>
        <v xml:space="preserve">ATM S/M La Cadena Núñez de Cáceres </v>
      </c>
      <c r="D18" s="101" t="s">
        <v>2485</v>
      </c>
      <c r="E18" s="77">
        <v>335767754</v>
      </c>
    </row>
    <row r="19" spans="1:5" ht="18" x14ac:dyDescent="0.25">
      <c r="A19" s="100" t="str">
        <f>VLOOKUP(B19,'[2]LISTADO ATM'!$A$2:$C$917,3,0)</f>
        <v>DISTRITO NACIONAL</v>
      </c>
      <c r="B19" s="100">
        <v>755</v>
      </c>
      <c r="C19" s="100" t="str">
        <f>VLOOKUP(B19,'[3]LISTADO ATM'!$A$2:$B$916,2,0)</f>
        <v xml:space="preserve">ATM Oficina Galería del Este (Plaza) </v>
      </c>
      <c r="D19" s="101" t="s">
        <v>2485</v>
      </c>
      <c r="E19" s="77">
        <v>335768239</v>
      </c>
    </row>
    <row r="20" spans="1:5" ht="18" x14ac:dyDescent="0.25">
      <c r="A20" s="100" t="str">
        <f>VLOOKUP(B20,'[2]LISTADO ATM'!$A$2:$C$917,3,0)</f>
        <v>SUR</v>
      </c>
      <c r="B20" s="100">
        <v>249</v>
      </c>
      <c r="C20" s="100" t="str">
        <f>VLOOKUP(B20,'[3]LISTADO ATM'!$A$2:$B$916,2,0)</f>
        <v xml:space="preserve">ATM Banco Agrícola Neiba </v>
      </c>
      <c r="D20" s="101" t="s">
        <v>2485</v>
      </c>
      <c r="E20" s="77">
        <v>335768360</v>
      </c>
    </row>
    <row r="21" spans="1:5" ht="18" x14ac:dyDescent="0.25">
      <c r="A21" s="100" t="str">
        <f>VLOOKUP(B21,'[2]LISTADO ATM'!$A$2:$C$917,3,0)</f>
        <v>ESTE</v>
      </c>
      <c r="B21" s="100">
        <v>824</v>
      </c>
      <c r="C21" s="100" t="str">
        <f>VLOOKUP(B21,'[3]LISTADO ATM'!$A$2:$B$916,2,0)</f>
        <v xml:space="preserve">ATM Multiplaza (Higuey) </v>
      </c>
      <c r="D21" s="101" t="s">
        <v>2485</v>
      </c>
      <c r="E21" s="77">
        <v>335768363</v>
      </c>
    </row>
    <row r="22" spans="1:5" ht="18" x14ac:dyDescent="0.25">
      <c r="A22" s="100" t="str">
        <f>VLOOKUP(B22,'[2]LISTADO ATM'!$A$2:$C$917,3,0)</f>
        <v>DISTRITO NACIONAL</v>
      </c>
      <c r="B22" s="100">
        <v>887</v>
      </c>
      <c r="C22" s="100" t="str">
        <f>VLOOKUP(B22,'[3]LISTADO ATM'!$A$2:$B$916,2,0)</f>
        <v>ATM S/M Bravo Los Proceres</v>
      </c>
      <c r="D22" s="101" t="s">
        <v>2485</v>
      </c>
      <c r="E22" s="77">
        <v>335768468</v>
      </c>
    </row>
    <row r="23" spans="1:5" ht="18" x14ac:dyDescent="0.25">
      <c r="A23" s="100" t="str">
        <f>VLOOKUP(B23,'[2]LISTADO ATM'!$A$2:$C$917,3,0)</f>
        <v>DISTRITO NACIONAL</v>
      </c>
      <c r="B23" s="100">
        <v>32</v>
      </c>
      <c r="C23" s="100" t="str">
        <f>VLOOKUP(B23,'[3]LISTADO ATM'!$A$2:$B$916,2,0)</f>
        <v xml:space="preserve">ATM Oficina San Martín II </v>
      </c>
      <c r="D23" s="101" t="s">
        <v>2485</v>
      </c>
      <c r="E23" s="77">
        <v>335768572</v>
      </c>
    </row>
    <row r="24" spans="1:5" ht="18" x14ac:dyDescent="0.25">
      <c r="A24" s="100" t="str">
        <f>VLOOKUP(B24,'[2]LISTADO ATM'!$A$2:$C$917,3,0)</f>
        <v>ESTE</v>
      </c>
      <c r="B24" s="100">
        <v>121</v>
      </c>
      <c r="C24" s="100" t="str">
        <f>VLOOKUP(B24,'[3]LISTADO ATM'!$A$2:$B$916,2,0)</f>
        <v xml:space="preserve">ATM Oficina Bayaguana </v>
      </c>
      <c r="D24" s="101" t="s">
        <v>2485</v>
      </c>
      <c r="E24" s="77">
        <v>335768726</v>
      </c>
    </row>
    <row r="25" spans="1:5" ht="18" x14ac:dyDescent="0.25">
      <c r="A25" s="100" t="str">
        <f>VLOOKUP(B25,'[2]LISTADO ATM'!$A$2:$C$917,3,0)</f>
        <v>DISTRITO NACIONAL</v>
      </c>
      <c r="B25" s="100">
        <v>590</v>
      </c>
      <c r="C25" s="100" t="str">
        <f>VLOOKUP(B25,'[3]LISTADO ATM'!$A$2:$B$916,2,0)</f>
        <v xml:space="preserve">ATM Olé Aut. Las Américas </v>
      </c>
      <c r="D25" s="101" t="s">
        <v>2485</v>
      </c>
      <c r="E25" s="77">
        <v>335768934</v>
      </c>
    </row>
    <row r="26" spans="1:5" ht="18" x14ac:dyDescent="0.25">
      <c r="A26" s="100" t="str">
        <f>VLOOKUP(B26,'[2]LISTADO ATM'!$A$2:$C$917,3,0)</f>
        <v>NORTE</v>
      </c>
      <c r="B26" s="100">
        <v>501</v>
      </c>
      <c r="C26" s="100" t="str">
        <f>VLOOKUP(B26,'[3]LISTADO ATM'!$A$2:$B$916,2,0)</f>
        <v xml:space="preserve">ATM UNP La Canela </v>
      </c>
      <c r="D26" s="101" t="s">
        <v>2485</v>
      </c>
      <c r="E26" s="77">
        <v>335767410</v>
      </c>
    </row>
    <row r="27" spans="1:5" ht="18" x14ac:dyDescent="0.25">
      <c r="A27" s="100" t="str">
        <f>VLOOKUP(B27,'[2]LISTADO ATM'!$A$2:$C$917,3,0)</f>
        <v>DISTRITO NACIONAL</v>
      </c>
      <c r="B27" s="100">
        <v>655</v>
      </c>
      <c r="C27" s="100" t="str">
        <f>VLOOKUP(B27,'[3]LISTADO ATM'!$A$2:$B$916,2,0)</f>
        <v>ATM Farmacia Sandra</v>
      </c>
      <c r="D27" s="101" t="s">
        <v>2485</v>
      </c>
      <c r="E27" s="77">
        <v>335768364</v>
      </c>
    </row>
    <row r="28" spans="1:5" ht="18" x14ac:dyDescent="0.25">
      <c r="A28" s="100" t="str">
        <f>VLOOKUP(B28,'[2]LISTADO ATM'!$A$2:$C$917,3,0)</f>
        <v>DISTRITO NACIONAL</v>
      </c>
      <c r="B28" s="100">
        <v>13</v>
      </c>
      <c r="C28" s="100" t="str">
        <f>VLOOKUP(B28,'[3]LISTADO ATM'!$A$2:$B$916,2,0)</f>
        <v xml:space="preserve">ATM CDEEE </v>
      </c>
      <c r="D28" s="101" t="s">
        <v>2485</v>
      </c>
      <c r="E28" s="77">
        <v>335768845</v>
      </c>
    </row>
    <row r="29" spans="1:5" ht="18" x14ac:dyDescent="0.25">
      <c r="A29" s="100" t="str">
        <f>VLOOKUP(B29,'[2]LISTADO ATM'!$A$2:$C$917,3,0)</f>
        <v>DISTRITO NACIONAL</v>
      </c>
      <c r="B29" s="100">
        <v>234</v>
      </c>
      <c r="C29" s="100" t="str">
        <f>VLOOKUP(B29,'[3]LISTADO ATM'!$A$2:$B$916,2,0)</f>
        <v xml:space="preserve">ATM Oficina Boca Chica I </v>
      </c>
      <c r="D29" s="101" t="s">
        <v>2485</v>
      </c>
      <c r="E29" s="77">
        <v>335768344</v>
      </c>
    </row>
    <row r="30" spans="1:5" ht="18" x14ac:dyDescent="0.25">
      <c r="A30" s="100" t="str">
        <f>VLOOKUP(B30,'[2]LISTADO ATM'!$A$2:$C$917,3,0)</f>
        <v>SUR</v>
      </c>
      <c r="B30" s="100">
        <v>403</v>
      </c>
      <c r="C30" s="100" t="str">
        <f>VLOOKUP(B30,'[3]LISTADO ATM'!$A$2:$B$916,2,0)</f>
        <v xml:space="preserve">ATM Oficina Vicente Noble </v>
      </c>
      <c r="D30" s="101" t="s">
        <v>2485</v>
      </c>
      <c r="E30" s="77">
        <v>335768717</v>
      </c>
    </row>
    <row r="31" spans="1:5" ht="18" x14ac:dyDescent="0.25">
      <c r="A31" s="100" t="str">
        <f>VLOOKUP(B31,'[2]LISTADO ATM'!$A$2:$C$917,3,0)</f>
        <v>DISTRITO NACIONAL</v>
      </c>
      <c r="B31" s="100">
        <v>734</v>
      </c>
      <c r="C31" s="100" t="str">
        <f>VLOOKUP(B31,'[3]LISTADO ATM'!$A$2:$B$916,2,0)</f>
        <v xml:space="preserve">ATM Oficina Independencia I </v>
      </c>
      <c r="D31" s="101" t="s">
        <v>2485</v>
      </c>
      <c r="E31" s="77">
        <v>335768908</v>
      </c>
    </row>
    <row r="32" spans="1:5" ht="18" x14ac:dyDescent="0.25">
      <c r="A32" s="100" t="str">
        <f>VLOOKUP(B32,'[2]LISTADO ATM'!$A$2:$C$917,3,0)</f>
        <v>DISTRITO NACIONAL</v>
      </c>
      <c r="B32" s="100">
        <v>441</v>
      </c>
      <c r="C32" s="100" t="str">
        <f>VLOOKUP(B32,'[3]LISTADO ATM'!$A$2:$B$916,2,0)</f>
        <v>ATM Estacion de Servicio Romulo Betancour</v>
      </c>
      <c r="D32" s="101" t="s">
        <v>2485</v>
      </c>
      <c r="E32" s="77">
        <v>335768948</v>
      </c>
    </row>
    <row r="33" spans="1:5" ht="18" x14ac:dyDescent="0.25">
      <c r="A33" s="100" t="str">
        <f>VLOOKUP(B33,'[2]LISTADO ATM'!$A$2:$C$917,3,0)</f>
        <v>DISTRITO NACIONAL</v>
      </c>
      <c r="B33" s="100">
        <v>713</v>
      </c>
      <c r="C33" s="100" t="str">
        <f>VLOOKUP(B33,'[3]LISTADO ATM'!$A$2:$B$916,2,0)</f>
        <v xml:space="preserve">ATM Oficina Las Américas </v>
      </c>
      <c r="D33" s="101" t="s">
        <v>2485</v>
      </c>
      <c r="E33" s="77">
        <v>335768223</v>
      </c>
    </row>
    <row r="34" spans="1:5" ht="18" x14ac:dyDescent="0.25">
      <c r="A34" s="100" t="str">
        <f>VLOOKUP(B34,'[2]LISTADO ATM'!$A$2:$C$917,3,0)</f>
        <v>DISTRITO NACIONAL</v>
      </c>
      <c r="B34" s="100">
        <v>507</v>
      </c>
      <c r="C34" s="100" t="str">
        <f>VLOOKUP(B34,'[3]LISTADO ATM'!$A$2:$B$916,2,0)</f>
        <v>ATM Estación Sigma Boca Chica</v>
      </c>
      <c r="D34" s="101" t="s">
        <v>2485</v>
      </c>
      <c r="E34" s="77">
        <v>335768250</v>
      </c>
    </row>
    <row r="35" spans="1:5" ht="18" x14ac:dyDescent="0.25">
      <c r="A35" s="100" t="str">
        <f>VLOOKUP(B35,'[1]LISTADO ATM'!$A$2:$C$817,3,0)</f>
        <v>NORTE</v>
      </c>
      <c r="B35" s="100">
        <v>756</v>
      </c>
      <c r="C35" s="116" t="str">
        <f>VLOOKUP(B35,'[1]LISTADO ATM'!$A$2:$B$816,2,0)</f>
        <v xml:space="preserve">ATM UNP Villa La Mata (Cotuí) </v>
      </c>
      <c r="D35" s="101" t="s">
        <v>2485</v>
      </c>
      <c r="E35" s="77">
        <v>335768981</v>
      </c>
    </row>
    <row r="36" spans="1:5" ht="18.75" thickBot="1" x14ac:dyDescent="0.3">
      <c r="A36" s="96" t="s">
        <v>2428</v>
      </c>
      <c r="B36" s="110">
        <f>COUNT(B10:B35)</f>
        <v>26</v>
      </c>
      <c r="C36" s="147"/>
      <c r="D36" s="148"/>
      <c r="E36" s="149"/>
    </row>
    <row r="37" spans="1:5" ht="15.75" thickBot="1" x14ac:dyDescent="0.3">
      <c r="B37" s="111"/>
    </row>
    <row r="38" spans="1:5" ht="18.75" thickBot="1" x14ac:dyDescent="0.3">
      <c r="A38" s="136" t="s">
        <v>2430</v>
      </c>
      <c r="B38" s="137"/>
      <c r="C38" s="137"/>
      <c r="D38" s="137"/>
      <c r="E38" s="138"/>
    </row>
    <row r="39" spans="1:5" ht="18" x14ac:dyDescent="0.25">
      <c r="A39" s="92" t="s">
        <v>15</v>
      </c>
      <c r="B39" s="92" t="s">
        <v>2426</v>
      </c>
      <c r="C39" s="93" t="s">
        <v>46</v>
      </c>
      <c r="D39" s="93" t="s">
        <v>2433</v>
      </c>
      <c r="E39" s="93" t="s">
        <v>2427</v>
      </c>
    </row>
    <row r="40" spans="1:5" ht="18" x14ac:dyDescent="0.25">
      <c r="A40" s="100" t="str">
        <f>VLOOKUP(B40,'[1]LISTADO ATM'!$A$2:$C$817,3,0)</f>
        <v>DISTRITO NACIONAL</v>
      </c>
      <c r="B40" s="100">
        <v>377</v>
      </c>
      <c r="C40" s="100" t="str">
        <f>VLOOKUP(B40,'[3]LISTADO ATM'!$A$2:$B$916,2,0)</f>
        <v>ATM Estación del Metro Eduardo Brito</v>
      </c>
      <c r="D40" s="102" t="s">
        <v>2455</v>
      </c>
      <c r="E40" s="77">
        <v>335769464</v>
      </c>
    </row>
    <row r="41" spans="1:5" ht="18" x14ac:dyDescent="0.25">
      <c r="A41" s="100" t="str">
        <f>VLOOKUP(B41,'[1]LISTADO ATM'!$A$2:$C$817,3,0)</f>
        <v>DISTRITO NACIONAL</v>
      </c>
      <c r="B41" s="100">
        <v>390</v>
      </c>
      <c r="C41" s="100" t="str">
        <f>VLOOKUP(B41,'[3]LISTADO ATM'!$A$2:$B$916,2,0)</f>
        <v xml:space="preserve">ATM Oficina Boca Chica II </v>
      </c>
      <c r="D41" s="117" t="s">
        <v>2455</v>
      </c>
      <c r="E41" s="77">
        <v>335768607</v>
      </c>
    </row>
    <row r="42" spans="1:5" ht="18" x14ac:dyDescent="0.25">
      <c r="A42" s="100" t="str">
        <f>VLOOKUP(B42,'[1]LISTADO ATM'!$A$2:$C$817,3,0)</f>
        <v>DISTRITO NACIONAL</v>
      </c>
      <c r="B42" s="100">
        <v>735</v>
      </c>
      <c r="C42" s="100" t="str">
        <f>VLOOKUP(B42,'[3]LISTADO ATM'!$A$2:$B$916,2,0)</f>
        <v xml:space="preserve">ATM Oficina Independencia II  </v>
      </c>
      <c r="D42" s="117" t="s">
        <v>2455</v>
      </c>
      <c r="E42" s="77">
        <v>335768742</v>
      </c>
    </row>
    <row r="43" spans="1:5" ht="18" x14ac:dyDescent="0.25">
      <c r="A43" s="100" t="str">
        <f>VLOOKUP(B43,'[1]LISTADO ATM'!$A$2:$C$817,3,0)</f>
        <v>DISTRITO NACIONAL</v>
      </c>
      <c r="B43" s="100">
        <v>967</v>
      </c>
      <c r="C43" s="100" t="str">
        <f>VLOOKUP(B43,'[3]LISTADO ATM'!$A$2:$B$916,2,0)</f>
        <v xml:space="preserve">ATM UNP Hiper Olé Autopista Duarte </v>
      </c>
      <c r="D43" s="117" t="s">
        <v>2455</v>
      </c>
      <c r="E43" s="77">
        <v>335769126</v>
      </c>
    </row>
    <row r="44" spans="1:5" ht="18" x14ac:dyDescent="0.25">
      <c r="A44" s="100" t="str">
        <f>VLOOKUP(B44,'[1]LISTADO ATM'!$A$2:$C$817,3,0)</f>
        <v>DISTRITO NACIONAL</v>
      </c>
      <c r="B44" s="100">
        <v>812</v>
      </c>
      <c r="C44" s="100" t="str">
        <f>VLOOKUP(B44,'[3]LISTADO ATM'!$A$2:$B$916,2,0)</f>
        <v xml:space="preserve">ATM Canasta del Pueblo </v>
      </c>
      <c r="D44" s="117" t="s">
        <v>2455</v>
      </c>
      <c r="E44" s="77">
        <v>335769134</v>
      </c>
    </row>
    <row r="45" spans="1:5" ht="18" x14ac:dyDescent="0.25">
      <c r="A45" s="100" t="str">
        <f>VLOOKUP(B45,'[1]LISTADO ATM'!$A$2:$C$817,3,0)</f>
        <v>DISTRITO NACIONAL</v>
      </c>
      <c r="B45" s="100">
        <v>955</v>
      </c>
      <c r="C45" s="100" t="str">
        <f>VLOOKUP(B45,'[3]LISTADO ATM'!$A$2:$B$916,2,0)</f>
        <v xml:space="preserve">ATM Oficina Americana Independencia II </v>
      </c>
      <c r="D45" s="117" t="s">
        <v>2455</v>
      </c>
      <c r="E45" s="77">
        <v>335769149</v>
      </c>
    </row>
    <row r="46" spans="1:5" ht="18" x14ac:dyDescent="0.25">
      <c r="A46" s="100" t="str">
        <f>VLOOKUP(B46,'[1]LISTADO ATM'!$A$2:$C$817,3,0)</f>
        <v>DISTRITO NACIONAL</v>
      </c>
      <c r="B46" s="100">
        <v>578</v>
      </c>
      <c r="C46" s="100" t="str">
        <f>VLOOKUP(B46,'[3]LISTADO ATM'!$A$2:$B$916,2,0)</f>
        <v xml:space="preserve">ATM Procuraduría General de la República </v>
      </c>
      <c r="D46" s="117" t="s">
        <v>2455</v>
      </c>
      <c r="E46" s="77">
        <v>335769233</v>
      </c>
    </row>
    <row r="47" spans="1:5" ht="18" x14ac:dyDescent="0.25">
      <c r="A47" s="100" t="str">
        <f>VLOOKUP(B47,'[1]LISTADO ATM'!$A$2:$C$817,3,0)</f>
        <v>DISTRITO NACIONAL</v>
      </c>
      <c r="B47" s="100">
        <v>743</v>
      </c>
      <c r="C47" s="100" t="str">
        <f>VLOOKUP(B47,'[3]LISTADO ATM'!$A$2:$B$916,2,0)</f>
        <v xml:space="preserve">ATM Oficina Los Frailes </v>
      </c>
      <c r="D47" s="117" t="s">
        <v>2455</v>
      </c>
      <c r="E47" s="77">
        <v>335769350</v>
      </c>
    </row>
    <row r="48" spans="1:5" ht="18" x14ac:dyDescent="0.25">
      <c r="A48" s="100" t="str">
        <f>VLOOKUP(B48,'[1]LISTADO ATM'!$A$2:$C$817,3,0)</f>
        <v>DISTRITO NACIONAL</v>
      </c>
      <c r="B48" s="100">
        <v>26</v>
      </c>
      <c r="C48" s="100" t="str">
        <f>VLOOKUP(B48,'[3]LISTADO ATM'!$A$2:$B$916,2,0)</f>
        <v>ATM S/M Jumbo San Isidro</v>
      </c>
      <c r="D48" s="117" t="s">
        <v>2455</v>
      </c>
      <c r="E48" s="77">
        <v>335769251</v>
      </c>
    </row>
    <row r="49" spans="1:5" ht="18" x14ac:dyDescent="0.25">
      <c r="A49" s="100" t="str">
        <f>VLOOKUP(B49,'[1]LISTADO ATM'!$A$2:$C$817,3,0)</f>
        <v>DISTRITO NACIONAL</v>
      </c>
      <c r="B49" s="100">
        <v>325</v>
      </c>
      <c r="C49" s="100" t="str">
        <f>VLOOKUP(B49,'[3]LISTADO ATM'!$A$2:$B$916,2,0)</f>
        <v>ATM Casa Edwin</v>
      </c>
      <c r="D49" s="117" t="s">
        <v>2455</v>
      </c>
      <c r="E49" s="77">
        <v>335769482</v>
      </c>
    </row>
    <row r="50" spans="1:5" ht="18" x14ac:dyDescent="0.25">
      <c r="A50" s="100" t="e">
        <f>VLOOKUP(B50,'[1]LISTADO ATM'!$A$2:$C$817,3,0)</f>
        <v>#N/A</v>
      </c>
      <c r="B50" s="100"/>
      <c r="C50" s="100" t="e">
        <f>VLOOKUP(B50,'[3]LISTADO ATM'!$A$2:$B$916,2,0)</f>
        <v>#N/A</v>
      </c>
      <c r="D50" s="117" t="s">
        <v>2455</v>
      </c>
      <c r="E50" s="77"/>
    </row>
    <row r="51" spans="1:5" ht="18" x14ac:dyDescent="0.25">
      <c r="A51" s="100" t="e">
        <f>VLOOKUP(B51,'[1]LISTADO ATM'!$A$2:$C$817,3,0)</f>
        <v>#N/A</v>
      </c>
      <c r="B51" s="100"/>
      <c r="C51" s="100" t="e">
        <f>VLOOKUP(B51,'[3]LISTADO ATM'!$A$2:$B$916,2,0)</f>
        <v>#N/A</v>
      </c>
      <c r="D51" s="117" t="s">
        <v>2455</v>
      </c>
      <c r="E51" s="77"/>
    </row>
    <row r="52" spans="1:5" ht="18" x14ac:dyDescent="0.25">
      <c r="A52" s="100" t="e">
        <f>VLOOKUP(B52,'[1]LISTADO ATM'!$A$2:$C$817,3,0)</f>
        <v>#N/A</v>
      </c>
      <c r="B52" s="100"/>
      <c r="C52" s="100" t="e">
        <f>VLOOKUP(B52,'[3]LISTADO ATM'!$A$2:$B$916,2,0)</f>
        <v>#N/A</v>
      </c>
      <c r="D52" s="117" t="s">
        <v>2455</v>
      </c>
      <c r="E52" s="77"/>
    </row>
    <row r="53" spans="1:5" ht="18" x14ac:dyDescent="0.25">
      <c r="A53" s="100" t="e">
        <f>VLOOKUP(B53,'[1]LISTADO ATM'!$A$2:$C$817,3,0)</f>
        <v>#N/A</v>
      </c>
      <c r="B53" s="100"/>
      <c r="C53" s="100" t="e">
        <f>VLOOKUP(B53,'[3]LISTADO ATM'!$A$2:$B$916,2,0)</f>
        <v>#N/A</v>
      </c>
      <c r="D53" s="117" t="s">
        <v>2455</v>
      </c>
      <c r="E53" s="77"/>
    </row>
    <row r="54" spans="1:5" ht="18" x14ac:dyDescent="0.25">
      <c r="A54" s="118" t="s">
        <v>2428</v>
      </c>
      <c r="B54" s="119">
        <f>COUNT(B40:B53)</f>
        <v>10</v>
      </c>
      <c r="C54" s="120"/>
      <c r="D54" s="120"/>
      <c r="E54" s="120"/>
    </row>
    <row r="55" spans="1:5" ht="15.75" thickBot="1" x14ac:dyDescent="0.3">
      <c r="B55" s="111"/>
    </row>
    <row r="56" spans="1:5" ht="18.75" thickBot="1" x14ac:dyDescent="0.3">
      <c r="A56" s="136" t="s">
        <v>2431</v>
      </c>
      <c r="B56" s="137"/>
      <c r="C56" s="137"/>
      <c r="D56" s="137"/>
      <c r="E56" s="138"/>
    </row>
    <row r="57" spans="1:5" ht="18" x14ac:dyDescent="0.25">
      <c r="A57" s="92" t="s">
        <v>15</v>
      </c>
      <c r="B57" s="92" t="s">
        <v>2426</v>
      </c>
      <c r="C57" s="93" t="s">
        <v>46</v>
      </c>
      <c r="D57" s="93" t="s">
        <v>2433</v>
      </c>
      <c r="E57" s="93" t="s">
        <v>2427</v>
      </c>
    </row>
    <row r="58" spans="1:5" ht="18" x14ac:dyDescent="0.25">
      <c r="A58" s="100" t="str">
        <f>VLOOKUP(B58,'[1]LISTADO ATM'!$A$2:$C$817,3,0)</f>
        <v>ESTE</v>
      </c>
      <c r="B58" s="100">
        <v>673</v>
      </c>
      <c r="C58" s="116" t="str">
        <f>VLOOKUP(B58,'[1]LISTADO ATM'!$A$2:$B$816,2,0)</f>
        <v>ATM Clínica Dr. Cruz Jiminián</v>
      </c>
      <c r="D58" s="100" t="s">
        <v>2459</v>
      </c>
      <c r="E58" s="77">
        <v>335768361</v>
      </c>
    </row>
    <row r="59" spans="1:5" ht="18" x14ac:dyDescent="0.25">
      <c r="A59" s="100" t="str">
        <f>VLOOKUP(B59,'[1]LISTADO ATM'!$A$2:$C$817,3,0)</f>
        <v>DISTRITO NACIONAL</v>
      </c>
      <c r="B59" s="100">
        <v>908</v>
      </c>
      <c r="C59" s="116" t="str">
        <f>VLOOKUP(B59,'[1]LISTADO ATM'!$A$2:$B$816,2,0)</f>
        <v xml:space="preserve">ATM Oficina Plaza Botánika </v>
      </c>
      <c r="D59" s="100" t="s">
        <v>2459</v>
      </c>
      <c r="E59" s="77">
        <v>335769361</v>
      </c>
    </row>
    <row r="60" spans="1:5" ht="18" x14ac:dyDescent="0.25">
      <c r="A60" s="100" t="str">
        <f>VLOOKUP(B60,'[1]LISTADO ATM'!$A$2:$C$817,3,0)</f>
        <v>DISTRITO NACIONAL</v>
      </c>
      <c r="B60" s="100">
        <v>949</v>
      </c>
      <c r="C60" s="116" t="str">
        <f>VLOOKUP(B60,'[1]LISTADO ATM'!$A$2:$B$816,2,0)</f>
        <v xml:space="preserve">ATM S/M Bravo San Isidro Coral Mall </v>
      </c>
      <c r="D60" s="100" t="s">
        <v>2459</v>
      </c>
      <c r="E60" s="77">
        <v>335769375</v>
      </c>
    </row>
    <row r="61" spans="1:5" ht="18" x14ac:dyDescent="0.25">
      <c r="A61" s="100" t="str">
        <f>VLOOKUP(B61,'[1]LISTADO ATM'!$A$2:$C$817,3,0)</f>
        <v>ESTE</v>
      </c>
      <c r="B61" s="100">
        <v>843</v>
      </c>
      <c r="C61" s="116" t="str">
        <f>VLOOKUP(B61,'[1]LISTADO ATM'!$A$2:$B$816,2,0)</f>
        <v xml:space="preserve">ATM Oficina Romana Centro </v>
      </c>
      <c r="D61" s="100" t="s">
        <v>2459</v>
      </c>
      <c r="E61" s="77">
        <v>335769386</v>
      </c>
    </row>
    <row r="62" spans="1:5" ht="18" x14ac:dyDescent="0.25">
      <c r="A62" s="100" t="e">
        <f>VLOOKUP(B62,'[1]LISTADO ATM'!$A$2:$C$817,3,0)</f>
        <v>#N/A</v>
      </c>
      <c r="B62" s="100"/>
      <c r="C62" s="116" t="e">
        <f>VLOOKUP(B62,'[1]LISTADO ATM'!$A$2:$B$816,2,0)</f>
        <v>#N/A</v>
      </c>
      <c r="D62" s="100" t="s">
        <v>2459</v>
      </c>
      <c r="E62" s="77"/>
    </row>
    <row r="63" spans="1:5" ht="18" x14ac:dyDescent="0.25">
      <c r="A63" s="100" t="e">
        <f>VLOOKUP(B63,'[1]LISTADO ATM'!$A$2:$C$817,3,0)</f>
        <v>#N/A</v>
      </c>
      <c r="B63" s="100"/>
      <c r="C63" s="116" t="e">
        <f>VLOOKUP(B63,'[1]LISTADO ATM'!$A$2:$B$816,2,0)</f>
        <v>#N/A</v>
      </c>
      <c r="D63" s="100" t="s">
        <v>2459</v>
      </c>
      <c r="E63" s="77"/>
    </row>
    <row r="64" spans="1:5" ht="18" x14ac:dyDescent="0.25">
      <c r="A64" s="100" t="e">
        <f>VLOOKUP(B64,'[1]LISTADO ATM'!$A$2:$C$817,3,0)</f>
        <v>#N/A</v>
      </c>
      <c r="B64" s="100"/>
      <c r="C64" s="116" t="e">
        <f>VLOOKUP(B64,'[1]LISTADO ATM'!$A$2:$B$816,2,0)</f>
        <v>#N/A</v>
      </c>
      <c r="D64" s="100" t="s">
        <v>2459</v>
      </c>
      <c r="E64" s="77"/>
    </row>
    <row r="65" spans="1:5" ht="18" x14ac:dyDescent="0.25">
      <c r="A65" s="100" t="e">
        <f>VLOOKUP(B65,'[1]LISTADO ATM'!$A$2:$C$817,3,0)</f>
        <v>#N/A</v>
      </c>
      <c r="B65" s="100"/>
      <c r="C65" s="116" t="e">
        <f>VLOOKUP(B65,'[1]LISTADO ATM'!$A$2:$B$816,2,0)</f>
        <v>#N/A</v>
      </c>
      <c r="D65" s="100" t="s">
        <v>2459</v>
      </c>
      <c r="E65" s="77"/>
    </row>
    <row r="66" spans="1:5" ht="18" x14ac:dyDescent="0.25">
      <c r="A66" s="100" t="e">
        <f>VLOOKUP(B66,'[1]LISTADO ATM'!$A$2:$C$817,3,0)</f>
        <v>#N/A</v>
      </c>
      <c r="B66" s="100"/>
      <c r="C66" s="116" t="e">
        <f>VLOOKUP(B66,'[1]LISTADO ATM'!$A$2:$B$816,2,0)</f>
        <v>#N/A</v>
      </c>
      <c r="D66" s="100" t="s">
        <v>2459</v>
      </c>
      <c r="E66" s="77"/>
    </row>
    <row r="67" spans="1:5" ht="18.75" thickBot="1" x14ac:dyDescent="0.3">
      <c r="A67" s="96" t="s">
        <v>2428</v>
      </c>
      <c r="B67" s="110">
        <f>COUNT(B58:B61)</f>
        <v>4</v>
      </c>
      <c r="C67" s="94"/>
      <c r="D67" s="94"/>
      <c r="E67" s="95"/>
    </row>
    <row r="68" spans="1:5" ht="15.75" thickBot="1" x14ac:dyDescent="0.3">
      <c r="B68" s="111"/>
    </row>
    <row r="69" spans="1:5" ht="18.75" thickBot="1" x14ac:dyDescent="0.3">
      <c r="A69" s="132" t="s">
        <v>2429</v>
      </c>
      <c r="B69" s="133"/>
    </row>
    <row r="70" spans="1:5" ht="18.75" thickBot="1" x14ac:dyDescent="0.3">
      <c r="A70" s="134">
        <f>+B54+B67</f>
        <v>14</v>
      </c>
      <c r="B70" s="135"/>
    </row>
    <row r="71" spans="1:5" ht="15.75" thickBot="1" x14ac:dyDescent="0.3">
      <c r="B71" s="111"/>
    </row>
    <row r="72" spans="1:5" ht="18.75" thickBot="1" x14ac:dyDescent="0.3">
      <c r="A72" s="136" t="s">
        <v>2432</v>
      </c>
      <c r="B72" s="137"/>
      <c r="C72" s="137"/>
      <c r="D72" s="137"/>
      <c r="E72" s="138"/>
    </row>
    <row r="73" spans="1:5" ht="18" x14ac:dyDescent="0.25">
      <c r="A73" s="92" t="s">
        <v>15</v>
      </c>
      <c r="B73" s="92" t="s">
        <v>2426</v>
      </c>
      <c r="C73" s="97" t="s">
        <v>46</v>
      </c>
      <c r="D73" s="139" t="s">
        <v>2433</v>
      </c>
      <c r="E73" s="140"/>
    </row>
    <row r="74" spans="1:5" ht="18" x14ac:dyDescent="0.25">
      <c r="A74" s="100" t="str">
        <f>VLOOKUP(B74,'[1]LISTADO ATM'!$A$2:$C$817,3,0)</f>
        <v>DISTRITO NACIONAL</v>
      </c>
      <c r="B74" s="100">
        <v>971</v>
      </c>
      <c r="C74" s="116" t="str">
        <f>VLOOKUP(B74,'[1]LISTADO ATM'!$A$2:$B$816,2,0)</f>
        <v xml:space="preserve">ATM Club Banreservas I </v>
      </c>
      <c r="D74" s="130" t="s">
        <v>2524</v>
      </c>
      <c r="E74" s="131"/>
    </row>
    <row r="75" spans="1:5" ht="18" x14ac:dyDescent="0.25">
      <c r="A75" s="100" t="str">
        <f>VLOOKUP(B75,'[1]LISTADO ATM'!$A$2:$C$817,3,0)</f>
        <v>DISTRITO NACIONAL</v>
      </c>
      <c r="B75" s="100">
        <v>312</v>
      </c>
      <c r="C75" s="116" t="str">
        <f>VLOOKUP(B75,'[1]LISTADO ATM'!$A$2:$B$816,2,0)</f>
        <v xml:space="preserve">ATM Oficina Tiradentes II (Naco) </v>
      </c>
      <c r="D75" s="130" t="s">
        <v>2476</v>
      </c>
      <c r="E75" s="131"/>
    </row>
    <row r="76" spans="1:5" ht="18" x14ac:dyDescent="0.25">
      <c r="A76" s="100" t="str">
        <f>VLOOKUP(B76,'[1]LISTADO ATM'!$A$2:$C$817,3,0)</f>
        <v>DISTRITO NACIONAL</v>
      </c>
      <c r="B76" s="100">
        <v>24</v>
      </c>
      <c r="C76" s="116" t="str">
        <f>VLOOKUP(B76,'[1]LISTADO ATM'!$A$2:$B$816,2,0)</f>
        <v xml:space="preserve">ATM Oficina Eusebio Manzueta </v>
      </c>
      <c r="D76" s="130" t="s">
        <v>2476</v>
      </c>
      <c r="E76" s="131"/>
    </row>
    <row r="77" spans="1:5" ht="18" x14ac:dyDescent="0.25">
      <c r="A77" s="100" t="str">
        <f>VLOOKUP(B77,'[1]LISTADO ATM'!$A$2:$C$817,3,0)</f>
        <v>ESTE</v>
      </c>
      <c r="B77" s="100">
        <v>934</v>
      </c>
      <c r="C77" s="116" t="str">
        <f>VLOOKUP(B77,'[1]LISTADO ATM'!$A$2:$B$816,2,0)</f>
        <v>ATM Hotel Dreams La Romana</v>
      </c>
      <c r="D77" s="130" t="s">
        <v>2524</v>
      </c>
      <c r="E77" s="131"/>
    </row>
    <row r="78" spans="1:5" ht="18" x14ac:dyDescent="0.25">
      <c r="A78" s="100" t="str">
        <f>VLOOKUP(B78,'[1]LISTADO ATM'!$A$2:$C$817,3,0)</f>
        <v>SUR</v>
      </c>
      <c r="B78" s="100">
        <v>870</v>
      </c>
      <c r="C78" s="116" t="str">
        <f>VLOOKUP(B78,'[1]LISTADO ATM'!$A$2:$B$816,2,0)</f>
        <v xml:space="preserve">ATM Willbes Dominicana (Barahona) </v>
      </c>
      <c r="D78" s="130" t="s">
        <v>2476</v>
      </c>
      <c r="E78" s="131"/>
    </row>
    <row r="79" spans="1:5" ht="18" x14ac:dyDescent="0.25">
      <c r="A79" s="100" t="str">
        <f>VLOOKUP(B79,'[1]LISTADO ATM'!$A$2:$C$817,3,0)</f>
        <v>DISTRITO NACIONAL</v>
      </c>
      <c r="B79" s="100">
        <v>192</v>
      </c>
      <c r="C79" s="116" t="str">
        <f>VLOOKUP(B79,'[1]LISTADO ATM'!$A$2:$B$816,2,0)</f>
        <v xml:space="preserve">ATM Autobanco Luperón II </v>
      </c>
      <c r="D79" s="130" t="s">
        <v>2476</v>
      </c>
      <c r="E79" s="131"/>
    </row>
    <row r="80" spans="1:5" ht="18" x14ac:dyDescent="0.25">
      <c r="A80" s="100" t="str">
        <f>VLOOKUP(B80,'[1]LISTADO ATM'!$A$2:$C$817,3,0)</f>
        <v>DISTRITO NACIONAL</v>
      </c>
      <c r="B80" s="100">
        <v>407</v>
      </c>
      <c r="C80" s="116" t="str">
        <f>VLOOKUP(B80,'[1]LISTADO ATM'!$A$2:$B$816,2,0)</f>
        <v xml:space="preserve">ATM Multicentro La Sirena Villa Mella </v>
      </c>
      <c r="D80" s="130" t="s">
        <v>2476</v>
      </c>
      <c r="E80" s="131"/>
    </row>
    <row r="81" spans="1:5" ht="18" x14ac:dyDescent="0.25">
      <c r="A81" s="100" t="str">
        <f>VLOOKUP(B81,'[1]LISTADO ATM'!$A$2:$C$817,3,0)</f>
        <v>DISTRITO NACIONAL</v>
      </c>
      <c r="B81" s="100">
        <v>415</v>
      </c>
      <c r="C81" s="116" t="str">
        <f>VLOOKUP(B81,'[1]LISTADO ATM'!$A$2:$B$816,2,0)</f>
        <v xml:space="preserve">ATM Autobanco San Martín I </v>
      </c>
      <c r="D81" s="130" t="s">
        <v>2476</v>
      </c>
      <c r="E81" s="131"/>
    </row>
    <row r="82" spans="1:5" ht="18" x14ac:dyDescent="0.25">
      <c r="A82" s="100" t="str">
        <f>VLOOKUP(B82,'[1]LISTADO ATM'!$A$2:$C$817,3,0)</f>
        <v>DISTRITO NACIONAL</v>
      </c>
      <c r="B82" s="100">
        <v>559</v>
      </c>
      <c r="C82" s="116" t="str">
        <f>VLOOKUP(B82,'[1]LISTADO ATM'!$A$2:$B$816,2,0)</f>
        <v xml:space="preserve">ATM UNP Metro I </v>
      </c>
      <c r="D82" s="130" t="s">
        <v>2476</v>
      </c>
      <c r="E82" s="131"/>
    </row>
    <row r="83" spans="1:5" ht="18" x14ac:dyDescent="0.25">
      <c r="A83" s="100" t="str">
        <f>VLOOKUP(B83,'[1]LISTADO ATM'!$A$2:$C$817,3,0)</f>
        <v>DISTRITO NACIONAL</v>
      </c>
      <c r="B83" s="100">
        <v>709</v>
      </c>
      <c r="C83" s="116" t="str">
        <f>VLOOKUP(B83,'[1]LISTADO ATM'!$A$2:$B$816,2,0)</f>
        <v xml:space="preserve">ATM Seguros Maestro SEMMA  </v>
      </c>
      <c r="D83" s="130" t="s">
        <v>2524</v>
      </c>
      <c r="E83" s="131"/>
    </row>
    <row r="84" spans="1:5" ht="18" x14ac:dyDescent="0.25">
      <c r="A84" s="100" t="e">
        <f>VLOOKUP(B84,'[1]LISTADO ATM'!$A$2:$C$817,3,0)</f>
        <v>#N/A</v>
      </c>
      <c r="B84" s="100"/>
      <c r="C84" s="116" t="e">
        <f>VLOOKUP(B84,'[1]LISTADO ATM'!$A$2:$B$816,2,0)</f>
        <v>#N/A</v>
      </c>
      <c r="D84" s="162"/>
      <c r="E84" s="163"/>
    </row>
    <row r="85" spans="1:5" ht="18" x14ac:dyDescent="0.25">
      <c r="A85" s="100" t="e">
        <f>VLOOKUP(B85,'[1]LISTADO ATM'!$A$2:$C$817,3,0)</f>
        <v>#N/A</v>
      </c>
      <c r="B85" s="100"/>
      <c r="C85" s="116" t="e">
        <f>VLOOKUP(B85,'[1]LISTADO ATM'!$A$2:$B$816,2,0)</f>
        <v>#N/A</v>
      </c>
      <c r="D85" s="162"/>
      <c r="E85" s="163"/>
    </row>
    <row r="86" spans="1:5" ht="18" x14ac:dyDescent="0.25">
      <c r="A86" s="100" t="e">
        <f>VLOOKUP(B86,'[1]LISTADO ATM'!$A$2:$C$817,3,0)</f>
        <v>#N/A</v>
      </c>
      <c r="B86" s="100"/>
      <c r="C86" s="116" t="e">
        <f>VLOOKUP(B86,'[1]LISTADO ATM'!$A$2:$B$816,2,0)</f>
        <v>#N/A</v>
      </c>
      <c r="D86" s="162"/>
      <c r="E86" s="163"/>
    </row>
    <row r="87" spans="1:5" ht="18" x14ac:dyDescent="0.25">
      <c r="A87" s="100" t="e">
        <f>VLOOKUP(B87,'[1]LISTADO ATM'!$A$2:$C$817,3,0)</f>
        <v>#N/A</v>
      </c>
      <c r="B87" s="100"/>
      <c r="C87" s="116" t="e">
        <f>VLOOKUP(B87,'[1]LISTADO ATM'!$A$2:$B$816,2,0)</f>
        <v>#N/A</v>
      </c>
      <c r="D87" s="162"/>
      <c r="E87" s="163"/>
    </row>
    <row r="88" spans="1:5" ht="18" x14ac:dyDescent="0.25">
      <c r="A88" s="100" t="e">
        <f>VLOOKUP(B88,'[1]LISTADO ATM'!$A$2:$C$817,3,0)</f>
        <v>#N/A</v>
      </c>
      <c r="B88" s="100"/>
      <c r="C88" s="116" t="e">
        <f>VLOOKUP(B88,'[1]LISTADO ATM'!$A$2:$B$816,2,0)</f>
        <v>#N/A</v>
      </c>
      <c r="D88" s="162"/>
      <c r="E88" s="163"/>
    </row>
    <row r="89" spans="1:5" ht="18" x14ac:dyDescent="0.25">
      <c r="A89" s="100" t="e">
        <f>VLOOKUP(B89,'[1]LISTADO ATM'!$A$2:$C$817,3,0)</f>
        <v>#N/A</v>
      </c>
      <c r="B89" s="100"/>
      <c r="C89" s="116" t="e">
        <f>VLOOKUP(B89,'[1]LISTADO ATM'!$A$2:$B$816,2,0)</f>
        <v>#N/A</v>
      </c>
      <c r="D89" s="162"/>
      <c r="E89" s="163"/>
    </row>
    <row r="90" spans="1:5" ht="18.75" thickBot="1" x14ac:dyDescent="0.3">
      <c r="A90" s="96" t="s">
        <v>2428</v>
      </c>
      <c r="B90" s="110">
        <f>COUNT(B74:B89)</f>
        <v>10</v>
      </c>
      <c r="C90" s="94"/>
      <c r="D90" s="94"/>
      <c r="E90" s="95"/>
    </row>
  </sheetData>
  <mergeCells count="21">
    <mergeCell ref="D83:E83"/>
    <mergeCell ref="A56:E56"/>
    <mergeCell ref="A70:B70"/>
    <mergeCell ref="A72:E72"/>
    <mergeCell ref="D81:E81"/>
    <mergeCell ref="D82:E82"/>
    <mergeCell ref="A69:B69"/>
    <mergeCell ref="D73:E73"/>
    <mergeCell ref="A1:E1"/>
    <mergeCell ref="A8:E8"/>
    <mergeCell ref="A2:E2"/>
    <mergeCell ref="A3:E3"/>
    <mergeCell ref="C36:E36"/>
    <mergeCell ref="A38:E38"/>
    <mergeCell ref="D74:E74"/>
    <mergeCell ref="D75:E75"/>
    <mergeCell ref="D76:E76"/>
    <mergeCell ref="D77:E77"/>
    <mergeCell ref="D78:E78"/>
    <mergeCell ref="D79:E79"/>
    <mergeCell ref="D80:E80"/>
  </mergeCells>
  <phoneticPr fontId="47" type="noConversion"/>
  <conditionalFormatting sqref="B88:B89 B1:B34 B36:B81">
    <cfRule type="duplicateValues" dxfId="60" priority="6"/>
  </conditionalFormatting>
  <conditionalFormatting sqref="B87">
    <cfRule type="duplicateValues" dxfId="59" priority="5"/>
  </conditionalFormatting>
  <conditionalFormatting sqref="B82:B86">
    <cfRule type="duplicateValues" dxfId="58" priority="4"/>
  </conditionalFormatting>
  <conditionalFormatting sqref="B35">
    <cfRule type="duplicateValues" dxfId="57" priority="3"/>
  </conditionalFormatting>
  <conditionalFormatting sqref="B90">
    <cfRule type="duplicateValues" dxfId="56" priority="2"/>
  </conditionalFormatting>
  <conditionalFormatting sqref="B1:B1048576">
    <cfRule type="duplicateValues" dxfId="5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21">
        <v>384</v>
      </c>
      <c r="B268" s="121" t="s">
        <v>2499</v>
      </c>
      <c r="C268" s="121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8">
        <v>581</v>
      </c>
      <c r="B431" s="98" t="s">
        <v>1606</v>
      </c>
      <c r="C431" s="98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0" t="s">
        <v>2437</v>
      </c>
      <c r="B1" s="151"/>
      <c r="C1" s="151"/>
      <c r="D1" s="151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0" t="s">
        <v>2447</v>
      </c>
      <c r="B25" s="151"/>
      <c r="C25" s="151"/>
      <c r="D25" s="151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2" t="s">
        <v>58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103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103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102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62.5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61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61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67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2">
        <v>576</v>
      </c>
      <c r="B407" s="113" t="s">
        <v>2492</v>
      </c>
      <c r="C407" s="113" t="s">
        <v>2493</v>
      </c>
      <c r="D407" s="32" t="s">
        <v>72</v>
      </c>
      <c r="E407" s="113" t="s">
        <v>90</v>
      </c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2021-01-21T03:04:46Z</dcterms:modified>
</cp:coreProperties>
</file>