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83" i="16" s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64" i="1"/>
  <c r="A169" i="1"/>
  <c r="A172" i="1"/>
  <c r="A175" i="1"/>
  <c r="A165" i="1"/>
  <c r="A168" i="1"/>
  <c r="A170" i="1"/>
  <c r="A166" i="1"/>
  <c r="A167" i="1"/>
  <c r="A171" i="1"/>
  <c r="A173" i="1"/>
  <c r="A174" i="1"/>
  <c r="F164" i="1"/>
  <c r="G164" i="1"/>
  <c r="H164" i="1"/>
  <c r="I164" i="1"/>
  <c r="J164" i="1"/>
  <c r="K164" i="1"/>
  <c r="F169" i="1"/>
  <c r="G169" i="1"/>
  <c r="H169" i="1"/>
  <c r="I169" i="1"/>
  <c r="J169" i="1"/>
  <c r="K169" i="1"/>
  <c r="F172" i="1"/>
  <c r="G172" i="1"/>
  <c r="H172" i="1"/>
  <c r="I172" i="1"/>
  <c r="J172" i="1"/>
  <c r="K172" i="1"/>
  <c r="F175" i="1"/>
  <c r="G175" i="1"/>
  <c r="H175" i="1"/>
  <c r="I175" i="1"/>
  <c r="J175" i="1"/>
  <c r="K175" i="1"/>
  <c r="F165" i="1"/>
  <c r="G165" i="1"/>
  <c r="H165" i="1"/>
  <c r="I165" i="1"/>
  <c r="J165" i="1"/>
  <c r="K165" i="1"/>
  <c r="F168" i="1"/>
  <c r="G168" i="1"/>
  <c r="H168" i="1"/>
  <c r="I168" i="1"/>
  <c r="J168" i="1"/>
  <c r="K168" i="1"/>
  <c r="F170" i="1"/>
  <c r="G170" i="1"/>
  <c r="H170" i="1"/>
  <c r="I170" i="1"/>
  <c r="J170" i="1"/>
  <c r="K170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71" i="1"/>
  <c r="G171" i="1"/>
  <c r="H171" i="1"/>
  <c r="I171" i="1"/>
  <c r="J171" i="1"/>
  <c r="K171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63" i="1" l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F147" i="1" l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47" i="1"/>
  <c r="A146" i="1"/>
  <c r="A145" i="1"/>
  <c r="A144" i="1"/>
  <c r="A140" i="1"/>
  <c r="A138" i="1"/>
  <c r="A13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43" i="1"/>
  <c r="A142" i="1"/>
  <c r="A141" i="1"/>
  <c r="A139" i="1"/>
  <c r="A136" i="1"/>
  <c r="A135" i="1"/>
  <c r="A134" i="1"/>
  <c r="A133" i="1" l="1"/>
  <c r="A132" i="1"/>
  <c r="A131" i="1"/>
  <c r="A130" i="1"/>
  <c r="A129" i="1"/>
  <c r="A128" i="1"/>
  <c r="A127" i="1"/>
  <c r="A126" i="1"/>
  <c r="A125" i="1"/>
  <c r="A12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7" i="1"/>
  <c r="A116" i="1"/>
  <c r="A114" i="1"/>
  <c r="A112" i="1"/>
  <c r="A111" i="1"/>
  <c r="A110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23" i="1"/>
  <c r="A119" i="1"/>
  <c r="A118" i="1"/>
  <c r="A115" i="1"/>
  <c r="A113" i="1"/>
  <c r="A109" i="1"/>
  <c r="A108" i="1"/>
  <c r="A107" i="1"/>
  <c r="A106" i="1"/>
  <c r="A105" i="1"/>
  <c r="F104" i="1" l="1"/>
  <c r="G104" i="1"/>
  <c r="H104" i="1"/>
  <c r="I104" i="1"/>
  <c r="J104" i="1"/>
  <c r="K104" i="1"/>
  <c r="A104" i="1"/>
  <c r="A100" i="1" l="1"/>
  <c r="A103" i="1"/>
  <c r="A102" i="1"/>
  <c r="A10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/>
  <c r="A98" i="1"/>
  <c r="A97" i="1"/>
  <c r="A9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 l="1"/>
  <c r="G95" i="1"/>
  <c r="H95" i="1"/>
  <c r="I95" i="1"/>
  <c r="J95" i="1"/>
  <c r="K95" i="1"/>
  <c r="F94" i="1"/>
  <c r="G94" i="1"/>
  <c r="H94" i="1"/>
  <c r="I94" i="1"/>
  <c r="J94" i="1"/>
  <c r="K94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7" i="1"/>
  <c r="A76" i="1"/>
  <c r="A75" i="1"/>
  <c r="A74" i="1"/>
  <c r="A73" i="1"/>
  <c r="A72" i="1"/>
  <c r="A71" i="1"/>
  <c r="A70" i="1"/>
  <c r="A69" i="1"/>
  <c r="A68" i="1"/>
  <c r="F17" i="1" l="1"/>
  <c r="G17" i="1"/>
  <c r="H17" i="1"/>
  <c r="I17" i="1"/>
  <c r="J17" i="1"/>
  <c r="K17" i="1"/>
  <c r="F67" i="1"/>
  <c r="G67" i="1"/>
  <c r="H67" i="1"/>
  <c r="I67" i="1"/>
  <c r="J67" i="1"/>
  <c r="K67" i="1"/>
  <c r="A67" i="1"/>
  <c r="A17" i="1"/>
  <c r="F66" i="1" l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/>
  <c r="A58" i="1"/>
  <c r="A57" i="1"/>
  <c r="A56" i="1"/>
  <c r="A55" i="1"/>
  <c r="A5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 l="1"/>
  <c r="A38" i="1"/>
  <c r="A37" i="1"/>
  <c r="A36" i="1"/>
  <c r="A35" i="1"/>
  <c r="A34" i="1"/>
  <c r="A3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9" i="1"/>
  <c r="G19" i="1"/>
  <c r="H19" i="1"/>
  <c r="I19" i="1"/>
  <c r="J19" i="1"/>
  <c r="K19" i="1"/>
  <c r="F18" i="1"/>
  <c r="G18" i="1"/>
  <c r="H18" i="1"/>
  <c r="I18" i="1"/>
  <c r="J18" i="1"/>
  <c r="K18" i="1"/>
  <c r="A24" i="1"/>
  <c r="A23" i="1"/>
  <c r="A22" i="1"/>
  <c r="A21" i="1"/>
  <c r="A20" i="1"/>
  <c r="A121" i="1"/>
  <c r="A120" i="1"/>
  <c r="A19" i="1"/>
  <c r="A18" i="1"/>
  <c r="A122" i="1" l="1"/>
  <c r="F122" i="1"/>
  <c r="G122" i="1"/>
  <c r="H122" i="1"/>
  <c r="I122" i="1"/>
  <c r="J122" i="1"/>
  <c r="K122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<sst xmlns="http://schemas.openxmlformats.org/spreadsheetml/2006/main" count="13778" uniqueCount="2584">
  <si>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</si>
  <si>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</si>
  <si>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</si>
  <si>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</si>
  <si>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</si>
  <si>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</si>
  <si>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</si>
  <si>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</si>
  <si>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</si>
  <si>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</si>
  <si>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</si>
  <si>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</si>
  <si>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</si>
  <si>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</si>
  <si>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</si>
  <si>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</si>
  <si>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</si>
  <si>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</si>
  <si>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</si>
  <si>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</si>
  <si>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</si>
  <si>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</si>
  <si>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</si>
  <si>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</si>
  <si>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</si>
  <si>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</si>
  <si>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</si>
  <si>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</si>
  <si>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</si>
  <si>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</si>
  <si>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</si>
  <si>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</si>
  <si>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</si>
  <si>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</si>
  <si>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</si>
  <si>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</si>
  <si>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</si>
  <si>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</si>
  <si>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</si>
  <si>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</si>
  <si>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</si>
  <si>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</si>
  <si>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</si>
  <si>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</si>
  <si>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</si>
  <si>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</si>
  <si>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</si>
  <si>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</si>
  <si>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</si>
  <si>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</si>
  <si>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</si>
  <si>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</si>
  <si>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</si>
  <si>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</si>
  <si>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</si>
  <si>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</si>
  <si>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</si>
  <si>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</si>
  <si>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</si>
  <si>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</si>
  <si>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</si>
  <si>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</si>
  <si>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</si>
  <si>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</si>
  <si>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</si>
  <si>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</si>
  <si>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</si>
  <si>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</si>
  <si>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</si>
  <si>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</si>
  <si>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</si>
  <si>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</si>
  <si>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</si>
  <si>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</si>
  <si>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</si>
  <si>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</si>
  <si>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</si>
  <si>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</si>
  <si>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</si>
  <si>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</si>
  <si>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</si>
  <si>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</si>
  <si>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</si>
  <si>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</si>
  <si>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</si>
  <si>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</si>
  <si>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</si>
  <si>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</si>
  <si>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</si>
  <si>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</si>
  <si>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</si>
  <si>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</si>
  <si>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</si>
  <si>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</si>
  <si>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</si>
  <si>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</si>
  <si>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</si>
  <si>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</si>
  <si>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</si>
  <si>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</si>
  <si>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</si>
  <si>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</si>
  <si>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</si>
  <si>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</si>
  <si>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</si>
  <si>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</si>
  <si>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</si>
  <si>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</si>
  <si>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</si>
  <si>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</si>
  <si>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</si>
  <si>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</si>
  <si>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</si>
  <si>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</si>
  <si>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</si>
  <si>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</si>
  <si>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</si>
  <si>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</si>
  <si>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</si>
  <si>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</si>
  <si>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</si>
  <si>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</si>
  <si>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</si>
  <si>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</si>
  <si>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</si>
  <si>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</si>
  <si>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</si>
  <si>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</si>
  <si>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</si>
  <si>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</si>
  <si>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</si>
  <si>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</si>
  <si>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</si>
  <si>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</si>
  <si>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</si>
  <si>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</si>
  <si>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</si>
  <si>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</si>
  <si>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</si>
  <si>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</si>
  <si>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</si>
  <si>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</si>
  <si>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</si>
  <si>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</si>
  <si>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</si>
  <si>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</si>
  <si>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</si>
  <si>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</si>
  <si>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</si>
  <si>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</si>
  <si>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</si>
  <si>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</si>
  <si>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</si>
  <si>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</si>
  <si>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</si>
  <si>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</si>
  <si>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</si>
  <si>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</si>
  <si>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</si>
  <si>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</si>
  <si>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</si>
  <si>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</si>
  <si>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</si>
  <si>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</si>
  <si>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</si>
  <si>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</si>
  <si>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</si>
  <si>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</si>
  <si>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</si>
  <si>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</si>
  <si>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</si>
  <si>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</si>
  <si>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</si>
  <si>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</si>
  <si>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</si>
  <si>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</si>
  <si>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</si>
  <si>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</si>
  <si>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</si>
  <si>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</si>
  <si>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</si>
  <si>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</si>
  <si>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</si>
  <si>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</si>
  <si>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</si>
  <si>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</si>
  <si>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</si>
  <si>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</si>
  <si>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</si>
  <si>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</si>
  <si>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</si>
  <si>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</si>
  <si>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</si>
  <si>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</si>
  <si>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</si>
  <si>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</si>
  <si>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</si>
  <si>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</si>
  <si>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</si>
  <si>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</si>
  <si>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</si>
  <si>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</si>
  <si>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</si>
  <si>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</si>
  <si>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</si>
  <si>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</si>
  <si>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</si>
  <si>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</si>
  <si>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</si>
  <si>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</si>
  <si>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</si>
  <si>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</si>
  <si>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</si>
  <si>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</si>
  <si>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</si>
  <si>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</si>
  <si>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</si>
  <si>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</si>
  <si>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</si>
  <si>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</si>
  <si>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</si>
  <si>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</si>
  <si>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</si>
  <si>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</si>
  <si>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</si>
  <si>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</si>
  <si>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</si>
  <si>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</si>
  <si>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</si>
  <si>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</si>
  <si>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</si>
  <si>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</si>
  <si>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</si>
  <si>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</si>
  <si>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</si>
  <si>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</si>
  <si>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</si>
  <si>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</si>
  <si>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</si>
  <si>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</si>
  <si>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</si>
  <si>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</si>
  <si>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</si>
  <si>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</si>
  <si>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</si>
  <si>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</si>
  <si>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</si>
  <si>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</si>
  <si>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</si>
  <si>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</si>
  <si>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</si>
  <si>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</si>
  <si>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</si>
  <si>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</si>
  <si>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</si>
  <si>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</si>
  <si>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</si>
  <si>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</si>
  <si>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</si>
  <si>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</si>
  <si>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</si>
  <si>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</si>
  <si>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</si>
  <si>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</si>
  <si>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</si>
  <si>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</si>
  <si>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</si>
  <si>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</si>
  <si>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</si>
  <si>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</si>
  <si>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</si>
  <si>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</si>
  <si>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</si>
  <si>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</si>
  <si>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</si>
  <si>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</si>
  <si>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</si>
  <si>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</si>
  <si>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</si>
  <si>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</si>
  <si>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</si>
  <si>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</si>
  <si>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</si>
  <si>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</si>
  <si>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</si>
  <si>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</si>
  <si>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</si>
  <si>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</si>
  <si>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</si>
  <si>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</si>
  <si>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</si>
  <si>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</si>
  <si>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</si>
  <si>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</si>
  <si>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</si>
  <si>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</si>
  <si>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</si>
  <si>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</si>
  <si>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</si>
  <si>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</si>
  <si>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</si>
  <si>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</si>
  <si>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</si>
  <si>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</si>
  <si>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</si>
  <si>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</si>
  <si>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</si>
  <si>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</si>
  <si>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</si>
  <si>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</si>
  <si>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</si>
  <si>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</si>
  <si>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</si>
  <si>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</si>
  <si>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</si>
  <si>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</si>
  <si>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</si>
  <si>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</si>
  <si>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</si>
  <si>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</si>
  <si>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</si>
  <si>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</si>
  <si>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</si>
  <si>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</si>
  <si>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</si>
  <si>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</si>
  <si>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</si>
  <si>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</si>
  <si>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</si>
  <si>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</si>
  <si>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</si>
  <si>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</si>
  <si>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</si>
  <si>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</si>
  <si>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</si>
  <si>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</si>
  <si>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</si>
  <si>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</si>
  <si>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</si>
  <si>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</si>
  <si>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</si>
  <si>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</si>
  <si>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</si>
  <si>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</si>
  <si>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</si>
  <si>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</si>
  <si>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</si>
  <si>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</si>
  <si>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</si>
  <si>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</si>
  <si>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</si>
  <si>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</si>
  <si>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</si>
  <si>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</si>
  <si>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</si>
  <si>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</si>
  <si>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</si>
  <si>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</si>
  <si>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</si>
  <si>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</si>
  <si>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</si>
  <si>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</si>
  <si>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</si>
  <si>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</si>
  <si>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</si>
  <si>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</si>
  <si>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</si>
  <si>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</si>
  <si>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</si>
  <si>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</si>
  <si>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</si>
  <si>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</si>
  <si>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</si>
  <si>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</si>
  <si>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</si>
  <si>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</si>
  <si>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</si>
  <si>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</si>
  <si>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</si>
  <si>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</si>
  <si>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</si>
  <si>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</si>
  <si>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</si>
  <si>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</si>
  <si>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</si>
  <si>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</si>
  <si>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</si>
  <si>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</si>
  <si>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</si>
  <si>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</si>
  <si>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</si>
  <si>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</si>
  <si>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</si>
  <si>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</si>
  <si>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</si>
  <si>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</si>
  <si>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</si>
  <si>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</si>
  <si>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</si>
  <si>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</si>
  <si>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</si>
  <si>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</si>
  <si>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</si>
  <si>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</si>
  <si>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</si>
  <si>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</si>
  <si>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</si>
  <si>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</si>
  <si>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</si>
  <si>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</si>
  <si>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</si>
  <si>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</si>
  <si>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</si>
  <si>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</si>
  <si>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</si>
  <si>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</si>
  <si>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</si>
  <si>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</si>
  <si>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</si>
  <si>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</si>
  <si>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</si>
  <si>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</si>
  <si>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</si>
  <si>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</si>
  <si>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</si>
  <si>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</si>
  <si>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</si>
  <si>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</si>
  <si>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</si>
  <si>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</si>
  <si>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</si>
  <si>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</si>
  <si>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</si>
  <si>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</si>
  <si>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</si>
  <si>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</si>
  <si>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</si>
  <si>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</si>
  <si>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</si>
  <si>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</si>
  <si>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</si>
  <si>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</si>
  <si>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</si>
  <si>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</si>
  <si>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</si>
  <si>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</si>
  <si>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</si>
  <si>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</si>
  <si>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</si>
  <si>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</si>
  <si>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</si>
  <si>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</si>
  <si>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</si>
  <si>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</si>
  <si>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</si>
  <si>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</si>
  <si>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</si>
  <si>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</si>
  <si>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</si>
  <si>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</si>
  <si>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</si>
  <si>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</si>
  <si>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</si>
  <si>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</si>
  <si>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</si>
  <si>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</si>
  <si>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</si>
  <si>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</si>
  <si>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</si>
  <si>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</si>
  <si>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</si>
  <si>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</si>
  <si>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</si>
  <si>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</si>
  <si>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</si>
  <si>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</si>
  <si>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</si>
  <si>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</si>
  <si>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</si>
  <si>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</si>
  <si>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</si>
  <si>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</si>
  <si>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</si>
  <si>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</si>
  <si>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</si>
  <si>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</si>
  <si>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</si>
  <si>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</si>
  <si>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</si>
  <si>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</si>
  <si>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</si>
  <si>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</si>
  <si>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</si>
  <si>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</si>
  <si>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</si>
  <si>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</si>
  <si>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</si>
  <si>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</si>
  <si>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</si>
  <si>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</si>
  <si>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</si>
  <si>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</si>
  <si>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</si>
  <si>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</si>
  <si>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</si>
  <si>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</si>
  <si>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</si>
  <si>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</si>
  <si>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</si>
  <si>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</si>
  <si>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</si>
  <si>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</si>
  <si>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</si>
  <si>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</si>
  <si>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</si>
  <si>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</si>
  <si>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</si>
  <si>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</si>
  <si>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</si>
  <si>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</si>
  <si>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</si>
  <si>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</si>
  <si>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</si>
  <si>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</si>
  <si>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</si>
  <si>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</si>
  <si>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</si>
  <si>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</si>
  <si>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</si>
  <si>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</si>
  <si>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</si>
  <si>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</si>
  <si>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</si>
  <si>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</si>
  <si>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</si>
  <si>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</si>
  <si>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</si>
  <si>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</si>
  <si>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</si>
  <si>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</si>
  <si>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</si>
  <si>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</si>
  <si>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</si>
  <si>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</si>
  <si>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</si>
  <si>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</si>
  <si>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</si>
  <si>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</si>
  <si>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</si>
  <si>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</si>
  <si>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</si>
  <si>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</si>
  <si>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</si>
  <si>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</si>
  <si>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</si>
  <si>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</si>
  <si>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</si>
  <si>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</si>
  <si>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</si>
  <si>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</si>
  <si>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</si>
  <si>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</si>
  <si>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</si>
  <si>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</si>
  <si>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</si>
  <si>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</si>
  <si>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</si>
  <si>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</si>
  <si>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</si>
  <si>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</si>
  <si>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</si>
  <si>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</si>
  <si>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</si>
  <si>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</si>
  <si>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</si>
  <si>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</si>
  <si>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</si>
  <si>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</si>
  <si>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</si>
  <si>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</si>
  <si>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</si>
  <si>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</si>
  <si>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</si>
  <si>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</si>
  <si>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</si>
  <si>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</si>
  <si>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</si>
  <si>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</si>
  <si>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</si>
  <si>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</si>
  <si>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</si>
  <si>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</si>
  <si>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</si>
  <si>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</si>
  <si>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</si>
  <si>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</si>
  <si>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</si>
  <si>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</si>
  <si>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</si>
  <si>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</si>
  <si>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</si>
  <si>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</si>
  <si>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</si>
  <si>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</si>
  <si>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</si>
  <si>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</si>
  <si>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</si>
  <si>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</si>
  <si>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</si>
  <si>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</si>
  <si>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</si>
  <si>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</si>
  <si>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</si>
  <si>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</si>
  <si>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</si>
  <si>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</si>
  <si>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</si>
  <si>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</si>
  <si>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</si>
  <si>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</si>
  <si>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</si>
  <si>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</si>
  <si>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</si>
  <si>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</si>
  <si>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</si>
  <si>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</si>
  <si>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</si>
  <si>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</si>
  <si>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</si>
  <si>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</si>
  <si>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</si>
  <si>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</si>
  <si>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</si>
  <si>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</si>
  <si>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</si>
  <si>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</si>
  <si>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</si>
  <si>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</si>
  <si>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</si>
  <si>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</si>
  <si>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</si>
  <si>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</si>
  <si>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</si>
  <si>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</si>
  <si>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</si>
  <si>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</si>
  <si>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</si>
  <si>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</si>
  <si>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</si>
  <si>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</si>
  <si>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</si>
  <si>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</si>
  <si>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</si>
  <si>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</si>
  <si>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</si>
  <si>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</si>
  <si>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</si>
  <si>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</si>
  <si>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</si>
  <si>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</si>
  <si>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</si>
  <si>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</si>
  <si>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</si>
  <si>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</si>
  <si>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</si>
  <si>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</si>
  <si>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</si>
  <si>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</si>
  <si>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</si>
  <si>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</si>
  <si>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</si>
  <si>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</si>
  <si>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</si>
  <si>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</si>
  <si>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</si>
  <si>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</si>
  <si>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</si>
  <si>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</si>
  <si>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</si>
  <si>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</si>
  <si>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</si>
  <si>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</si>
  <si>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</si>
  <si>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</si>
  <si>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</si>
  <si>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</si>
  <si>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</si>
  <si>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</si>
  <si>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</si>
  <si>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</si>
  <si>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</si>
  <si>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</si>
  <si>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</si>
  <si>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</si>
  <si>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</si>
  <si>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</si>
  <si>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</si>
  <si>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</si>
  <si>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</si>
  <si>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</si>
  <si>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</si>
  <si>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</si>
  <si>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</si>
  <si>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</si>
  <si>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</si>
  <si>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</si>
  <si>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</si>
  <si>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</si>
  <si>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</si>
  <si>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</si>
  <si>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</si>
  <si>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</si>
  <si>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</si>
  <si>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</si>
  <si>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</si>
  <si>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</si>
  <si>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</si>
  <si>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</si>
  <si>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</si>
  <si>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</si>
  <si>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</si>
  <si>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</si>
  <si>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</si>
  <si>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</si>
  <si>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</si>
  <si>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</si>
  <si>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</si>
  <si>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</si>
  <si>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</si>
  <si>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</si>
  <si>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</si>
  <si>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</si>
  <si>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</si>
  <si>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</si>
  <si>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</si>
  <si>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</si>
  <si>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</si>
  <si>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</si>
  <si>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</si>
  <si>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</si>
  <si>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</si>
  <si>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</si>
  <si>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</si>
  <si>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</si>
  <si>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</si>
  <si>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</si>
  <si>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</si>
  <si>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</si>
  <si>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</si>
  <si>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</si>
  <si>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</si>
  <si>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</si>
  <si>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</si>
  <si>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</si>
  <si>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</si>
  <si>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</si>
  <si>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</si>
  <si>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</si>
  <si>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</si>
  <si>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</si>
  <si>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</si>
  <si>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</si>
  <si>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</si>
  <si>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</si>
  <si>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</si>
  <si>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</si>
  <si>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</si>
  <si>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</si>
  <si>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</si>
  <si>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</si>
  <si>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</si>
  <si>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</si>
  <si>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</si>
  <si>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</si>
  <si>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</si>
  <si>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</si>
  <si>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</si>
  <si>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</si>
  <si>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</si>
  <si>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</si>
  <si>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</si>
  <si>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</si>
  <si>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</si>
  <si>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</si>
  <si>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</si>
  <si>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</si>
  <si>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</si>
  <si>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</si>
  <si>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</si>
  <si>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</si>
  <si>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</si>
  <si>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</si>
  <si>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</si>
  <si>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</si>
  <si>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</si>
  <si>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</si>
  <si>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</si>
  <si>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</si>
  <si>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</si>
  <si>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</si>
  <si>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</si>
  <si>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</si>
  <si>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</si>
  <si>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</si>
  <si>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</si>
  <si>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</si>
  <si>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</si>
  <si>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</si>
  <si>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</si>
  <si>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</si>
  <si>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</si>
  <si>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</si>
  <si>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</si>
  <si>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</si>
  <si>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</si>
  <si>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</si>
  <si>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</si>
  <si>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</si>
  <si>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</si>
  <si>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</si>
  <si>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</si>
  <si>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</si>
  <si>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</si>
  <si>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</si>
  <si>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</si>
  <si>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</si>
  <si>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</si>
  <si>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</si>
  <si>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</si>
  <si>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</si>
  <si>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</si>
  <si>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</si>
  <si>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</si>
  <si>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</si>
  <si>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</si>
  <si>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</si>
  <si>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</si>
  <si>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</si>
  <si>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</si>
  <si>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</si>
  <si>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</si>
  <si>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</si>
  <si>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</si>
  <si>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</si>
  <si>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</si>
  <si>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</si>
  <si>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</si>
  <si>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</si>
  <si>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</si>
  <si>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</si>
  <si>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</si>
  <si>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</si>
  <si>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</si>
  <si>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</si>
  <si>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</si>
  <si>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</si>
  <si>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</si>
  <si>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</si>
  <si>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</si>
  <si>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</si>
  <si>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</si>
  <si>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</si>
  <si>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</si>
  <si>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</si>
  <si>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</si>
  <si>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</si>
  <si>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</si>
  <si>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</si>
  <si>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</si>
  <si>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</si>
  <si>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</si>
  <si>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</si>
  <si>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</si>
  <si>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</si>
  <si>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</si>
  <si>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</si>
  <si>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</si>
  <si>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</si>
  <si>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</si>
  <si>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</si>
  <si>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</si>
  <si>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</si>
  <si>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</si>
  <si>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</si>
  <si>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</si>
  <si>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</si>
  <si>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</si>
  <si>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</si>
  <si>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</si>
  <si>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</si>
  <si>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</si>
  <si>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</si>
  <si>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</si>
  <si>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</si>
  <si>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</si>
  <si>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</si>
  <si>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</si>
  <si>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</si>
  <si>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</si>
  <si>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</si>
  <si>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</si>
  <si>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</si>
  <si>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</si>
  <si>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</si>
  <si>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</si>
  <si>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</si>
  <si>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</si>
  <si>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</si>
  <si>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</si>
  <si>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</si>
  <si>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</si>
  <si>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</si>
  <si>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</si>
  <si>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</si>
  <si>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</si>
  <si>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</si>
  <si>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</si>
  <si>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</si>
  <si>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</si>
  <si>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</si>
  <si>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</si>
  <si>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</si>
  <si>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</si>
  <si>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</si>
  <si>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</si>
  <si>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</si>
  <si>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</si>
  <si>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</si>
  <si>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</si>
  <si>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</si>
  <si>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</si>
  <si>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</si>
  <si>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</si>
  <si>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</si>
  <si>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</si>
  <si>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</si>
  <si>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</si>
  <si>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</si>
  <si>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</si>
  <si>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</si>
  <si>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</si>
  <si>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</si>
  <si>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</si>
  <si>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</si>
  <si>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</si>
  <si>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</si>
  <si>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</si>
  <si>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</si>
  <si>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</si>
  <si>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</si>
  <si>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</si>
  <si>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</si>
  <si>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</si>
  <si>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</si>
  <si>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</si>
  <si>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</si>
  <si>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</si>
  <si>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</si>
  <si>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</si>
  <si>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</si>
  <si>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</si>
  <si>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</si>
  <si>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</si>
  <si>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</si>
  <si>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</si>
  <si>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</si>
  <si>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</si>
  <si>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</si>
  <si>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</si>
  <si>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</si>
  <si>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</si>
  <si>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</si>
  <si>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</si>
  <si>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</si>
  <si>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</si>
  <si>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</si>
  <si>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</si>
  <si>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</si>
  <si>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</si>
  <si>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</si>
  <si>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</si>
  <si>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</si>
  <si>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</si>
  <si>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</si>
  <si>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</si>
  <si>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</si>
  <si>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</si>
  <si>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</si>
  <si>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</si>
  <si>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</si>
  <si>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</si>
  <si>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</si>
  <si>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</si>
  <si>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</si>
  <si>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</si>
  <si>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</si>
  <si>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</si>
  <si>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</si>
  <si>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</si>
  <si>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</si>
  <si>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</si>
  <si>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</si>
  <si>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</si>
  <si>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</si>
  <si>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</si>
  <si>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</si>
  <si>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</si>
  <si>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</si>
  <si>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</si>
  <si>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</si>
  <si>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</si>
  <si>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</si>
  <si>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</si>
  <si>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</si>
  <si>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</si>
  <si>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</si>
  <si>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</si>
  <si>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</si>
  <si>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</si>
  <si>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</si>
  <si>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</si>
  <si>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</si>
  <si>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</si>
  <si>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</si>
  <si>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</si>
  <si>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</si>
  <si>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</si>
  <si>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</si>
  <si>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</si>
  <si>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</si>
  <si>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</si>
  <si>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</si>
  <si>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</si>
  <si>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</si>
  <si>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</si>
  <si>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</si>
  <si>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</si>
  <si>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</si>
  <si>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</si>
  <si>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</si>
  <si>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</si>
  <si>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</si>
  <si>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</si>
  <si>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</si>
  <si>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</si>
  <si>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</si>
  <si>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</si>
  <si>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</si>
  <si>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</si>
  <si>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</si>
  <si>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</si>
  <si>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</si>
  <si>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</si>
  <si>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</si>
  <si>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</si>
  <si>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</si>
  <si>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</si>
  <si>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</si>
  <si>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</si>
  <si>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</si>
  <si>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</si>
  <si>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</si>
  <si>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</si>
  <si>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</si>
  <si>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</si>
  <si>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</si>
  <si>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</si>
  <si>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</si>
  <si>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</si>
  <si>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</si>
  <si>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</si>
  <si>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</si>
  <si>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</si>
  <si>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</si>
  <si>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</si>
  <si>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</si>
  <si>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</si>
  <si>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</si>
  <si>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</si>
  <si>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</si>
  <si>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</si>
  <si>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</si>
  <si>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</si>
  <si>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</si>
  <si>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</si>
  <si>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</si>
  <si>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</si>
  <si>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</si>
  <si>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</si>
  <si>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</si>
  <si>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</si>
  <si>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</si>
  <si>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</si>
  <si>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</si>
  <si>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</si>
  <si>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</si>
  <si>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</si>
  <si>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</si>
  <si>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</si>
  <si>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</si>
  <si>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</si>
  <si>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</si>
  <si>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</si>
  <si>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</si>
  <si>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</si>
  <si>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</si>
  <si>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</si>
  <si>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</si>
  <si>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</si>
  <si>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</si>
  <si>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</si>
  <si>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</si>
  <si>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</si>
  <si>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</si>
  <si>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</si>
  <si>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</si>
  <si>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</si>
  <si>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</si>
  <si>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</si>
  <si>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</si>
  <si>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</si>
  <si>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</si>
  <si>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</si>
  <si>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</si>
  <si>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</si>
  <si>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</si>
  <si>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</si>
  <si>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</si>
  <si>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</si>
  <si>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</si>
  <si>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</si>
  <si>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</si>
  <si>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</si>
  <si>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</si>
  <si>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</si>
  <si>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</si>
  <si>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</si>
  <si>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</si>
  <si>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</si>
  <si>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</si>
  <si>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</si>
  <si>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</si>
  <si>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</si>
  <si>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</si>
  <si>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</si>
  <si>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</si>
  <si>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</si>
  <si>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</si>
  <si>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</si>
  <si>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</si>
  <si>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</si>
  <si>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</si>
  <si>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</si>
  <si>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</si>
  <si>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</si>
  <si>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</si>
  <si>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</si>
  <si>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</si>
  <si>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</si>
  <si>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</si>
  <si>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</si>
  <si>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</si>
  <si>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</si>
  <si>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</si>
  <si>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</si>
  <si>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</si>
  <si>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</si>
  <si>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</si>
  <si>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</si>
  <si>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</si>
  <si>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</si>
  <si>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</si>
  <si>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</si>
  <si>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</si>
  <si>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</si>
  <si>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</si>
  <si>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</si>
  <si>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</si>
  <si>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</si>
  <si>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</si>
  <si>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</si>
  <si>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</si>
  <si>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</si>
  <si>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</si>
  <si>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</si>
  <si>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</si>
  <si>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</si>
  <si>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</si>
  <si>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</si>
  <si>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</si>
  <si>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</si>
  <si>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</si>
  <si>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</si>
  <si>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</si>
  <si>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</si>
  <si>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</si>
  <si>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</si>
  <si>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</si>
  <si>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</si>
  <si>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</si>
  <si>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</si>
  <si>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</si>
  <si>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</si>
  <si>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</si>
  <si>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</si>
  <si>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</si>
  <si>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</si>
  <si>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</si>
  <si>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</si>
  <si>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</si>
  <si>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</si>
  <si>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</si>
  <si>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</si>
  <si>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</si>
  <si>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</si>
  <si>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</si>
  <si>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</si>
  <si>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</si>
  <si>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</si>
  <si>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</si>
  <si>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</si>
  <si>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</si>
  <si>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</si>
  <si>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</si>
  <si>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</si>
  <si>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</si>
  <si>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</si>
  <si>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</si>
  <si>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</si>
  <si>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</si>
  <si>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</si>
  <si>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</si>
  <si>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</si>
  <si>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</si>
  <si>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</si>
  <si>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</si>
  <si>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</si>
  <si>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</si>
  <si>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</si>
  <si>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</si>
  <si>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</si>
  <si>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</si>
  <si>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</si>
  <si>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</si>
  <si>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</si>
  <si>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</si>
  <si>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</si>
  <si>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</si>
  <si>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</si>
  <si>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</si>
  <si>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</si>
  <si>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</si>
  <si>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</si>
  <si>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</si>
  <si>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</si>
  <si>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</si>
  <si>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</si>
  <si>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</si>
  <si>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</si>
  <si>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</si>
  <si>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</si>
  <si>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</si>
  <si>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</si>
  <si>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</si>
  <si>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</si>
  <si>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</si>
  <si>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</si>
  <si>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</si>
  <si>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</si>
  <si>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</si>
  <si>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</si>
  <si>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</si>
  <si>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</si>
  <si>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</si>
  <si>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</si>
  <si>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</si>
  <si>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</si>
  <si>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</si>
  <si>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</si>
  <si>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</si>
  <si>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</si>
  <si>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</si>
  <si>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</si>
  <si>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</si>
  <si>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</si>
  <si>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</si>
  <si>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</si>
  <si>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</si>
  <si>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</si>
  <si>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</si>
  <si>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</si>
  <si>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</si>
  <si>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</si>
  <si>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</si>
  <si>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</si>
  <si>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</si>
  <si>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</si>
  <si>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</si>
  <si>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</si>
  <si>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</si>
  <si>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</si>
  <si>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</si>
  <si>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</si>
  <si>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</si>
  <si>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</si>
  <si>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</si>
  <si>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</si>
  <si>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</si>
  <si>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</si>
  <si>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</si>
  <si>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</si>
  <si>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</si>
  <si>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</si>
  <si>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</si>
  <si>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</si>
  <si>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</si>
  <si>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</si>
  <si>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</si>
  <si>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</si>
  <si>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</si>
  <si>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</si>
  <si>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</si>
  <si>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</si>
  <si>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</si>
  <si>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</si>
  <si>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</si>
  <si>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</si>
  <si>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</si>
  <si>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</si>
  <si>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</si>
  <si>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</si>
  <si>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</si>
  <si>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</si>
  <si>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</si>
  <si>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</si>
  <si>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</si>
  <si>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</si>
  <si>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</si>
  <si>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</si>
  <si>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</si>
  <si>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</si>
  <si>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</si>
  <si>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</si>
  <si>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</si>
  <si>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</si>
  <si>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</si>
  <si>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</si>
  <si>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</si>
  <si>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</si>
  <si>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</si>
  <si>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</si>
  <si>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</si>
  <si>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</si>
  <si>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</si>
  <si>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</si>
  <si>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</si>
  <si>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</si>
  <si>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</si>
  <si>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</si>
  <si>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</si>
  <si>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</si>
  <si>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</si>
  <si>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</si>
  <si>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</si>
  <si>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</si>
  <si>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</si>
  <si>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</si>
  <si>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</si>
  <si>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</si>
  <si>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</si>
  <si>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</si>
  <si>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</si>
  <si>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</si>
  <si>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</si>
  <si>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</si>
  <si>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</si>
  <si>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</si>
  <si>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</si>
  <si>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</si>
  <si>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</si>
  <si>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</si>
  <si>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</si>
  <si>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</si>
  <si>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</si>
  <si>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</si>
  <si>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</si>
  <si>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</si>
  <si>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</si>
  <si>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</si>
  <si>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</si>
  <si>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</si>
  <si>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</si>
  <si>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</si>
  <si>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</si>
  <si>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</si>
  <si>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</si>
  <si>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</si>
  <si>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</si>
  <si>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</si>
  <si>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</si>
  <si>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</si>
  <si>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</si>
  <si>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</si>
  <si>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</si>
  <si>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</si>
  <si>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</si>
  <si>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</si>
  <si>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</si>
  <si>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</si>
  <si>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</si>
  <si>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</si>
  <si>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</si>
  <si>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</si>
  <si>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</si>
  <si>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</si>
  <si>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</si>
  <si>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</si>
  <si>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</si>
  <si>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</si>
  <si>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</si>
  <si>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</si>
  <si>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</si>
  <si>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</si>
  <si>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</si>
  <si>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</si>
  <si>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</si>
  <si>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</si>
  <si>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</si>
  <si>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</si>
  <si>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</si>
  <si>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</si>
  <si>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</si>
  <si>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</si>
  <si>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</si>
  <si>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</si>
  <si>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</si>
  <si>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</si>
  <si>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</si>
  <si>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</si>
  <si>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</si>
  <si>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</si>
  <si>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</si>
  <si>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</si>
  <si>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</si>
  <si>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</si>
  <si>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</si>
  <si>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</si>
  <si>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</si>
  <si>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</si>
  <si>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</si>
  <si>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</si>
  <si>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</si>
  <si>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</si>
  <si>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</si>
  <si>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</si>
  <si>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</si>
  <si>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</si>
  <si>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</si>
  <si>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</si>
  <si>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</si>
  <si>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</si>
  <si>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</si>
  <si>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</si>
  <si>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</si>
  <si>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</si>
  <si>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</si>
  <si>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</si>
  <si>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</si>
  <si>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</si>
  <si>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</si>
  <si>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</si>
  <si>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</si>
  <si>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</si>
  <si>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</si>
  <si>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</si>
  <si>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</si>
  <si>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</si>
  <si>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</si>
  <si>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</si>
  <si>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</si>
  <si>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</si>
  <si>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</si>
  <si>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</si>
  <si>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</si>
  <si>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</si>
  <si>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</si>
  <si>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</si>
  <si>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</si>
  <si>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</si>
  <si>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</si>
  <si>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</si>
  <si>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</si>
  <si>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</si>
  <si>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</si>
  <si>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</si>
  <si>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</si>
  <si>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</si>
  <si>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</si>
  <si>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</si>
  <si>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</si>
  <si>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</si>
  <si>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</si>
  <si>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</si>
  <si>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</si>
  <si>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</si>
  <si>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</si>
  <si>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</si>
  <si>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</si>
  <si>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</si>
  <si>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</si>
  <si>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</si>
  <si>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</si>
  <si>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</si>
  <si>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</si>
  <si>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</si>
  <si>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</si>
  <si>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</si>
  <si>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</si>
  <si>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</si>
  <si>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</si>
  <si>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</si>
  <si>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</si>
  <si>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</si>
  <si>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</si>
  <si>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</si>
  <si>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</si>
  <si>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</si>
  <si>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</si>
  <si>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</si>
  <si>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</si>
  <si>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</si>
  <si>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</si>
  <si>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</si>
  <si>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</si>
  <si>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</si>
  <si>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</si>
  <si>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</si>
  <si>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</si>
  <si>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</si>
  <si>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</si>
  <si>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</si>
  <si>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</si>
  <si>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</si>
  <si>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</si>
  <si>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</si>
  <si>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</si>
  <si>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</si>
  <si>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</si>
  <si>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</si>
  <si>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</si>
  <si>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</si>
  <si>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</si>
  <si>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</si>
  <si>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</si>
  <si>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</si>
  <si>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</si>
  <si>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</si>
  <si>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</si>
  <si>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</si>
  <si>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</si>
  <si>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</si>
  <si>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</si>
  <si>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</si>
  <si>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</si>
  <si>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</si>
  <si>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</si>
  <si>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</si>
  <si>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</si>
  <si>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</si>
  <si>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</si>
  <si>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</si>
  <si>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</si>
  <si>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</si>
  <si>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</si>
  <si>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</si>
  <si>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</si>
  <si>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</si>
  <si>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</si>
  <si>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</si>
  <si>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</si>
  <si>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</si>
  <si>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</si>
  <si>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</si>
  <si>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</si>
  <si>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</si>
  <si>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</si>
  <si>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</si>
  <si>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</si>
  <si>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</si>
  <si>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</si>
  <si>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</si>
  <si>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</si>
  <si>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</si>
  <si>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</si>
  <si>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</si>
  <si>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</si>
  <si>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</si>
  <si>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</si>
  <si>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</si>
  <si>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</si>
  <si>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</si>
  <si>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</si>
  <si>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</si>
  <si>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</si>
  <si>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</si>
  <si>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</si>
  <si>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</si>
  <si>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</si>
  <si>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</si>
  <si>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</si>
  <si>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</si>
  <si>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</si>
  <si>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</si>
  <si>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</si>
  <si>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</si>
  <si>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</si>
  <si>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</si>
  <si>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</si>
  <si>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</si>
  <si>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</si>
  <si>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</si>
  <si>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</si>
  <si>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</si>
  <si>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</si>
  <si>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</si>
  <si>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</si>
  <si>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</si>
  <si>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</si>
  <si>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</si>
  <si>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</si>
  <si>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</si>
  <si>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</si>
  <si>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</si>
  <si>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</si>
  <si>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</si>
  <si>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</si>
  <si>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</si>
  <si>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</si>
  <si>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</si>
  <si>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</si>
  <si>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</si>
  <si>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</si>
  <si>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</si>
  <si>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</si>
  <si>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</si>
  <si>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</si>
  <si>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</si>
  <si>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</si>
  <si>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</si>
  <si>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</si>
  <si>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</si>
  <si>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</si>
  <si>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</si>
  <si>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</si>
  <si>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</si>
  <si>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</si>
  <si>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</si>
  <si>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</si>
  <si>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</si>
  <si>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</si>
  <si>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</si>
  <si>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</si>
  <si>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</si>
  <si>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</si>
  <si>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</si>
  <si>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</si>
  <si>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</si>
  <si>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</si>
  <si>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</si>
  <si>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</si>
  <si>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</si>
  <si>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</si>
  <si>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</si>
  <si>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</si>
  <si>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</si>
  <si>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</si>
  <si>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</si>
  <si>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</si>
  <si>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</si>
  <si>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</si>
  <si>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</si>
  <si>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</si>
  <si>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</si>
  <si>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</si>
  <si>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</si>
  <si>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</si>
  <si>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</si>
  <si>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</si>
  <si>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</si>
  <si>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</si>
  <si>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</si>
  <si>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</si>
  <si>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</si>
  <si>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</si>
  <si>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</si>
  <si>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</si>
  <si>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</si>
  <si>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</si>
  <si>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</si>
  <si>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</si>
  <si>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</si>
  <si>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</si>
  <si>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</si>
  <si>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</si>
  <si>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</si>
  <si>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</si>
  <si>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</si>
  <si>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</si>
  <si>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</si>
  <si>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</si>
  <si>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</si>
  <si>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</si>
  <si>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</si>
  <si>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</si>
  <si>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</si>
  <si>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</si>
  <si>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</si>
  <si>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</si>
  <si>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</si>
  <si>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</si>
  <si>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</si>
  <si>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</si>
  <si>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</si>
  <si>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</si>
  <si>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</si>
  <si>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</si>
  <si>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</si>
  <si>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</si>
  <si>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</si>
  <si>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</si>
  <si>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</si>
  <si>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</si>
  <si>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</si>
  <si>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</si>
  <si>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</si>
  <si>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</si>
  <si>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</si>
  <si>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</si>
  <si>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</si>
  <si>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</si>
  <si>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</si>
  <si>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</si>
  <si>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</si>
  <si>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</si>
  <si>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</si>
  <si>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</si>
  <si>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</si>
  <si>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</si>
  <si>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</si>
  <si>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</si>
  <si>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</si>
  <si>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</si>
  <si>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</si>
  <si>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</si>
  <si>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</si>
  <si>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</si>
  <si>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</si>
  <si>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</si>
  <si>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</si>
  <si>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</si>
  <si>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</si>
  <si>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</si>
  <si>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</si>
  <si>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</si>
  <si>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</si>
  <si>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</si>
  <si>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</si>
  <si>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</si>
  <si>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</si>
  <si>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</si>
  <si>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</si>
  <si>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</si>
  <si>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</si>
  <si>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</si>
  <si>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</si>
  <si>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</si>
  <si>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</si>
  <si>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</si>
  <si>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</si>
  <si>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</si>
  <si>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</si>
  <si>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</si>
  <si>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</si>
  <si>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</si>
  <si>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</si>
  <si>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</si>
  <si>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</si>
  <si>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</si>
  <si>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</si>
  <si>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</si>
  <si>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</si>
  <si>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</si>
  <si>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</si>
  <si>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</si>
  <si>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</si>
  <si>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</si>
  <si>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</si>
  <si>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</si>
  <si>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</si>
  <si>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</si>
  <si>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</si>
  <si>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</si>
  <si>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</si>
  <si>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</si>
  <si>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</si>
  <si>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</si>
  <si>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</si>
  <si>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</si>
  <si>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</si>
  <si>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</si>
  <si>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</si>
  <si>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</si>
  <si>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</si>
  <si>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</si>
  <si>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</si>
  <si>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</si>
  <si>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</si>
  <si>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</si>
  <si>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</si>
  <si>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</si>
  <si>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</si>
  <si>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</si>
  <si>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</si>
  <si>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</si>
  <si>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</si>
  <si>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</si>
  <si>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</si>
  <si>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</si>
  <si>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</si>
  <si>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</si>
  <si>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</si>
  <si>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</si>
  <si>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</si>
  <si>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</si>
  <si>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</si>
  <si>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</si>
  <si>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</si>
  <si>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</si>
  <si>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</si>
  <si>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</si>
  <si>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</si>
  <si>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</si>
  <si>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</si>
  <si>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</si>
  <si>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</si>
  <si>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</si>
  <si>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</si>
  <si>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</si>
  <si>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</si>
  <si>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</si>
  <si>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</si>
  <si>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</si>
  <si>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</si>
  <si>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</si>
  <si>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</si>
  <si>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</si>
  <si>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</si>
  <si>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</si>
  <si>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</si>
  <si>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</si>
  <si>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</si>
  <si>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</si>
  <si>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</si>
  <si>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</si>
  <si>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</si>
  <si>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</si>
  <si>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</si>
  <si>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</si>
  <si>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</si>
  <si>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</si>
  <si>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</si>
  <si>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</si>
  <si>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</si>
  <si>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</si>
  <si>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</si>
  <si>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</si>
  <si>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</si>
  <si>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</si>
  <si>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</si>
  <si>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</si>
  <si>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</si>
  <si>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</si>
  <si>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</si>
  <si>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</si>
  <si>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</si>
  <si>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</si>
  <si>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</si>
  <si>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</si>
  <si>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</si>
  <si>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</si>
  <si>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</si>
  <si>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</si>
  <si>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</si>
  <si>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</si>
  <si>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</si>
  <si>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</si>
  <si>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</si>
  <si>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</si>
  <si>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</si>
  <si>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</si>
  <si>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</si>
  <si>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</si>
  <si>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</si>
  <si>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</si>
  <si>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</si>
  <si>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</si>
  <si>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</si>
  <si>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</si>
  <si>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</si>
  <si>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</si>
  <si>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</si>
  <si>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</si>
  <si>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</si>
  <si>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</si>
  <si>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</si>
  <si>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</si>
  <si>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</si>
  <si>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</si>
  <si>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</si>
  <si>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</si>
  <si>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</si>
  <si>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</si>
  <si>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</si>
  <si>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</si>
  <si>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</si>
  <si>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</si>
  <si>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</si>
  <si>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</si>
  <si>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</si>
  <si>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</si>
  <si>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</si>
  <si>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</si>
  <si>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</si>
  <si>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</si>
  <si>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</si>
  <si>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</si>
  <si>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</si>
  <si>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</si>
  <si>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</si>
  <si>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</si>
  <si>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</si>
  <si>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</si>
  <si>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</si>
  <si>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</si>
  <si>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</si>
  <si>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</si>
  <si>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</si>
  <si>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</si>
  <si>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</si>
  <si>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</si>
  <si>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</si>
  <si>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</si>
  <si>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</si>
  <si>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</si>
  <si>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</si>
  <si>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</si>
  <si>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</si>
  <si>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</si>
  <si>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</si>
  <si>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</si>
  <si>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</si>
  <si>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</si>
  <si>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</si>
  <si>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</si>
  <si>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</si>
  <si>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</si>
  <si>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</si>
  <si>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</si>
  <si>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</si>
  <si>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</si>
  <si>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</si>
  <si>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</si>
  <si>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</si>
  <si>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</si>
  <si>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</si>
  <si>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</si>
  <si>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</si>
  <si>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</si>
  <si>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</si>
  <si>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</si>
  <si>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</si>
  <si>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</si>
  <si>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</si>
  <si>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</si>
  <si>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</si>
  <si>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</si>
  <si>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</si>
  <si>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</si>
  <si>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</si>
  <si>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</si>
  <si>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</si>
  <si>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</si>
  <si>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</si>
  <si>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</si>
  <si>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</si>
  <si>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</si>
  <si>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</si>
  <si>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</si>
  <si>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</si>
  <si>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</si>
  <si>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</si>
  <si>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</si>
  <si>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</si>
  <si>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</si>
  <si>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</si>
  <si>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</si>
  <si>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</si>
  <si>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</si>
  <si>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</si>
  <si>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</si>
  <si>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</si>
  <si>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</si>
  <si>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</si>
  <si>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</si>
  <si>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</si>
  <si>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</si>
  <si>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</si>
  <si>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</si>
  <si>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</si>
  <si>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</si>
  <si>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</si>
  <si>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</si>
  <si>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</si>
  <si>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</si>
  <si>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</si>
  <si>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</si>
  <si>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</si>
  <si>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</si>
  <si>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</si>
  <si>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</si>
  <si>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</si>
  <si>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</si>
  <si>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</si>
  <si>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</si>
  <si>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</si>
  <si>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</si>
  <si>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</si>
  <si>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</si>
  <si>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</si>
  <si>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</si>
  <si>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</si>
  <si>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</si>
  <si>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</si>
  <si>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</si>
  <si>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</si>
  <si>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</si>
  <si>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</si>
  <si>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</si>
  <si>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</si>
  <si>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</si>
  <si>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</si>
  <si>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</si>
  <si>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</si>
  <si>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</si>
  <si>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</si>
  <si>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</si>
  <si>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</si>
  <si>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</si>
  <si>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</si>
  <si>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</si>
  <si>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</si>
  <si>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</si>
  <si>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</si>
  <si>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</si>
  <si>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</si>
  <si>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</si>
  <si>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</si>
  <si>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</si>
  <si>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</si>
  <si>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</si>
  <si>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</si>
  <si>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</si>
  <si>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</si>
  <si>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</si>
  <si>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</si>
  <si>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</si>
  <si>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</si>
  <si>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</si>
  <si>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</si>
  <si>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</si>
  <si>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</si>
  <si>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</si>
  <si>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</si>
  <si>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</si>
  <si>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</si>
  <si>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</si>
  <si>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</si>
  <si>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</si>
  <si>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</si>
  <si>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</si>
  <si>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</si>
  <si>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</si>
  <si>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</si>
  <si>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</si>
  <si>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</si>
  <si>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</si>
  <si>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</si>
  <si>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</si>
  <si>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</si>
  <si>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</si>
  <si>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</si>
  <si>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</si>
  <si>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</si>
  <si>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</si>
  <si>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</si>
  <si>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</si>
  <si>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</si>
  <si>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</si>
  <si>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</si>
  <si>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</si>
  <si>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</si>
  <si>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</si>
  <si>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</si>
  <si>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</si>
  <si>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</si>
  <si>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</si>
  <si>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</si>
  <si>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</si>
  <si>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</si>
  <si>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</si>
  <si>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</si>
  <si>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</si>
  <si>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</si>
  <si>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</si>
  <si>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</si>
  <si>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</si>
  <si>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</si>
  <si>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</si>
  <si>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</si>
  <si>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</si>
  <si>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</si>
  <si>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</si>
  <si>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</si>
  <si>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</si>
  <si>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</si>
  <si>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</si>
  <si>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</si>
  <si>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</si>
  <si>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</si>
  <si>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</si>
  <si>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</si>
  <si>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</si>
  <si>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</si>
  <si>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</si>
  <si>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</si>
  <si>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</si>
  <si>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</si>
  <si>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</si>
  <si>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</si>
  <si>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</si>
  <si>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</si>
  <si>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</si>
  <si>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</si>
  <si>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</si>
  <si>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</si>
  <si>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</si>
  <si>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</si>
  <si>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</si>
  <si>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</si>
  <si>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</si>
  <si>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</si>
  <si>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</si>
  <si>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</si>
  <si>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</si>
  <si>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</si>
  <si>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</si>
  <si>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</si>
  <si>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</si>
  <si>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</si>
  <si>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</si>
  <si>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</si>
  <si>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</si>
  <si>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</si>
  <si>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</si>
  <si>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</si>
  <si>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</si>
  <si>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</si>
  <si>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</si>
  <si>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</si>
  <si>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</si>
  <si>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</si>
  <si>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</si>
  <si>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</si>
  <si>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</si>
  <si>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</si>
  <si>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</si>
  <si>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</si>
  <si>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</si>
  <si>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</si>
  <si>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</si>
  <si>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</si>
  <si>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</si>
  <si>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</si>
  <si>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</si>
  <si>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</si>
  <si>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</si>
  <si>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</si>
  <si>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</si>
  <si>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</si>
  <si>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</si>
  <si>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</si>
  <si>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</si>
  <si>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</si>
  <si>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</si>
  <si>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</si>
  <si>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</si>
  <si>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</si>
  <si>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</si>
  <si>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</si>
  <si>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</si>
  <si>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</si>
  <si>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</si>
  <si>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</si>
  <si>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</si>
  <si>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</si>
  <si>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</si>
  <si>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</si>
  <si>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</si>
  <si>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</si>
  <si>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</si>
  <si>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</si>
  <si>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</si>
  <si>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</si>
  <si>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</si>
  <si>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</si>
  <si>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</si>
  <si>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</si>
  <si>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</si>
  <si>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</si>
  <si>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</si>
  <si>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</si>
  <si>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</si>
  <si>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</si>
  <si>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</si>
  <si>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</si>
  <si>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</si>
  <si>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</si>
  <si>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</si>
  <si>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</si>
  <si>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</si>
  <si>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</si>
  <si>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</si>
  <si>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</si>
  <si>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</si>
  <si>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</si>
  <si>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</si>
  <si>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</si>
  <si>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</si>
  <si>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</si>
  <si>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</si>
  <si>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</si>
  <si>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</si>
  <si>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</si>
  <si>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</si>
  <si>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</si>
  <si>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</si>
  <si>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</si>
  <si>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</si>
  <si>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</si>
  <si>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</si>
  <si>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</si>
  <si>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</si>
  <si>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</si>
  <si>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</si>
  <si>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</si>
  <si>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</si>
  <si>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</si>
  <si>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</si>
  <si>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</si>
  <si>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</si>
  <si>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</si>
  <si>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</si>
  <si>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</si>
  <si>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</si>
  <si>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</si>
  <si>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</si>
  <si>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</si>
  <si>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</si>
  <si>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</si>
  <si>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</si>
  <si>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</si>
  <si>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</si>
  <si>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</si>
  <si>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</si>
  <si>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</si>
  <si>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</si>
  <si>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</si>
  <si>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</si>
  <si>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</si>
  <si>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</si>
  <si>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</si>
  <si>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</si>
  <si>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</si>
  <si>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</si>
  <si>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</si>
  <si>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</si>
  <si>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</si>
  <si>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</si>
  <si>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</si>
  <si>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</si>
  <si>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</si>
  <si>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</si>
  <si>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</si>
  <si>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</si>
  <si>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</si>
  <si>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</si>
  <si>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</si>
  <si>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</si>
  <si>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</si>
  <si>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</si>
  <si>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</si>
  <si>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</si>
  <si>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</si>
  <si>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</si>
  <si>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</si>
  <si>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</si>
  <si>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</si>
  <si>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</si>
  <si>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</si>
  <si>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</si>
  <si>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</si>
  <si>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</si>
  <si>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</si>
  <si>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</si>
  <si>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</si>
  <si>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</si>
  <si>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</si>
  <si>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</si>
  <si>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</si>
  <si>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</si>
  <si>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</si>
  <si>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</si>
  <si>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</si>
  <si>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</si>
  <si>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</si>
  <si>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</si>
  <si>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</si>
  <si>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</si>
  <si>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</si>
  <si>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</si>
  <si>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</si>
  <si>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</si>
  <si>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</si>
  <si>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</si>
  <si>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</si>
  <si>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</si>
  <si>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</si>
  <si>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</si>
  <si>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</si>
  <si>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</si>
  <si>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</si>
  <si>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</si>
  <si>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</si>
  <si>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</si>
  <si>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</si>
  <si>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</si>
  <si>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</si>
  <si>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</si>
  <si>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</si>
  <si>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</si>
  <si>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</si>
  <si>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</si>
  <si>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</si>
  <si>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</si>
  <si>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</si>
  <si>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</si>
  <si>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</si>
  <si>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</si>
  <si>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</si>
  <si>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</si>
  <si>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</si>
  <si>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</si>
  <si>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</si>
  <si>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</si>
  <si>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</si>
  <si>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</si>
  <si>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</si>
  <si>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</si>
  <si>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</si>
  <si>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</si>
  <si>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</si>
  <si>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</si>
  <si>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</si>
  <si>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</si>
  <si>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</si>
  <si>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</si>
  <si>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</si>
  <si>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</si>
  <si>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</si>
  <si>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</si>
  <si>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</si>
  <si>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</si>
  <si>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</si>
  <si>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</si>
  <si>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</si>
  <si>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</si>
  <si>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</si>
  <si>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</si>
  <si>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</si>
  <si>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</si>
  <si>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</si>
  <si>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</si>
  <si>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</si>
  <si>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</si>
  <si>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</si>
  <si>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</si>
  <si>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</si>
  <si>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</si>
  <si>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</si>
  <si>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</si>
  <si>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</si>
  <si>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</si>
  <si>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</si>
  <si>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</si>
  <si>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</si>
  <si>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</si>
  <si>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</si>
  <si>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</si>
  <si>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</si>
  <si>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</si>
  <si>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</si>
  <si>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</si>
  <si>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</si>
  <si>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</si>
  <si>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</si>
  <si>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</si>
  <si>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</si>
  <si>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</si>
  <si>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</si>
  <si>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</si>
  <si>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</si>
  <si>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</si>
  <si>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</si>
  <si>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</si>
  <si>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</si>
  <si>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</si>
  <si>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</si>
  <si>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</si>
  <si>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</si>
  <si>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</si>
  <si>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</si>
  <si>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</si>
  <si>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</si>
  <si>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</si>
  <si>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</si>
  <si>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</si>
  <si>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</si>
  <si>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</si>
  <si>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</si>
  <si>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</si>
  <si>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</si>
  <si>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</si>
  <si>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</si>
  <si>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</si>
  <si>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</si>
  <si>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</si>
  <si>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</si>
  <si>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</si>
  <si>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</si>
  <si>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</si>
  <si>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</si>
  <si>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</si>
  <si>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</si>
  <si>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</si>
  <si>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</si>
  <si>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</si>
  <si>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</si>
  <si>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</si>
  <si>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</si>
  <si>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</si>
  <si>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</si>
  <si>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</si>
  <si>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</si>
  <si>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</si>
  <si>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</si>
  <si>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</si>
  <si>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</si>
  <si>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</si>
  <si>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</si>
  <si>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</si>
  <si>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</si>
  <si>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</si>
  <si>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</si>
  <si>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</si>
  <si>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</si>
  <si>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</si>
  <si>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</si>
  <si>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</si>
  <si>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</si>
  <si>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</si>
  <si>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</si>
  <si>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</si>
  <si>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</si>
  <si>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</si>
  <si>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</si>
  <si>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</si>
  <si>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</si>
  <si>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</si>
  <si>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</si>
  <si>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</si>
  <si>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</si>
  <si>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</si>
  <si>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</si>
  <si>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335771014 </t>
  </si>
  <si>
    <t>25 Enero de 2021</t>
  </si>
  <si>
    <t xml:space="preserve"> Gcia Cajeros Automaticos</t>
  </si>
  <si>
    <t>335771112</t>
  </si>
  <si>
    <t>335771111</t>
  </si>
  <si>
    <t>335771109</t>
  </si>
  <si>
    <t>335771106</t>
  </si>
  <si>
    <t>335771105</t>
  </si>
  <si>
    <t>335771104</t>
  </si>
  <si>
    <t>Closed</t>
  </si>
  <si>
    <t>En Servicio</t>
  </si>
  <si>
    <t>335771125</t>
  </si>
  <si>
    <t>335771121</t>
  </si>
  <si>
    <t>335771114</t>
  </si>
  <si>
    <t>335771110</t>
  </si>
  <si>
    <t>335771107</t>
  </si>
  <si>
    <t>335771103</t>
  </si>
  <si>
    <t>335771101</t>
  </si>
  <si>
    <t>335771100</t>
  </si>
  <si>
    <t>335771099</t>
  </si>
  <si>
    <t>335771098</t>
  </si>
  <si>
    <t>Triinet</t>
  </si>
  <si>
    <t>ReservaC Norte</t>
  </si>
  <si>
    <t>SIN ACTIVIDAD DE RETIRO</t>
  </si>
  <si>
    <t>GAVETAS DE DEPOSITO LLENA</t>
  </si>
  <si>
    <t xml:space="preserve">Perez Almonte, Franklin </t>
  </si>
  <si>
    <t xml:space="preserve">Brioso Luciano, Cristino </t>
  </si>
  <si>
    <t xml:space="preserve">Martinez Perez, Jeffrey </t>
  </si>
  <si>
    <t>LECTOR - REINICIO</t>
  </si>
  <si>
    <t>ENVIO DE CARGA</t>
  </si>
  <si>
    <t>Doñe Ramirez, Luis Manuel</t>
  </si>
  <si>
    <t>REINICIO - EXITOSO</t>
  </si>
  <si>
    <t>CARGA - EXITOSA</t>
  </si>
  <si>
    <t>335771144</t>
  </si>
  <si>
    <t>335771143</t>
  </si>
  <si>
    <t>335771142</t>
  </si>
  <si>
    <t>335771136</t>
  </si>
  <si>
    <t>335771133</t>
  </si>
  <si>
    <t>335771132</t>
  </si>
  <si>
    <t>335771130</t>
  </si>
  <si>
    <t>335771129</t>
  </si>
  <si>
    <t>335771128</t>
  </si>
  <si>
    <t>335771126</t>
  </si>
  <si>
    <t>GAVETA DE RECHAZO LLENA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</si>
  <si>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</si>
  <si>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</si>
  <si>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</si>
  <si>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</si>
  <si>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</si>
  <si>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</si>
  <si>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</si>
  <si>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</si>
  <si>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335771158</t>
  </si>
  <si>
    <t>335771157</t>
  </si>
  <si>
    <t>335771156</t>
  </si>
  <si>
    <t>335771155</t>
  </si>
  <si>
    <t>335771151</t>
  </si>
  <si>
    <t>335771149</t>
  </si>
  <si>
    <t>335771148</t>
  </si>
  <si>
    <t>INHIBIDO - REINICIO</t>
  </si>
  <si>
    <t xml:space="preserve">ENVIO DE CARGA </t>
  </si>
  <si>
    <t>335771175</t>
  </si>
  <si>
    <t>335771173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</si>
  <si>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</si>
  <si>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</si>
  <si>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</si>
  <si>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</si>
  <si>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</si>
  <si>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</si>
  <si>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</si>
  <si>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335771165</t>
  </si>
  <si>
    <t>335771164</t>
  </si>
  <si>
    <t>335771163</t>
  </si>
  <si>
    <t>335771162</t>
  </si>
  <si>
    <t>335771161</t>
  </si>
  <si>
    <t>335771160</t>
  </si>
  <si>
    <t>335771159</t>
  </si>
  <si>
    <t>Observacion</t>
  </si>
  <si>
    <t>25/1/2021 6:00 AM</t>
  </si>
  <si>
    <t>25/1/2021 5:00 PM</t>
  </si>
  <si>
    <t>335771150 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</si>
</sst>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2"/>
      <tableStyleElement type="headerRow" dxfId="2091"/>
      <tableStyleElement type="totalRow" dxfId="2090"/>
      <tableStyleElement type="firstColumn" dxfId="2089"/>
      <tableStyleElement type="lastColumn" dxfId="2088"/>
      <tableStyleElement type="firstRowStripe" dxfId="2087"/>
      <tableStyleElement type="firstColumnStripe" dxfId="20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="80" zoomScaleNormal="80" workbookViewId="0">
      <pane ySplit="4" topLeftCell="A5" activePane="bottomLeft" state="frozen"/>
      <selection pane="bottomLeft" activeCell="G167" sqref="G167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37.85546875" style="85" bestFit="1" customWidth="1"/>
    <col min="16" max="16" width="23.7109375" style="74" bestFit="1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2504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2500</v>
      </c>
      <c r="M8" s="117" t="s">
        <v>2513</v>
      </c>
      <c r="N8" s="122" t="s">
        <v>2512</v>
      </c>
      <c r="O8" s="102" t="s">
        <v>2482</v>
      </c>
      <c r="P8" s="106"/>
      <c r="Q8" s="122">
        <v>44221.369953703703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17" t="s">
        <v>2513</v>
      </c>
      <c r="N9" s="104" t="s">
        <v>2497</v>
      </c>
      <c r="O9" s="102" t="s">
        <v>2483</v>
      </c>
      <c r="P9" s="106"/>
      <c r="Q9" s="122">
        <v>44221.59165509259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17" t="s">
        <v>2513</v>
      </c>
      <c r="N10" s="104" t="s">
        <v>2497</v>
      </c>
      <c r="O10" s="102" t="s">
        <v>2483</v>
      </c>
      <c r="P10" s="106"/>
      <c r="Q10" s="122">
        <v>44221.737500000003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335769631</v>
      </c>
      <c r="C14" s="103">
        <v>44217.728750000002</v>
      </c>
      <c r="D14" s="102" t="s">
        <v>2477</v>
      </c>
      <c r="E14" s="99">
        <v>158</v>
      </c>
      <c r="F14" s="84" t="str">
        <f>VLOOKUP(E14,VIP!$A$2:$O11560,2,0)</f>
        <v>DRBR158</v>
      </c>
      <c r="G14" s="98" t="str">
        <f>VLOOKUP(E14,'LISTADO ATM'!$A$2:$B$894,2,0)</f>
        <v xml:space="preserve">ATM Oficina Romana Norte </v>
      </c>
      <c r="H14" s="98" t="str">
        <f>VLOOKUP(E14,VIP!$A$2:$O16481,7,FALSE)</f>
        <v>Si</v>
      </c>
      <c r="I14" s="98" t="str">
        <f>VLOOKUP(E14,VIP!$A$2:$O8446,8,FALSE)</f>
        <v>Si</v>
      </c>
      <c r="J14" s="98" t="str">
        <f>VLOOKUP(E14,VIP!$A$2:$O8396,8,FALSE)</f>
        <v>Si</v>
      </c>
      <c r="K14" s="98" t="str">
        <f>VLOOKUP(E14,VIP!$A$2:$O11970,6,0)</f>
        <v>SI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6"/>
      <c r="Q14" s="105" t="s">
        <v>2430</v>
      </c>
    </row>
    <row r="15" spans="1:17" ht="18" x14ac:dyDescent="0.25">
      <c r="A15" s="84" t="str">
        <f>VLOOKUP(E15,'LISTADO ATM'!$A$2:$C$895,3,0)</f>
        <v>ESTE</v>
      </c>
      <c r="B15" s="111">
        <v>335769632</v>
      </c>
      <c r="C15" s="103">
        <v>44217.731076388889</v>
      </c>
      <c r="D15" s="102" t="s">
        <v>2477</v>
      </c>
      <c r="E15" s="99">
        <v>660</v>
      </c>
      <c r="F15" s="84" t="str">
        <f>VLOOKUP(E15,VIP!$A$2:$O11559,2,0)</f>
        <v>DRBR660</v>
      </c>
      <c r="G15" s="98" t="str">
        <f>VLOOKUP(E15,'LISTADO ATM'!$A$2:$B$894,2,0)</f>
        <v>ATM Oficina Romana Norte II</v>
      </c>
      <c r="H15" s="98" t="str">
        <f>VLOOKUP(E15,VIP!$A$2:$O16480,7,FALSE)</f>
        <v>N/A</v>
      </c>
      <c r="I15" s="98" t="str">
        <f>VLOOKUP(E15,VIP!$A$2:$O8445,8,FALSE)</f>
        <v>N/A</v>
      </c>
      <c r="J15" s="98" t="str">
        <f>VLOOKUP(E15,VIP!$A$2:$O8395,8,FALSE)</f>
        <v>N/A</v>
      </c>
      <c r="K15" s="98" t="str">
        <f>VLOOKUP(E15,VIP!$A$2:$O11969,6,0)</f>
        <v>N/A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>
        <v>335769635</v>
      </c>
      <c r="C16" s="103">
        <v>44217.747731481482</v>
      </c>
      <c r="D16" s="102" t="s">
        <v>2477</v>
      </c>
      <c r="E16" s="99">
        <v>577</v>
      </c>
      <c r="F16" s="84" t="str">
        <f>VLOOKUP(E16,VIP!$A$2:$O11556,2,0)</f>
        <v>DRBR173</v>
      </c>
      <c r="G16" s="98" t="str">
        <f>VLOOKUP(E16,'LISTADO ATM'!$A$2:$B$894,2,0)</f>
        <v xml:space="preserve">ATM Olé Ave. Duarte </v>
      </c>
      <c r="H16" s="98" t="str">
        <f>VLOOKUP(E16,VIP!$A$2:$O16477,7,FALSE)</f>
        <v>Si</v>
      </c>
      <c r="I16" s="98" t="str">
        <f>VLOOKUP(E16,VIP!$A$2:$O8442,8,FALSE)</f>
        <v>Si</v>
      </c>
      <c r="J16" s="98" t="str">
        <f>VLOOKUP(E16,VIP!$A$2:$O8392,8,FALSE)</f>
        <v>Si</v>
      </c>
      <c r="K16" s="98" t="str">
        <f>VLOOKUP(E16,VIP!$A$2:$O11966,6,0)</f>
        <v>SI</v>
      </c>
      <c r="L16" s="106" t="s">
        <v>2466</v>
      </c>
      <c r="M16" s="117" t="s">
        <v>2513</v>
      </c>
      <c r="N16" s="104" t="s">
        <v>2481</v>
      </c>
      <c r="O16" s="102" t="s">
        <v>2482</v>
      </c>
      <c r="P16" s="106"/>
      <c r="Q16" s="122">
        <v>44221.42769675926</v>
      </c>
    </row>
    <row r="17" spans="1:17" ht="18" x14ac:dyDescent="0.25">
      <c r="A17" s="84" t="str">
        <f>VLOOKUP(E17,'LISTADO ATM'!$A$2:$C$895,3,0)</f>
        <v>DISTRITO NACIONAL</v>
      </c>
      <c r="B17" s="111">
        <v>335770049</v>
      </c>
      <c r="C17" s="103">
        <v>44218.461111111108</v>
      </c>
      <c r="D17" s="102" t="s">
        <v>2477</v>
      </c>
      <c r="E17" s="99">
        <v>238</v>
      </c>
      <c r="F17" s="84" t="str">
        <f>VLOOKUP(E17,VIP!$A$2:$O11375,2,0)</f>
        <v>DRBR238</v>
      </c>
      <c r="G17" s="98" t="str">
        <f>VLOOKUP(E17,'LISTADO ATM'!$A$2:$B$894,2,0)</f>
        <v xml:space="preserve">ATM Multicentro La Sirena Charles de Gaulle </v>
      </c>
      <c r="H17" s="98" t="str">
        <f>VLOOKUP(E17,VIP!$A$2:$O16296,7,FALSE)</f>
        <v>Si</v>
      </c>
      <c r="I17" s="98" t="str">
        <f>VLOOKUP(E17,VIP!$A$2:$O8261,8,FALSE)</f>
        <v>Si</v>
      </c>
      <c r="J17" s="98" t="str">
        <f>VLOOKUP(E17,VIP!$A$2:$O8211,8,FALSE)</f>
        <v>Si</v>
      </c>
      <c r="K17" s="98" t="str">
        <f>VLOOKUP(E17,VIP!$A$2:$O11785,6,0)</f>
        <v>No</v>
      </c>
      <c r="L17" s="106" t="s">
        <v>2430</v>
      </c>
      <c r="M17" s="117" t="s">
        <v>2513</v>
      </c>
      <c r="N17" s="104" t="s">
        <v>2481</v>
      </c>
      <c r="O17" s="102" t="s">
        <v>2482</v>
      </c>
      <c r="P17" s="117"/>
      <c r="Q17" s="122">
        <v>44221.616516203707</v>
      </c>
    </row>
    <row r="18" spans="1:17" ht="18" x14ac:dyDescent="0.25">
      <c r="A18" s="84" t="str">
        <f>VLOOKUP(E18,'LISTADO ATM'!$A$2:$C$895,3,0)</f>
        <v>DISTRITO NACIONAL</v>
      </c>
      <c r="B18" s="111">
        <v>335770186</v>
      </c>
      <c r="C18" s="103">
        <v>44218.519918981481</v>
      </c>
      <c r="D18" s="102" t="s">
        <v>2189</v>
      </c>
      <c r="E18" s="99">
        <v>735</v>
      </c>
      <c r="F18" s="84" t="str">
        <f>VLOOKUP(E18,VIP!$A$2:$O11374,2,0)</f>
        <v>DRBR179</v>
      </c>
      <c r="G18" s="98" t="str">
        <f>VLOOKUP(E18,'LISTADO ATM'!$A$2:$B$894,2,0)</f>
        <v xml:space="preserve">ATM Oficina Independencia II  </v>
      </c>
      <c r="H18" s="98" t="str">
        <f>VLOOKUP(E18,VIP!$A$2:$O16295,7,FALSE)</f>
        <v>Si</v>
      </c>
      <c r="I18" s="98" t="str">
        <f>VLOOKUP(E18,VIP!$A$2:$O8260,8,FALSE)</f>
        <v>Si</v>
      </c>
      <c r="J18" s="98" t="str">
        <f>VLOOKUP(E18,VIP!$A$2:$O8210,8,FALSE)</f>
        <v>Si</v>
      </c>
      <c r="K18" s="98" t="str">
        <f>VLOOKUP(E18,VIP!$A$2:$O11784,6,0)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DISTRITO NACIONAL</v>
      </c>
      <c r="B19" s="111">
        <v>335770199</v>
      </c>
      <c r="C19" s="103">
        <v>44218.526006944441</v>
      </c>
      <c r="D19" s="102" t="s">
        <v>2189</v>
      </c>
      <c r="E19" s="99">
        <v>416</v>
      </c>
      <c r="F19" s="84" t="str">
        <f>VLOOKUP(E19,VIP!$A$2:$O11371,2,0)</f>
        <v>DRBR416</v>
      </c>
      <c r="G19" s="98" t="str">
        <f>VLOOKUP(E19,'LISTADO ATM'!$A$2:$B$894,2,0)</f>
        <v xml:space="preserve">ATM Autobanco San Martín II </v>
      </c>
      <c r="H19" s="98" t="str">
        <f>VLOOKUP(E19,VIP!$A$2:$O16292,7,FALSE)</f>
        <v>Si</v>
      </c>
      <c r="I19" s="98" t="str">
        <f>VLOOKUP(E19,VIP!$A$2:$O8257,8,FALSE)</f>
        <v>Si</v>
      </c>
      <c r="J19" s="98" t="str">
        <f>VLOOKUP(E19,VIP!$A$2:$O8207,8,FALSE)</f>
        <v>Si</v>
      </c>
      <c r="K19" s="98" t="str">
        <f>VLOOKUP(E19,VIP!$A$2:$O11781,6,0)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335770239</v>
      </c>
      <c r="C20" s="103">
        <v>44218.538958333331</v>
      </c>
      <c r="D20" s="102" t="s">
        <v>2189</v>
      </c>
      <c r="E20" s="99">
        <v>694</v>
      </c>
      <c r="F20" s="84" t="str">
        <f>VLOOKUP(E20,VIP!$A$2:$O11366,2,0)</f>
        <v>DRBR694</v>
      </c>
      <c r="G20" s="98" t="str">
        <f>VLOOKUP(E20,'LISTADO ATM'!$A$2:$B$894,2,0)</f>
        <v>ATM Optica 27 de Febrero</v>
      </c>
      <c r="H20" s="98" t="str">
        <f>VLOOKUP(E20,VIP!$A$2:$O16287,7,FALSE)</f>
        <v>Si</v>
      </c>
      <c r="I20" s="98" t="str">
        <f>VLOOKUP(E20,VIP!$A$2:$O8252,8,FALSE)</f>
        <v>Si</v>
      </c>
      <c r="J20" s="98" t="str">
        <f>VLOOKUP(E20,VIP!$A$2:$O8202,8,FALSE)</f>
        <v>Si</v>
      </c>
      <c r="K20" s="98" t="str">
        <f>VLOOKUP(E20,VIP!$A$2:$O11776,6,0)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ESTE</v>
      </c>
      <c r="B21" s="111">
        <v>335770251</v>
      </c>
      <c r="C21" s="103">
        <v>44218.546944444446</v>
      </c>
      <c r="D21" s="102" t="s">
        <v>2189</v>
      </c>
      <c r="E21" s="99">
        <v>912</v>
      </c>
      <c r="F21" s="84" t="str">
        <f>VLOOKUP(E21,VIP!$A$2:$O11364,2,0)</f>
        <v>DRBR973</v>
      </c>
      <c r="G21" s="98" t="str">
        <f>VLOOKUP(E21,'LISTADO ATM'!$A$2:$B$894,2,0)</f>
        <v xml:space="preserve">ATM Oficina San Pedro II </v>
      </c>
      <c r="H21" s="98" t="str">
        <f>VLOOKUP(E21,VIP!$A$2:$O16285,7,FALSE)</f>
        <v>Si</v>
      </c>
      <c r="I21" s="98" t="str">
        <f>VLOOKUP(E21,VIP!$A$2:$O8250,8,FALSE)</f>
        <v>Si</v>
      </c>
      <c r="J21" s="98" t="str">
        <f>VLOOKUP(E21,VIP!$A$2:$O8200,8,FALSE)</f>
        <v>Si</v>
      </c>
      <c r="K21" s="98" t="str">
        <f>VLOOKUP(E21,VIP!$A$2:$O11774,6,0)</f>
        <v>SI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8" x14ac:dyDescent="0.25">
      <c r="A22" s="84" t="str">
        <f>VLOOKUP(E22,'LISTADO ATM'!$A$2:$C$895,3,0)</f>
        <v>ESTE</v>
      </c>
      <c r="B22" s="111">
        <v>335770305</v>
      </c>
      <c r="C22" s="103">
        <v>44218.590787037036</v>
      </c>
      <c r="D22" s="102" t="s">
        <v>2494</v>
      </c>
      <c r="E22" s="99">
        <v>963</v>
      </c>
      <c r="F22" s="84" t="str">
        <f>VLOOKUP(E22,VIP!$A$2:$O11363,2,0)</f>
        <v>DRBR963</v>
      </c>
      <c r="G22" s="98" t="str">
        <f>VLOOKUP(E22,'LISTADO ATM'!$A$2:$B$894,2,0)</f>
        <v xml:space="preserve">ATM Multiplaza La Romana </v>
      </c>
      <c r="H22" s="98" t="str">
        <f>VLOOKUP(E22,VIP!$A$2:$O16284,7,FALSE)</f>
        <v>Si</v>
      </c>
      <c r="I22" s="98" t="str">
        <f>VLOOKUP(E22,VIP!$A$2:$O8249,8,FALSE)</f>
        <v>Si</v>
      </c>
      <c r="J22" s="98" t="str">
        <f>VLOOKUP(E22,VIP!$A$2:$O8199,8,FALSE)</f>
        <v>Si</v>
      </c>
      <c r="K22" s="98" t="str">
        <f>VLOOKUP(E22,VIP!$A$2:$O11773,6,0)</f>
        <v>NO</v>
      </c>
      <c r="L22" s="106" t="s">
        <v>2430</v>
      </c>
      <c r="M22" s="105" t="s">
        <v>2473</v>
      </c>
      <c r="N22" s="104" t="s">
        <v>2481</v>
      </c>
      <c r="O22" s="102" t="s">
        <v>2495</v>
      </c>
      <c r="P22" s="102"/>
      <c r="Q22" s="105" t="s">
        <v>2430</v>
      </c>
    </row>
    <row r="23" spans="1:17" ht="18" x14ac:dyDescent="0.25">
      <c r="A23" s="84" t="str">
        <f>VLOOKUP(E23,'LISTADO ATM'!$A$2:$C$895,3,0)</f>
        <v>DISTRITO NACIONAL</v>
      </c>
      <c r="B23" s="111">
        <v>335770367</v>
      </c>
      <c r="C23" s="103">
        <v>44218.605740740742</v>
      </c>
      <c r="D23" s="102" t="s">
        <v>2477</v>
      </c>
      <c r="E23" s="99">
        <v>678</v>
      </c>
      <c r="F23" s="84" t="str">
        <f>VLOOKUP(E23,VIP!$A$2:$O11361,2,0)</f>
        <v>DRBR678</v>
      </c>
      <c r="G23" s="98" t="str">
        <f>VLOOKUP(E23,'LISTADO ATM'!$A$2:$B$894,2,0)</f>
        <v>ATM Eco Petroleo San Isidro</v>
      </c>
      <c r="H23" s="98" t="str">
        <f>VLOOKUP(E23,VIP!$A$2:$O16282,7,FALSE)</f>
        <v>Si</v>
      </c>
      <c r="I23" s="98" t="str">
        <f>VLOOKUP(E23,VIP!$A$2:$O8247,8,FALSE)</f>
        <v>Si</v>
      </c>
      <c r="J23" s="98" t="str">
        <f>VLOOKUP(E23,VIP!$A$2:$O8197,8,FALSE)</f>
        <v>Si</v>
      </c>
      <c r="K23" s="98" t="str">
        <f>VLOOKUP(E23,VIP!$A$2:$O11771,6,0)</f>
        <v>NO</v>
      </c>
      <c r="L23" s="106" t="s">
        <v>2430</v>
      </c>
      <c r="M23" s="117" t="s">
        <v>2513</v>
      </c>
      <c r="N23" s="122" t="s">
        <v>2512</v>
      </c>
      <c r="O23" s="102" t="s">
        <v>2482</v>
      </c>
      <c r="P23" s="102"/>
      <c r="Q23" s="122">
        <v>44221.758333333331</v>
      </c>
    </row>
    <row r="24" spans="1:17" ht="18" x14ac:dyDescent="0.25">
      <c r="A24" s="84" t="str">
        <f>VLOOKUP(E24,'LISTADO ATM'!$A$2:$C$895,3,0)</f>
        <v>DISTRITO NACIONAL</v>
      </c>
      <c r="B24" s="111">
        <v>335770376</v>
      </c>
      <c r="C24" s="103">
        <v>44218.608599537038</v>
      </c>
      <c r="D24" s="102" t="s">
        <v>2477</v>
      </c>
      <c r="E24" s="99">
        <v>927</v>
      </c>
      <c r="F24" s="84" t="str">
        <f>VLOOKUP(E24,VIP!$A$2:$O11360,2,0)</f>
        <v>DRBR927</v>
      </c>
      <c r="G24" s="98" t="str">
        <f>VLOOKUP(E24,'LISTADO ATM'!$A$2:$B$894,2,0)</f>
        <v>ATM S/M Bravo La Esperilla</v>
      </c>
      <c r="H24" s="98" t="str">
        <f>VLOOKUP(E24,VIP!$A$2:$O16281,7,FALSE)</f>
        <v>Si</v>
      </c>
      <c r="I24" s="98" t="str">
        <f>VLOOKUP(E24,VIP!$A$2:$O8246,8,FALSE)</f>
        <v>Si</v>
      </c>
      <c r="J24" s="98" t="str">
        <f>VLOOKUP(E24,VIP!$A$2:$O8196,8,FALSE)</f>
        <v>Si</v>
      </c>
      <c r="K24" s="98" t="str">
        <f>VLOOKUP(E24,VIP!$A$2:$O11770,6,0)</f>
        <v>NO</v>
      </c>
      <c r="L24" s="106" t="s">
        <v>2430</v>
      </c>
      <c r="M24" s="117" t="s">
        <v>2513</v>
      </c>
      <c r="N24" s="104" t="s">
        <v>2481</v>
      </c>
      <c r="O24" s="102" t="s">
        <v>2482</v>
      </c>
      <c r="P24" s="102"/>
      <c r="Q24" s="122">
        <v>44221.616516203707</v>
      </c>
    </row>
    <row r="25" spans="1:17" ht="18" x14ac:dyDescent="0.25">
      <c r="A25" s="84" t="str">
        <f>VLOOKUP(E25,'LISTADO ATM'!$A$2:$C$895,3,0)</f>
        <v>DISTRITO NACIONAL</v>
      </c>
      <c r="B25" s="111">
        <v>335770459</v>
      </c>
      <c r="C25" s="103">
        <v>44218.643379629626</v>
      </c>
      <c r="D25" s="102" t="s">
        <v>2477</v>
      </c>
      <c r="E25" s="99">
        <v>554</v>
      </c>
      <c r="F25" s="84" t="str">
        <f>VLOOKUP(E25,VIP!$A$2:$O11375,2,0)</f>
        <v>DRBR011</v>
      </c>
      <c r="G25" s="98" t="str">
        <f>VLOOKUP(E25,'LISTADO ATM'!$A$2:$B$894,2,0)</f>
        <v xml:space="preserve">ATM Oficina Isabel La Católica I </v>
      </c>
      <c r="H25" s="98" t="str">
        <f>VLOOKUP(E25,VIP!$A$2:$O16296,7,FALSE)</f>
        <v>Si</v>
      </c>
      <c r="I25" s="98" t="str">
        <f>VLOOKUP(E25,VIP!$A$2:$O8261,8,FALSE)</f>
        <v>Si</v>
      </c>
      <c r="J25" s="98" t="str">
        <f>VLOOKUP(E25,VIP!$A$2:$O8211,8,FALSE)</f>
        <v>Si</v>
      </c>
      <c r="K25" s="98" t="str">
        <f>VLOOKUP(E25,VIP!$A$2:$O11785,6,0)</f>
        <v>NO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84" t="str">
        <f>VLOOKUP(E26,'LISTADO ATM'!$A$2:$C$895,3,0)</f>
        <v>DISTRITO NACIONAL</v>
      </c>
      <c r="B26" s="111">
        <v>335770465</v>
      </c>
      <c r="C26" s="103">
        <v>44218.64434027778</v>
      </c>
      <c r="D26" s="102" t="s">
        <v>2477</v>
      </c>
      <c r="E26" s="99">
        <v>642</v>
      </c>
      <c r="F26" s="84" t="str">
        <f>VLOOKUP(E26,VIP!$A$2:$O11374,2,0)</f>
        <v>DRBR24O</v>
      </c>
      <c r="G26" s="98" t="str">
        <f>VLOOKUP(E26,'LISTADO ATM'!$A$2:$B$894,2,0)</f>
        <v xml:space="preserve">ATM OMSA Sto. Dgo. </v>
      </c>
      <c r="H26" s="98" t="str">
        <f>VLOOKUP(E26,VIP!$A$2:$O16295,7,FALSE)</f>
        <v>Si</v>
      </c>
      <c r="I26" s="98" t="str">
        <f>VLOOKUP(E26,VIP!$A$2:$O8260,8,FALSE)</f>
        <v>Si</v>
      </c>
      <c r="J26" s="98" t="str">
        <f>VLOOKUP(E26,VIP!$A$2:$O8210,8,FALSE)</f>
        <v>Si</v>
      </c>
      <c r="K26" s="98" t="str">
        <f>VLOOKUP(E26,VIP!$A$2:$O11784,6,0)</f>
        <v>NO</v>
      </c>
      <c r="L26" s="106" t="s">
        <v>2466</v>
      </c>
      <c r="M26" s="105" t="s">
        <v>2473</v>
      </c>
      <c r="N26" s="104" t="s">
        <v>2481</v>
      </c>
      <c r="O26" s="102" t="s">
        <v>2482</v>
      </c>
      <c r="P26" s="102"/>
      <c r="Q26" s="105" t="s">
        <v>2466</v>
      </c>
    </row>
    <row r="27" spans="1:17" ht="18" x14ac:dyDescent="0.25">
      <c r="A27" s="84" t="str">
        <f>VLOOKUP(E27,'LISTADO ATM'!$A$2:$C$895,3,0)</f>
        <v>DISTRITO NACIONAL</v>
      </c>
      <c r="B27" s="111">
        <v>335770471</v>
      </c>
      <c r="C27" s="103">
        <v>44218.646354166667</v>
      </c>
      <c r="D27" s="102" t="s">
        <v>2477</v>
      </c>
      <c r="E27" s="99">
        <v>753</v>
      </c>
      <c r="F27" s="84" t="str">
        <f>VLOOKUP(E27,VIP!$A$2:$O11373,2,0)</f>
        <v>DRBR753</v>
      </c>
      <c r="G27" s="98" t="str">
        <f>VLOOKUP(E27,'LISTADO ATM'!$A$2:$B$894,2,0)</f>
        <v xml:space="preserve">ATM S/M Nacional Tiradentes </v>
      </c>
      <c r="H27" s="98" t="str">
        <f>VLOOKUP(E27,VIP!$A$2:$O16294,7,FALSE)</f>
        <v>Si</v>
      </c>
      <c r="I27" s="98" t="str">
        <f>VLOOKUP(E27,VIP!$A$2:$O8259,8,FALSE)</f>
        <v>Si</v>
      </c>
      <c r="J27" s="98" t="str">
        <f>VLOOKUP(E27,VIP!$A$2:$O8209,8,FALSE)</f>
        <v>Si</v>
      </c>
      <c r="K27" s="98" t="str">
        <f>VLOOKUP(E27,VIP!$A$2:$O11783,6,0)</f>
        <v>NO</v>
      </c>
      <c r="L27" s="106" t="s">
        <v>2466</v>
      </c>
      <c r="M27" s="117" t="s">
        <v>2513</v>
      </c>
      <c r="N27" s="104" t="s">
        <v>2481</v>
      </c>
      <c r="O27" s="102" t="s">
        <v>2482</v>
      </c>
      <c r="P27" s="102"/>
      <c r="Q27" s="122">
        <v>44221.616516203707</v>
      </c>
    </row>
    <row r="28" spans="1:17" ht="18" x14ac:dyDescent="0.25">
      <c r="A28" s="84" t="str">
        <f>VLOOKUP(E28,'LISTADO ATM'!$A$2:$C$895,3,0)</f>
        <v>DISTRITO NACIONAL</v>
      </c>
      <c r="B28" s="111">
        <v>335770494</v>
      </c>
      <c r="C28" s="103">
        <v>44218.654131944444</v>
      </c>
      <c r="D28" s="102" t="s">
        <v>2477</v>
      </c>
      <c r="E28" s="99">
        <v>958</v>
      </c>
      <c r="F28" s="84" t="str">
        <f>VLOOKUP(E28,VIP!$A$2:$O11369,2,0)</f>
        <v>DRBR958</v>
      </c>
      <c r="G28" s="98" t="str">
        <f>VLOOKUP(E28,'LISTADO ATM'!$A$2:$B$894,2,0)</f>
        <v xml:space="preserve">ATM Olé Aut. San Isidro </v>
      </c>
      <c r="H28" s="98" t="str">
        <f>VLOOKUP(E28,VIP!$A$2:$O16290,7,FALSE)</f>
        <v>Si</v>
      </c>
      <c r="I28" s="98" t="str">
        <f>VLOOKUP(E28,VIP!$A$2:$O8255,8,FALSE)</f>
        <v>Si</v>
      </c>
      <c r="J28" s="98" t="str">
        <f>VLOOKUP(E28,VIP!$A$2:$O8205,8,FALSE)</f>
        <v>Si</v>
      </c>
      <c r="K28" s="98" t="str">
        <f>VLOOKUP(E28,VIP!$A$2:$O11779,6,0)</f>
        <v>NO</v>
      </c>
      <c r="L28" s="106" t="s">
        <v>2466</v>
      </c>
      <c r="M28" s="105" t="s">
        <v>2473</v>
      </c>
      <c r="N28" s="104" t="s">
        <v>2481</v>
      </c>
      <c r="O28" s="102" t="s">
        <v>2482</v>
      </c>
      <c r="P28" s="102"/>
      <c r="Q28" s="105" t="s">
        <v>2466</v>
      </c>
    </row>
    <row r="29" spans="1:17" ht="18" x14ac:dyDescent="0.25">
      <c r="A29" s="84" t="e">
        <f>VLOOKUP(E29,'LISTADO ATM'!$A$2:$C$895,3,0)</f>
        <v>#N/A</v>
      </c>
      <c r="B29" s="111">
        <v>335770500</v>
      </c>
      <c r="C29" s="103">
        <v>44218.655115740738</v>
      </c>
      <c r="D29" s="102" t="s">
        <v>2477</v>
      </c>
      <c r="E29" s="99">
        <v>600</v>
      </c>
      <c r="F29" s="84" t="e">
        <f>VLOOKUP(E29,VIP!$A$2:$O11368,2,0)</f>
        <v>#N/A</v>
      </c>
      <c r="G29" s="98" t="e">
        <f>VLOOKUP(E29,'LISTADO ATM'!$A$2:$B$894,2,0)</f>
        <v>#N/A</v>
      </c>
      <c r="H29" s="98" t="e">
        <f>VLOOKUP(E29,VIP!$A$2:$O16289,7,FALSE)</f>
        <v>#N/A</v>
      </c>
      <c r="I29" s="98" t="e">
        <f>VLOOKUP(E29,VIP!$A$2:$O8254,8,FALSE)</f>
        <v>#N/A</v>
      </c>
      <c r="J29" s="98" t="e">
        <f>VLOOKUP(E29,VIP!$A$2:$O8204,8,FALSE)</f>
        <v>#N/A</v>
      </c>
      <c r="K29" s="98" t="e">
        <f>VLOOKUP(E29,VIP!$A$2:$O11778,6,0)</f>
        <v>#N/A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84" t="str">
        <f>VLOOKUP(E30,'LISTADO ATM'!$A$2:$C$895,3,0)</f>
        <v>DISTRITO NACIONAL</v>
      </c>
      <c r="B30" s="111">
        <v>335770533</v>
      </c>
      <c r="C30" s="103">
        <v>44218.668726851851</v>
      </c>
      <c r="D30" s="102" t="s">
        <v>2189</v>
      </c>
      <c r="E30" s="99">
        <v>710</v>
      </c>
      <c r="F30" s="84" t="str">
        <f>VLOOKUP(E30,VIP!$A$2:$O11372,2,0)</f>
        <v>DRBR506</v>
      </c>
      <c r="G30" s="98" t="str">
        <f>VLOOKUP(E30,'LISTADO ATM'!$A$2:$B$894,2,0)</f>
        <v xml:space="preserve">ATM S/M Soberano </v>
      </c>
      <c r="H30" s="98" t="str">
        <f>VLOOKUP(E30,VIP!$A$2:$O16293,7,FALSE)</f>
        <v>Si</v>
      </c>
      <c r="I30" s="98" t="str">
        <f>VLOOKUP(E30,VIP!$A$2:$O8258,8,FALSE)</f>
        <v>Si</v>
      </c>
      <c r="J30" s="98" t="str">
        <f>VLOOKUP(E30,VIP!$A$2:$O8208,8,FALSE)</f>
        <v>Si</v>
      </c>
      <c r="K30" s="98" t="str">
        <f>VLOOKUP(E30,VIP!$A$2:$O11782,6,0)</f>
        <v>NO</v>
      </c>
      <c r="L30" s="106" t="s">
        <v>2435</v>
      </c>
      <c r="M30" s="117" t="s">
        <v>2513</v>
      </c>
      <c r="N30" s="104" t="s">
        <v>2497</v>
      </c>
      <c r="O30" s="102" t="s">
        <v>2483</v>
      </c>
      <c r="P30" s="102"/>
      <c r="Q30" s="122">
        <v>44221.611226851855</v>
      </c>
    </row>
    <row r="31" spans="1:17" ht="18" x14ac:dyDescent="0.25">
      <c r="A31" s="84" t="str">
        <f>VLOOKUP(E31,'LISTADO ATM'!$A$2:$C$895,3,0)</f>
        <v>DISTRITO NACIONAL</v>
      </c>
      <c r="B31" s="111">
        <v>335770665</v>
      </c>
      <c r="C31" s="103">
        <v>44218.757141203707</v>
      </c>
      <c r="D31" s="102" t="s">
        <v>2494</v>
      </c>
      <c r="E31" s="99">
        <v>354</v>
      </c>
      <c r="F31" s="84" t="str">
        <f>VLOOKUP(E31,VIP!$A$2:$O11365,2,0)</f>
        <v>DRBR354</v>
      </c>
      <c r="G31" s="98" t="str">
        <f>VLOOKUP(E31,'LISTADO ATM'!$A$2:$B$894,2,0)</f>
        <v xml:space="preserve">ATM Oficina Núñez de Cáceres II </v>
      </c>
      <c r="H31" s="98" t="str">
        <f>VLOOKUP(E31,VIP!$A$2:$O16286,7,FALSE)</f>
        <v>Si</v>
      </c>
      <c r="I31" s="98" t="str">
        <f>VLOOKUP(E31,VIP!$A$2:$O8251,8,FALSE)</f>
        <v>Si</v>
      </c>
      <c r="J31" s="98" t="str">
        <f>VLOOKUP(E31,VIP!$A$2:$O8201,8,FALSE)</f>
        <v>Si</v>
      </c>
      <c r="K31" s="98" t="str">
        <f>VLOOKUP(E31,VIP!$A$2:$O11775,6,0)</f>
        <v>NO</v>
      </c>
      <c r="L31" s="106" t="s">
        <v>2430</v>
      </c>
      <c r="M31" s="105" t="s">
        <v>2473</v>
      </c>
      <c r="N31" s="104" t="s">
        <v>2481</v>
      </c>
      <c r="O31" s="102" t="s">
        <v>2495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335770678</v>
      </c>
      <c r="C32" s="103">
        <v>44218.77548611111</v>
      </c>
      <c r="D32" s="102" t="s">
        <v>2189</v>
      </c>
      <c r="E32" s="99">
        <v>938</v>
      </c>
      <c r="F32" s="84" t="str">
        <f>VLOOKUP(E32,VIP!$A$2:$O11361,2,0)</f>
        <v>DRBR938</v>
      </c>
      <c r="G32" s="98" t="str">
        <f>VLOOKUP(E32,'LISTADO ATM'!$A$2:$B$894,2,0)</f>
        <v xml:space="preserve">ATM Autobanco Oficina Filadelfia Plaza </v>
      </c>
      <c r="H32" s="98" t="str">
        <f>VLOOKUP(E32,VIP!$A$2:$O16282,7,FALSE)</f>
        <v>Si</v>
      </c>
      <c r="I32" s="98" t="str">
        <f>VLOOKUP(E32,VIP!$A$2:$O8247,8,FALSE)</f>
        <v>Si</v>
      </c>
      <c r="J32" s="98" t="str">
        <f>VLOOKUP(E32,VIP!$A$2:$O8197,8,FALSE)</f>
        <v>Si</v>
      </c>
      <c r="K32" s="98" t="str">
        <f>VLOOKUP(E32,VIP!$A$2:$O11771,6,0)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84" t="str">
        <f>VLOOKUP(E33,'LISTADO ATM'!$A$2:$C$895,3,0)</f>
        <v>DISTRITO NACIONAL</v>
      </c>
      <c r="B33" s="111">
        <v>335770780</v>
      </c>
      <c r="C33" s="103">
        <v>44219.373460648145</v>
      </c>
      <c r="D33" s="102" t="s">
        <v>2477</v>
      </c>
      <c r="E33" s="99">
        <v>415</v>
      </c>
      <c r="F33" s="84" t="str">
        <f>VLOOKUP(E33,VIP!$A$2:$O11384,2,0)</f>
        <v>DRBR415</v>
      </c>
      <c r="G33" s="98" t="str">
        <f>VLOOKUP(E33,'LISTADO ATM'!$A$2:$B$894,2,0)</f>
        <v xml:space="preserve">ATM Autobanco San Martín I </v>
      </c>
      <c r="H33" s="98" t="str">
        <f>VLOOKUP(E33,VIP!$A$2:$O16305,7,FALSE)</f>
        <v>Si</v>
      </c>
      <c r="I33" s="98" t="str">
        <f>VLOOKUP(E33,VIP!$A$2:$O8270,8,FALSE)</f>
        <v>Si</v>
      </c>
      <c r="J33" s="98" t="str">
        <f>VLOOKUP(E33,VIP!$A$2:$O8220,8,FALSE)</f>
        <v>Si</v>
      </c>
      <c r="K33" s="98" t="str">
        <f>VLOOKUP(E33,VIP!$A$2:$O11794,6,0)</f>
        <v>NO</v>
      </c>
      <c r="L33" s="106" t="s">
        <v>2466</v>
      </c>
      <c r="M33" s="117" t="s">
        <v>2513</v>
      </c>
      <c r="N33" s="104" t="s">
        <v>2481</v>
      </c>
      <c r="O33" s="102" t="s">
        <v>2482</v>
      </c>
      <c r="P33" s="102"/>
      <c r="Q33" s="122">
        <v>44221.616516203707</v>
      </c>
    </row>
    <row r="34" spans="1:17" ht="18" x14ac:dyDescent="0.25">
      <c r="A34" s="84" t="str">
        <f>VLOOKUP(E34,'LISTADO ATM'!$A$2:$C$895,3,0)</f>
        <v>DISTRITO NACIONAL</v>
      </c>
      <c r="B34" s="111">
        <v>335770795</v>
      </c>
      <c r="C34" s="103">
        <v>44219.390509259261</v>
      </c>
      <c r="D34" s="102" t="s">
        <v>2189</v>
      </c>
      <c r="E34" s="99">
        <v>406</v>
      </c>
      <c r="F34" s="84" t="str">
        <f>VLOOKUP(E34,VIP!$A$2:$O11378,2,0)</f>
        <v>DRBR406</v>
      </c>
      <c r="G34" s="98" t="str">
        <f>VLOOKUP(E34,'LISTADO ATM'!$A$2:$B$894,2,0)</f>
        <v xml:space="preserve">ATM UNP Plaza Lama Máximo Gómez </v>
      </c>
      <c r="H34" s="98" t="str">
        <f>VLOOKUP(E34,VIP!$A$2:$O16299,7,FALSE)</f>
        <v>Si</v>
      </c>
      <c r="I34" s="98" t="str">
        <f>VLOOKUP(E34,VIP!$A$2:$O8264,8,FALSE)</f>
        <v>Si</v>
      </c>
      <c r="J34" s="98" t="str">
        <f>VLOOKUP(E34,VIP!$A$2:$O8214,8,FALSE)</f>
        <v>Si</v>
      </c>
      <c r="K34" s="98" t="str">
        <f>VLOOKUP(E34,VIP!$A$2:$O11788,6,0)</f>
        <v>SI</v>
      </c>
      <c r="L34" s="106" t="s">
        <v>2463</v>
      </c>
      <c r="M34" s="105" t="s">
        <v>2473</v>
      </c>
      <c r="N34" s="104" t="s">
        <v>2481</v>
      </c>
      <c r="O34" s="102" t="s">
        <v>2483</v>
      </c>
      <c r="P34" s="102"/>
      <c r="Q34" s="105" t="s">
        <v>2463</v>
      </c>
    </row>
    <row r="35" spans="1:17" ht="18" x14ac:dyDescent="0.25">
      <c r="A35" s="84" t="str">
        <f>VLOOKUP(E35,'LISTADO ATM'!$A$2:$C$895,3,0)</f>
        <v>DISTRITO NACIONAL</v>
      </c>
      <c r="B35" s="111">
        <v>335770817</v>
      </c>
      <c r="C35" s="103">
        <v>44219.4065625</v>
      </c>
      <c r="D35" s="102" t="s">
        <v>2189</v>
      </c>
      <c r="E35" s="99">
        <v>745</v>
      </c>
      <c r="F35" s="84" t="str">
        <f>VLOOKUP(E35,VIP!$A$2:$O11373,2,0)</f>
        <v>DRBR027</v>
      </c>
      <c r="G35" s="98" t="str">
        <f>VLOOKUP(E35,'LISTADO ATM'!$A$2:$B$894,2,0)</f>
        <v xml:space="preserve">ATM Oficina Ave. Duarte </v>
      </c>
      <c r="H35" s="98" t="str">
        <f>VLOOKUP(E35,VIP!$A$2:$O16294,7,FALSE)</f>
        <v>No</v>
      </c>
      <c r="I35" s="98" t="str">
        <f>VLOOKUP(E35,VIP!$A$2:$O8259,8,FALSE)</f>
        <v>No</v>
      </c>
      <c r="J35" s="98" t="str">
        <f>VLOOKUP(E35,VIP!$A$2:$O8209,8,FALSE)</f>
        <v>No</v>
      </c>
      <c r="K35" s="98" t="str">
        <f>VLOOKUP(E35,VIP!$A$2:$O11783,6,0)</f>
        <v>NO</v>
      </c>
      <c r="L35" s="106" t="s">
        <v>2254</v>
      </c>
      <c r="M35" s="105" t="s">
        <v>2473</v>
      </c>
      <c r="N35" s="104" t="s">
        <v>2481</v>
      </c>
      <c r="O35" s="102" t="s">
        <v>2483</v>
      </c>
      <c r="P35" s="102"/>
      <c r="Q35" s="105" t="s">
        <v>2254</v>
      </c>
    </row>
    <row r="36" spans="1:17" ht="18" x14ac:dyDescent="0.25">
      <c r="A36" s="84" t="str">
        <f>VLOOKUP(E36,'LISTADO ATM'!$A$2:$C$895,3,0)</f>
        <v>DISTRITO NACIONAL</v>
      </c>
      <c r="B36" s="111">
        <v>335770821</v>
      </c>
      <c r="C36" s="103">
        <v>44219.41505787037</v>
      </c>
      <c r="D36" s="102" t="s">
        <v>2477</v>
      </c>
      <c r="E36" s="99">
        <v>697</v>
      </c>
      <c r="F36" s="84" t="str">
        <f>VLOOKUP(E36,VIP!$A$2:$O11372,2,0)</f>
        <v>DRBR697</v>
      </c>
      <c r="G36" s="98" t="str">
        <f>VLOOKUP(E36,'LISTADO ATM'!$A$2:$B$894,2,0)</f>
        <v>ATM Hipermercado Olé Ciudad Juan Bosch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2430</v>
      </c>
      <c r="M36" s="105" t="s">
        <v>2473</v>
      </c>
      <c r="N36" s="104" t="s">
        <v>2481</v>
      </c>
      <c r="O36" s="102" t="s">
        <v>2482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ESTE</v>
      </c>
      <c r="B37" s="111">
        <v>335770854</v>
      </c>
      <c r="C37" s="103">
        <v>44219.451967592591</v>
      </c>
      <c r="D37" s="102" t="s">
        <v>2477</v>
      </c>
      <c r="E37" s="99">
        <v>842</v>
      </c>
      <c r="F37" s="84" t="str">
        <f>VLOOKUP(E37,VIP!$A$2:$O11369,2,0)</f>
        <v>DRBR842</v>
      </c>
      <c r="G37" s="98" t="str">
        <f>VLOOKUP(E37,'LISTADO ATM'!$A$2:$B$894,2,0)</f>
        <v xml:space="preserve">ATM Plaza Orense II (La Romana) </v>
      </c>
      <c r="H37" s="98" t="str">
        <f>VLOOKUP(E37,VIP!$A$2:$O16290,7,FALSE)</f>
        <v>Si</v>
      </c>
      <c r="I37" s="98" t="str">
        <f>VLOOKUP(E37,VIP!$A$2:$O8255,8,FALSE)</f>
        <v>Si</v>
      </c>
      <c r="J37" s="98" t="str">
        <f>VLOOKUP(E37,VIP!$A$2:$O8205,8,FALSE)</f>
        <v>Si</v>
      </c>
      <c r="K37" s="98" t="str">
        <f>VLOOKUP(E37,VIP!$A$2:$O11779,6,0)</f>
        <v>NO</v>
      </c>
      <c r="L37" s="106" t="s">
        <v>2430</v>
      </c>
      <c r="M37" s="105" t="s">
        <v>2473</v>
      </c>
      <c r="N37" s="104" t="s">
        <v>2481</v>
      </c>
      <c r="O37" s="102" t="s">
        <v>2482</v>
      </c>
      <c r="P37" s="102"/>
      <c r="Q37" s="105" t="s">
        <v>2430</v>
      </c>
    </row>
    <row r="38" spans="1:17" ht="18" x14ac:dyDescent="0.25">
      <c r="A38" s="84" t="str">
        <f>VLOOKUP(E38,'LISTADO ATM'!$A$2:$C$895,3,0)</f>
        <v>DISTRITO NACIONAL</v>
      </c>
      <c r="B38" s="111">
        <v>335770857</v>
      </c>
      <c r="C38" s="103">
        <v>44219.453611111108</v>
      </c>
      <c r="D38" s="102" t="s">
        <v>2477</v>
      </c>
      <c r="E38" s="99">
        <v>422</v>
      </c>
      <c r="F38" s="84" t="str">
        <f>VLOOKUP(E38,VIP!$A$2:$O11368,2,0)</f>
        <v>DRBR422</v>
      </c>
      <c r="G38" s="98" t="str">
        <f>VLOOKUP(E38,'LISTADO ATM'!$A$2:$B$894,2,0)</f>
        <v xml:space="preserve">ATM Olé Manoguayabo </v>
      </c>
      <c r="H38" s="98" t="str">
        <f>VLOOKUP(E38,VIP!$A$2:$O16289,7,FALSE)</f>
        <v>Si</v>
      </c>
      <c r="I38" s="98" t="str">
        <f>VLOOKUP(E38,VIP!$A$2:$O8254,8,FALSE)</f>
        <v>Si</v>
      </c>
      <c r="J38" s="98" t="str">
        <f>VLOOKUP(E38,VIP!$A$2:$O8204,8,FALSE)</f>
        <v>Si</v>
      </c>
      <c r="K38" s="98" t="str">
        <f>VLOOKUP(E38,VIP!$A$2:$O11778,6,0)</f>
        <v>NO</v>
      </c>
      <c r="L38" s="106" t="s">
        <v>2430</v>
      </c>
      <c r="M38" s="117" t="s">
        <v>2513</v>
      </c>
      <c r="N38" s="104" t="s">
        <v>2481</v>
      </c>
      <c r="O38" s="102" t="s">
        <v>2482</v>
      </c>
      <c r="P38" s="102"/>
      <c r="Q38" s="122">
        <v>44221.616516203707</v>
      </c>
    </row>
    <row r="39" spans="1:17" ht="18" x14ac:dyDescent="0.25">
      <c r="A39" s="84" t="str">
        <f>VLOOKUP(E39,'LISTADO ATM'!$A$2:$C$895,3,0)</f>
        <v>DISTRITO NACIONAL</v>
      </c>
      <c r="B39" s="111">
        <v>335770858</v>
      </c>
      <c r="C39" s="103">
        <v>44219.455729166664</v>
      </c>
      <c r="D39" s="102" t="s">
        <v>2477</v>
      </c>
      <c r="E39" s="99">
        <v>628</v>
      </c>
      <c r="F39" s="84" t="str">
        <f>VLOOKUP(E39,VIP!$A$2:$O11367,2,0)</f>
        <v>DRBR086</v>
      </c>
      <c r="G39" s="98" t="str">
        <f>VLOOKUP(E39,'LISTADO ATM'!$A$2:$B$894,2,0)</f>
        <v xml:space="preserve">ATM Autobanco San Isidro </v>
      </c>
      <c r="H39" s="98" t="str">
        <f>VLOOKUP(E39,VIP!$A$2:$O16288,7,FALSE)</f>
        <v>Si</v>
      </c>
      <c r="I39" s="98" t="str">
        <f>VLOOKUP(E39,VIP!$A$2:$O8253,8,FALSE)</f>
        <v>Si</v>
      </c>
      <c r="J39" s="98" t="str">
        <f>VLOOKUP(E39,VIP!$A$2:$O8203,8,FALSE)</f>
        <v>Si</v>
      </c>
      <c r="K39" s="98" t="str">
        <f>VLOOKUP(E39,VIP!$A$2:$O11777,6,0)</f>
        <v>SI</v>
      </c>
      <c r="L39" s="106" t="s">
        <v>2430</v>
      </c>
      <c r="M39" s="117" t="s">
        <v>2513</v>
      </c>
      <c r="N39" s="122" t="s">
        <v>2512</v>
      </c>
      <c r="O39" s="102" t="s">
        <v>2482</v>
      </c>
      <c r="P39" s="102"/>
      <c r="Q39" s="122">
        <v>44221.805555555555</v>
      </c>
    </row>
    <row r="40" spans="1:17" ht="18" x14ac:dyDescent="0.25">
      <c r="A40" s="84" t="str">
        <f>VLOOKUP(E40,'LISTADO ATM'!$A$2:$C$895,3,0)</f>
        <v>DISTRITO NACIONAL</v>
      </c>
      <c r="B40" s="111">
        <v>335770883</v>
      </c>
      <c r="C40" s="103">
        <v>44219.501701388886</v>
      </c>
      <c r="D40" s="102" t="s">
        <v>2477</v>
      </c>
      <c r="E40" s="99">
        <v>793</v>
      </c>
      <c r="F40" s="84" t="str">
        <f>VLOOKUP(E40,VIP!$A$2:$O11387,2,0)</f>
        <v>DRBR793</v>
      </c>
      <c r="G40" s="98" t="str">
        <f>VLOOKUP(E40,'LISTADO ATM'!$A$2:$B$894,2,0)</f>
        <v xml:space="preserve">ATM Centro de Caja Agora Mall 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NO</v>
      </c>
      <c r="L40" s="106" t="s">
        <v>2500</v>
      </c>
      <c r="M40" s="105" t="s">
        <v>2473</v>
      </c>
      <c r="N40" s="104" t="s">
        <v>2481</v>
      </c>
      <c r="O40" s="102" t="s">
        <v>2482</v>
      </c>
      <c r="P40" s="102"/>
      <c r="Q40" s="105" t="s">
        <v>2500</v>
      </c>
    </row>
    <row r="41" spans="1:17" ht="18" x14ac:dyDescent="0.25">
      <c r="A41" s="84" t="str">
        <f>VLOOKUP(E41,'LISTADO ATM'!$A$2:$C$895,3,0)</f>
        <v>DISTRITO NACIONAL</v>
      </c>
      <c r="B41" s="111">
        <v>335770884</v>
      </c>
      <c r="C41" s="103">
        <v>44219.502962962964</v>
      </c>
      <c r="D41" s="102" t="s">
        <v>2477</v>
      </c>
      <c r="E41" s="99">
        <v>738</v>
      </c>
      <c r="F41" s="84" t="str">
        <f>VLOOKUP(E41,VIP!$A$2:$O11386,2,0)</f>
        <v>DRBR24S</v>
      </c>
      <c r="G41" s="98" t="str">
        <f>VLOOKUP(E41,'LISTADO ATM'!$A$2:$B$894,2,0)</f>
        <v xml:space="preserve">ATM Zona Franca Los Alcarrizos </v>
      </c>
      <c r="H41" s="98" t="str">
        <f>VLOOKUP(E41,VIP!$A$2:$O16307,7,FALSE)</f>
        <v>Si</v>
      </c>
      <c r="I41" s="98" t="str">
        <f>VLOOKUP(E41,VIP!$A$2:$O8272,8,FALSE)</f>
        <v>Si</v>
      </c>
      <c r="J41" s="98" t="str">
        <f>VLOOKUP(E41,VIP!$A$2:$O8222,8,FALSE)</f>
        <v>Si</v>
      </c>
      <c r="K41" s="98" t="str">
        <f>VLOOKUP(E41,VIP!$A$2:$O11796,6,0)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4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335770885</v>
      </c>
      <c r="C42" s="103">
        <v>44219.505069444444</v>
      </c>
      <c r="D42" s="102" t="s">
        <v>2477</v>
      </c>
      <c r="E42" s="99">
        <v>31</v>
      </c>
      <c r="F42" s="84" t="str">
        <f>VLOOKUP(E42,VIP!$A$2:$O11385,2,0)</f>
        <v>DRBR031</v>
      </c>
      <c r="G42" s="98" t="str">
        <f>VLOOKUP(E42,'LISTADO ATM'!$A$2:$B$894,2,0)</f>
        <v xml:space="preserve">ATM Oficina San Martín I </v>
      </c>
      <c r="H42" s="98" t="str">
        <f>VLOOKUP(E42,VIP!$A$2:$O16306,7,FALSE)</f>
        <v>Si</v>
      </c>
      <c r="I42" s="98" t="str">
        <f>VLOOKUP(E42,VIP!$A$2:$O8271,8,FALSE)</f>
        <v>Si</v>
      </c>
      <c r="J42" s="98" t="str">
        <f>VLOOKUP(E42,VIP!$A$2:$O8221,8,FALSE)</f>
        <v>Si</v>
      </c>
      <c r="K42" s="98" t="str">
        <f>VLOOKUP(E42,VIP!$A$2:$O11795,6,0)</f>
        <v>NO</v>
      </c>
      <c r="L42" s="106" t="s">
        <v>2430</v>
      </c>
      <c r="M42" s="117" t="s">
        <v>2513</v>
      </c>
      <c r="N42" s="104" t="s">
        <v>2481</v>
      </c>
      <c r="O42" s="102" t="s">
        <v>2482</v>
      </c>
      <c r="P42" s="102"/>
      <c r="Q42" s="122">
        <v>44221.616516203707</v>
      </c>
    </row>
    <row r="43" spans="1:17" ht="18" x14ac:dyDescent="0.25">
      <c r="A43" s="84" t="str">
        <f>VLOOKUP(E43,'LISTADO ATM'!$A$2:$C$895,3,0)</f>
        <v>DISTRITO NACIONAL</v>
      </c>
      <c r="B43" s="111">
        <v>335770899</v>
      </c>
      <c r="C43" s="103">
        <v>44219.513506944444</v>
      </c>
      <c r="D43" s="102" t="s">
        <v>2477</v>
      </c>
      <c r="E43" s="99">
        <v>676</v>
      </c>
      <c r="F43" s="84" t="str">
        <f>VLOOKUP(E43,VIP!$A$2:$O11383,2,0)</f>
        <v>DRBR676</v>
      </c>
      <c r="G43" s="98" t="str">
        <f>VLOOKUP(E43,'LISTADO ATM'!$A$2:$B$894,2,0)</f>
        <v>ATM S/M Bravo Colina Del Oeste</v>
      </c>
      <c r="H43" s="98" t="str">
        <f>VLOOKUP(E43,VIP!$A$2:$O16304,7,FALSE)</f>
        <v>Si</v>
      </c>
      <c r="I43" s="98" t="str">
        <f>VLOOKUP(E43,VIP!$A$2:$O8269,8,FALSE)</f>
        <v>Si</v>
      </c>
      <c r="J43" s="98" t="str">
        <f>VLOOKUP(E43,VIP!$A$2:$O8219,8,FALSE)</f>
        <v>Si</v>
      </c>
      <c r="K43" s="98" t="str">
        <f>VLOOKUP(E43,VIP!$A$2:$O11793,6,0)</f>
        <v>NO</v>
      </c>
      <c r="L43" s="106" t="s">
        <v>2430</v>
      </c>
      <c r="M43" s="117" t="s">
        <v>2513</v>
      </c>
      <c r="N43" s="104" t="s">
        <v>2481</v>
      </c>
      <c r="O43" s="102" t="s">
        <v>2482</v>
      </c>
      <c r="P43" s="102"/>
      <c r="Q43" s="122">
        <v>44221.616516203707</v>
      </c>
    </row>
    <row r="44" spans="1:17" ht="18" x14ac:dyDescent="0.25">
      <c r="A44" s="84" t="str">
        <f>VLOOKUP(E44,'LISTADO ATM'!$A$2:$C$895,3,0)</f>
        <v>DISTRITO NACIONAL</v>
      </c>
      <c r="B44" s="111">
        <v>335770900</v>
      </c>
      <c r="C44" s="103">
        <v>44219.513784722221</v>
      </c>
      <c r="D44" s="102" t="s">
        <v>2189</v>
      </c>
      <c r="E44" s="99">
        <v>791</v>
      </c>
      <c r="F44" s="84" t="str">
        <f>VLOOKUP(E44,VIP!$A$2:$O11382,2,0)</f>
        <v>DRBR791</v>
      </c>
      <c r="G44" s="98" t="str">
        <f>VLOOKUP(E44,'LISTADO ATM'!$A$2:$B$894,2,0)</f>
        <v xml:space="preserve">ATM Oficina Sans Soucí </v>
      </c>
      <c r="H44" s="98" t="str">
        <f>VLOOKUP(E44,VIP!$A$2:$O16303,7,FALSE)</f>
        <v>Si</v>
      </c>
      <c r="I44" s="98" t="str">
        <f>VLOOKUP(E44,VIP!$A$2:$O8268,8,FALSE)</f>
        <v>No</v>
      </c>
      <c r="J44" s="98" t="str">
        <f>VLOOKUP(E44,VIP!$A$2:$O8218,8,FALSE)</f>
        <v>No</v>
      </c>
      <c r="K44" s="98" t="str">
        <f>VLOOKUP(E44,VIP!$A$2:$O11792,6,0)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84" t="str">
        <f>VLOOKUP(E45,'LISTADO ATM'!$A$2:$C$895,3,0)</f>
        <v>DISTRITO NACIONAL</v>
      </c>
      <c r="B45" s="111">
        <v>335770905</v>
      </c>
      <c r="C45" s="103">
        <v>44219.515810185185</v>
      </c>
      <c r="D45" s="102" t="s">
        <v>2477</v>
      </c>
      <c r="E45" s="99">
        <v>494</v>
      </c>
      <c r="F45" s="84" t="str">
        <f>VLOOKUP(E45,VIP!$A$2:$O11380,2,0)</f>
        <v>DRBR494</v>
      </c>
      <c r="G45" s="98" t="str">
        <f>VLOOKUP(E45,'LISTADO ATM'!$A$2:$B$894,2,0)</f>
        <v xml:space="preserve">ATM Oficina Blue Mall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SI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335770914</v>
      </c>
      <c r="C46" s="103">
        <v>44219.524421296293</v>
      </c>
      <c r="D46" s="102" t="s">
        <v>2189</v>
      </c>
      <c r="E46" s="99">
        <v>160</v>
      </c>
      <c r="F46" s="84" t="str">
        <f>VLOOKUP(E46,VIP!$A$2:$O11379,2,0)</f>
        <v>DRBR160</v>
      </c>
      <c r="G46" s="98" t="str">
        <f>VLOOKUP(E46,'LISTADO ATM'!$A$2:$B$894,2,0)</f>
        <v xml:space="preserve">ATM Oficina Herrera </v>
      </c>
      <c r="H46" s="98" t="str">
        <f>VLOOKUP(E46,VIP!$A$2:$O16300,7,FALSE)</f>
        <v>Si</v>
      </c>
      <c r="I46" s="98" t="str">
        <f>VLOOKUP(E46,VIP!$A$2:$O8265,8,FALSE)</f>
        <v>Si</v>
      </c>
      <c r="J46" s="98" t="str">
        <f>VLOOKUP(E46,VIP!$A$2:$O8215,8,FALSE)</f>
        <v>Si</v>
      </c>
      <c r="K46" s="98" t="str">
        <f>VLOOKUP(E46,VIP!$A$2:$O11789,6,0)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84" t="str">
        <f>VLOOKUP(E47,'LISTADO ATM'!$A$2:$C$895,3,0)</f>
        <v>DISTRITO NACIONAL</v>
      </c>
      <c r="B47" s="111">
        <v>335770930</v>
      </c>
      <c r="C47" s="103">
        <v>44219.532546296294</v>
      </c>
      <c r="D47" s="102" t="s">
        <v>2189</v>
      </c>
      <c r="E47" s="99">
        <v>686</v>
      </c>
      <c r="F47" s="84" t="str">
        <f>VLOOKUP(E47,VIP!$A$2:$O11378,2,0)</f>
        <v>DRBR686</v>
      </c>
      <c r="G47" s="98" t="str">
        <f>VLOOKUP(E47,'LISTADO ATM'!$A$2:$B$894,2,0)</f>
        <v>ATM Autoservicio Oficina Máximo Gómez</v>
      </c>
      <c r="H47" s="98" t="str">
        <f>VLOOKUP(E47,VIP!$A$2:$O16299,7,FALSE)</f>
        <v>Si</v>
      </c>
      <c r="I47" s="98" t="str">
        <f>VLOOKUP(E47,VIP!$A$2:$O8264,8,FALSE)</f>
        <v>Si</v>
      </c>
      <c r="J47" s="98" t="str">
        <f>VLOOKUP(E47,VIP!$A$2:$O8214,8,FALSE)</f>
        <v>Si</v>
      </c>
      <c r="K47" s="98" t="str">
        <f>VLOOKUP(E47,VIP!$A$2:$O11788,6,0)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02"/>
      <c r="Q47" s="105" t="s">
        <v>2228</v>
      </c>
    </row>
    <row r="48" spans="1:17" ht="18" x14ac:dyDescent="0.25">
      <c r="A48" s="84" t="str">
        <f>VLOOKUP(E48,'LISTADO ATM'!$A$2:$C$895,3,0)</f>
        <v>DISTRITO NACIONAL</v>
      </c>
      <c r="B48" s="111">
        <v>335770957</v>
      </c>
      <c r="C48" s="103">
        <v>44219.559166666666</v>
      </c>
      <c r="D48" s="102" t="s">
        <v>2189</v>
      </c>
      <c r="E48" s="99">
        <v>611</v>
      </c>
      <c r="F48" s="84" t="str">
        <f>VLOOKUP(E48,VIP!$A$2:$O11376,2,0)</f>
        <v>DRBR611</v>
      </c>
      <c r="G48" s="98" t="str">
        <f>VLOOKUP(E48,'LISTADO ATM'!$A$2:$B$894,2,0)</f>
        <v xml:space="preserve">ATM DGII Sede Central </v>
      </c>
      <c r="H48" s="98" t="str">
        <f>VLOOKUP(E48,VIP!$A$2:$O16297,7,FALSE)</f>
        <v>Si</v>
      </c>
      <c r="I48" s="98" t="str">
        <f>VLOOKUP(E48,VIP!$A$2:$O8262,8,FALSE)</f>
        <v>Si</v>
      </c>
      <c r="J48" s="98" t="str">
        <f>VLOOKUP(E48,VIP!$A$2:$O8212,8,FALSE)</f>
        <v>Si</v>
      </c>
      <c r="K48" s="98" t="str">
        <f>VLOOKUP(E48,VIP!$A$2:$O11786,6,0)</f>
        <v>NO</v>
      </c>
      <c r="L48" s="106" t="s">
        <v>2254</v>
      </c>
      <c r="M48" s="117" t="s">
        <v>2513</v>
      </c>
      <c r="N48" s="104" t="s">
        <v>2481</v>
      </c>
      <c r="O48" s="102" t="s">
        <v>2483</v>
      </c>
      <c r="P48" s="102"/>
      <c r="Q48" s="122">
        <v>44221.520821759259</v>
      </c>
    </row>
    <row r="49" spans="1:17" ht="18" x14ac:dyDescent="0.25">
      <c r="A49" s="84" t="str">
        <f>VLOOKUP(E49,'LISTADO ATM'!$A$2:$C$895,3,0)</f>
        <v>SUR</v>
      </c>
      <c r="B49" s="111">
        <v>335770958</v>
      </c>
      <c r="C49" s="103">
        <v>44219.56</v>
      </c>
      <c r="D49" s="102" t="s">
        <v>2189</v>
      </c>
      <c r="E49" s="99">
        <v>751</v>
      </c>
      <c r="F49" s="84" t="str">
        <f>VLOOKUP(E49,VIP!$A$2:$O11375,2,0)</f>
        <v>DRBR751</v>
      </c>
      <c r="G49" s="98" t="str">
        <f>VLOOKUP(E49,'LISTADO ATM'!$A$2:$B$894,2,0)</f>
        <v>ATM Eco Petroleo Camilo</v>
      </c>
      <c r="H49" s="98" t="str">
        <f>VLOOKUP(E49,VIP!$A$2:$O16296,7,FALSE)</f>
        <v>N/A</v>
      </c>
      <c r="I49" s="98" t="str">
        <f>VLOOKUP(E49,VIP!$A$2:$O8261,8,FALSE)</f>
        <v>N/A</v>
      </c>
      <c r="J49" s="98" t="str">
        <f>VLOOKUP(E49,VIP!$A$2:$O8211,8,FALSE)</f>
        <v>N/A</v>
      </c>
      <c r="K49" s="98" t="str">
        <f>VLOOKUP(E49,VIP!$A$2:$O11785,6,0)</f>
        <v>N/A</v>
      </c>
      <c r="L49" s="106" t="s">
        <v>2254</v>
      </c>
      <c r="M49" s="105" t="s">
        <v>2473</v>
      </c>
      <c r="N49" s="104" t="s">
        <v>2481</v>
      </c>
      <c r="O49" s="102" t="s">
        <v>2483</v>
      </c>
      <c r="P49" s="102"/>
      <c r="Q49" s="105" t="s">
        <v>2254</v>
      </c>
    </row>
    <row r="50" spans="1:17" ht="18" x14ac:dyDescent="0.25">
      <c r="A50" s="84" t="str">
        <f>VLOOKUP(E50,'LISTADO ATM'!$A$2:$C$895,3,0)</f>
        <v>DISTRITO NACIONAL</v>
      </c>
      <c r="B50" s="111">
        <v>335770962</v>
      </c>
      <c r="C50" s="103">
        <v>44219.561064814814</v>
      </c>
      <c r="D50" s="102" t="s">
        <v>2189</v>
      </c>
      <c r="E50" s="99">
        <v>12</v>
      </c>
      <c r="F50" s="84" t="str">
        <f>VLOOKUP(E50,VIP!$A$2:$O11374,2,0)</f>
        <v>DRBR012</v>
      </c>
      <c r="G50" s="98" t="str">
        <f>VLOOKUP(E50,'LISTADO ATM'!$A$2:$B$894,2,0)</f>
        <v xml:space="preserve">ATM Comercial Ganadera (San Isidro) </v>
      </c>
      <c r="H50" s="98" t="str">
        <f>VLOOKUP(E50,VIP!$A$2:$O16295,7,FALSE)</f>
        <v>Si</v>
      </c>
      <c r="I50" s="98" t="str">
        <f>VLOOKUP(E50,VIP!$A$2:$O8260,8,FALSE)</f>
        <v>No</v>
      </c>
      <c r="J50" s="98" t="str">
        <f>VLOOKUP(E50,VIP!$A$2:$O8210,8,FALSE)</f>
        <v>No</v>
      </c>
      <c r="K50" s="98" t="str">
        <f>VLOOKUP(E50,VIP!$A$2:$O11784,6,0)</f>
        <v>NO</v>
      </c>
      <c r="L50" s="106" t="s">
        <v>2254</v>
      </c>
      <c r="M50" s="117" t="s">
        <v>2513</v>
      </c>
      <c r="N50" s="104" t="s">
        <v>2481</v>
      </c>
      <c r="O50" s="102" t="s">
        <v>2483</v>
      </c>
      <c r="P50" s="102"/>
      <c r="Q50" s="122">
        <v>44221.577928240738</v>
      </c>
    </row>
    <row r="51" spans="1:17" ht="18" x14ac:dyDescent="0.25">
      <c r="A51" s="84" t="str">
        <f>VLOOKUP(E51,'LISTADO ATM'!$A$2:$C$895,3,0)</f>
        <v>DISTRITO NACIONAL</v>
      </c>
      <c r="B51" s="111">
        <v>335770964</v>
      </c>
      <c r="C51" s="103">
        <v>44219.570451388892</v>
      </c>
      <c r="D51" s="102" t="s">
        <v>2477</v>
      </c>
      <c r="E51" s="99">
        <v>769</v>
      </c>
      <c r="F51" s="84" t="str">
        <f>VLOOKUP(E51,VIP!$A$2:$O11372,2,0)</f>
        <v>DRBR769</v>
      </c>
      <c r="G51" s="98" t="str">
        <f>VLOOKUP(E51,'LISTADO ATM'!$A$2:$B$894,2,0)</f>
        <v>ATM UNP Pablo Mella Morales</v>
      </c>
      <c r="H51" s="98" t="str">
        <f>VLOOKUP(E51,VIP!$A$2:$O16293,7,FALSE)</f>
        <v>Si</v>
      </c>
      <c r="I51" s="98" t="str">
        <f>VLOOKUP(E51,VIP!$A$2:$O8258,8,FALSE)</f>
        <v>Si</v>
      </c>
      <c r="J51" s="98" t="str">
        <f>VLOOKUP(E51,VIP!$A$2:$O8208,8,FALSE)</f>
        <v>Si</v>
      </c>
      <c r="K51" s="98" t="str">
        <f>VLOOKUP(E51,VIP!$A$2:$O11782,6,0)</f>
        <v>NO</v>
      </c>
      <c r="L51" s="106" t="s">
        <v>2430</v>
      </c>
      <c r="M51" s="117" t="s">
        <v>2513</v>
      </c>
      <c r="N51" s="104" t="s">
        <v>2481</v>
      </c>
      <c r="O51" s="102" t="s">
        <v>2482</v>
      </c>
      <c r="P51" s="102"/>
      <c r="Q51" s="122">
        <v>44221.776388888888</v>
      </c>
    </row>
    <row r="52" spans="1:17" ht="18" x14ac:dyDescent="0.25">
      <c r="A52" s="84" t="str">
        <f>VLOOKUP(E52,'LISTADO ATM'!$A$2:$C$895,3,0)</f>
        <v>DISTRITO NACIONAL</v>
      </c>
      <c r="B52" s="111">
        <v>335770965</v>
      </c>
      <c r="C52" s="103">
        <v>44219.572569444441</v>
      </c>
      <c r="D52" s="102" t="s">
        <v>2494</v>
      </c>
      <c r="E52" s="99">
        <v>755</v>
      </c>
      <c r="F52" s="84" t="str">
        <f>VLOOKUP(E52,VIP!$A$2:$O11371,2,0)</f>
        <v>DRBR755</v>
      </c>
      <c r="G52" s="98" t="str">
        <f>VLOOKUP(E52,'LISTADO ATM'!$A$2:$B$894,2,0)</f>
        <v xml:space="preserve">ATM Oficina Galería del Este (Plaza) </v>
      </c>
      <c r="H52" s="98" t="str">
        <f>VLOOKUP(E52,VIP!$A$2:$O16292,7,FALSE)</f>
        <v>Si</v>
      </c>
      <c r="I52" s="98" t="str">
        <f>VLOOKUP(E52,VIP!$A$2:$O8257,8,FALSE)</f>
        <v>Si</v>
      </c>
      <c r="J52" s="98" t="str">
        <f>VLOOKUP(E52,VIP!$A$2:$O8207,8,FALSE)</f>
        <v>Si</v>
      </c>
      <c r="K52" s="98" t="str">
        <f>VLOOKUP(E52,VIP!$A$2:$O11781,6,0)</f>
        <v>NO</v>
      </c>
      <c r="L52" s="106" t="s">
        <v>2430</v>
      </c>
      <c r="M52" s="117" t="s">
        <v>2513</v>
      </c>
      <c r="N52" s="104" t="s">
        <v>2481</v>
      </c>
      <c r="O52" s="102" t="s">
        <v>2495</v>
      </c>
      <c r="P52" s="102"/>
      <c r="Q52" s="122">
        <v>44221.616516203707</v>
      </c>
    </row>
    <row r="53" spans="1:17" ht="18" x14ac:dyDescent="0.25">
      <c r="A53" s="84" t="str">
        <f>VLOOKUP(E53,'LISTADO ATM'!$A$2:$C$895,3,0)</f>
        <v>ESTE</v>
      </c>
      <c r="B53" s="111">
        <v>335770969</v>
      </c>
      <c r="C53" s="103">
        <v>44219.591168981482</v>
      </c>
      <c r="D53" s="102" t="s">
        <v>2477</v>
      </c>
      <c r="E53" s="99">
        <v>429</v>
      </c>
      <c r="F53" s="84" t="str">
        <f>VLOOKUP(E53,VIP!$A$2:$O11369,2,0)</f>
        <v>DRBR429</v>
      </c>
      <c r="G53" s="98" t="str">
        <f>VLOOKUP(E53,'LISTADO ATM'!$A$2:$B$894,2,0)</f>
        <v xml:space="preserve">ATM Oficina Jumbo La Romana </v>
      </c>
      <c r="H53" s="98" t="str">
        <f>VLOOKUP(E53,VIP!$A$2:$O16290,7,FALSE)</f>
        <v>Si</v>
      </c>
      <c r="I53" s="98" t="str">
        <f>VLOOKUP(E53,VIP!$A$2:$O8255,8,FALSE)</f>
        <v>Si</v>
      </c>
      <c r="J53" s="98" t="str">
        <f>VLOOKUP(E53,VIP!$A$2:$O8205,8,FALSE)</f>
        <v>Si</v>
      </c>
      <c r="K53" s="98" t="str">
        <f>VLOOKUP(E53,VIP!$A$2:$O11779,6,0)</f>
        <v>NO</v>
      </c>
      <c r="L53" s="106" t="s">
        <v>2500</v>
      </c>
      <c r="M53" s="105" t="s">
        <v>2473</v>
      </c>
      <c r="N53" s="104" t="s">
        <v>2481</v>
      </c>
      <c r="O53" s="102" t="s">
        <v>2482</v>
      </c>
      <c r="P53" s="102"/>
      <c r="Q53" s="105" t="s">
        <v>2500</v>
      </c>
    </row>
    <row r="54" spans="1:17" ht="18" x14ac:dyDescent="0.25">
      <c r="A54" s="84" t="str">
        <f>VLOOKUP(E54,'LISTADO ATM'!$A$2:$C$895,3,0)</f>
        <v>DISTRITO NACIONAL</v>
      </c>
      <c r="B54" s="111">
        <v>335770980</v>
      </c>
      <c r="C54" s="103">
        <v>44219.702210648145</v>
      </c>
      <c r="D54" s="102" t="s">
        <v>2477</v>
      </c>
      <c r="E54" s="99">
        <v>713</v>
      </c>
      <c r="F54" s="84" t="str">
        <f>VLOOKUP(E54,VIP!$A$2:$O11382,2,0)</f>
        <v>DRBR016</v>
      </c>
      <c r="G54" s="98" t="str">
        <f>VLOOKUP(E54,'LISTADO ATM'!$A$2:$B$894,2,0)</f>
        <v xml:space="preserve">ATM Oficina Las Américas </v>
      </c>
      <c r="H54" s="98" t="str">
        <f>VLOOKUP(E54,VIP!$A$2:$O16303,7,FALSE)</f>
        <v>Si</v>
      </c>
      <c r="I54" s="98" t="str">
        <f>VLOOKUP(E54,VIP!$A$2:$O8268,8,FALSE)</f>
        <v>Si</v>
      </c>
      <c r="J54" s="98" t="str">
        <f>VLOOKUP(E54,VIP!$A$2:$O8218,8,FALSE)</f>
        <v>Si</v>
      </c>
      <c r="K54" s="98" t="str">
        <f>VLOOKUP(E54,VIP!$A$2:$O11792,6,0)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2502</v>
      </c>
    </row>
    <row r="55" spans="1:17" ht="18" x14ac:dyDescent="0.25">
      <c r="A55" s="84" t="str">
        <f>VLOOKUP(E55,'LISTADO ATM'!$A$2:$C$895,3,0)</f>
        <v>DISTRITO NACIONAL</v>
      </c>
      <c r="B55" s="111">
        <v>335770981</v>
      </c>
      <c r="C55" s="103">
        <v>44219.714594907404</v>
      </c>
      <c r="D55" s="102" t="s">
        <v>2477</v>
      </c>
      <c r="E55" s="99">
        <v>816</v>
      </c>
      <c r="F55" s="84" t="str">
        <f>VLOOKUP(E55,VIP!$A$2:$O11381,2,0)</f>
        <v>DRBR816</v>
      </c>
      <c r="G55" s="98" t="str">
        <f>VLOOKUP(E55,'LISTADO ATM'!$A$2:$B$894,2,0)</f>
        <v xml:space="preserve">ATM Oficina Pedro Brand </v>
      </c>
      <c r="H55" s="98" t="str">
        <f>VLOOKUP(E55,VIP!$A$2:$O16302,7,FALSE)</f>
        <v>Si</v>
      </c>
      <c r="I55" s="98" t="str">
        <f>VLOOKUP(E55,VIP!$A$2:$O8267,8,FALSE)</f>
        <v>Si</v>
      </c>
      <c r="J55" s="98" t="str">
        <f>VLOOKUP(E55,VIP!$A$2:$O8217,8,FALSE)</f>
        <v>Si</v>
      </c>
      <c r="K55" s="98" t="str">
        <f>VLOOKUP(E55,VIP!$A$2:$O11791,6,0)</f>
        <v>NO</v>
      </c>
      <c r="L55" s="106" t="s">
        <v>2466</v>
      </c>
      <c r="M55" s="117" t="s">
        <v>2513</v>
      </c>
      <c r="N55" s="104" t="s">
        <v>2481</v>
      </c>
      <c r="O55" s="102" t="s">
        <v>2482</v>
      </c>
      <c r="P55" s="102"/>
      <c r="Q55" s="122">
        <v>44221.768750000003</v>
      </c>
    </row>
    <row r="56" spans="1:17" ht="18" x14ac:dyDescent="0.25">
      <c r="A56" s="84" t="str">
        <f>VLOOKUP(E56,'LISTADO ATM'!$A$2:$C$895,3,0)</f>
        <v>ESTE</v>
      </c>
      <c r="B56" s="111">
        <v>335770985</v>
      </c>
      <c r="C56" s="103">
        <v>44219.736273148148</v>
      </c>
      <c r="D56" s="102" t="s">
        <v>2189</v>
      </c>
      <c r="E56" s="99">
        <v>219</v>
      </c>
      <c r="F56" s="84" t="str">
        <f>VLOOKUP(E56,VIP!$A$2:$O11377,2,0)</f>
        <v>DRBR219</v>
      </c>
      <c r="G56" s="98" t="str">
        <f>VLOOKUP(E56,'LISTADO ATM'!$A$2:$B$894,2,0)</f>
        <v xml:space="preserve">ATM Oficina La Altagracia (Higuey) </v>
      </c>
      <c r="H56" s="98" t="str">
        <f>VLOOKUP(E56,VIP!$A$2:$O16298,7,FALSE)</f>
        <v>Si</v>
      </c>
      <c r="I56" s="98" t="str">
        <f>VLOOKUP(E56,VIP!$A$2:$O8263,8,FALSE)</f>
        <v>Si</v>
      </c>
      <c r="J56" s="98" t="str">
        <f>VLOOKUP(E56,VIP!$A$2:$O8213,8,FALSE)</f>
        <v>Si</v>
      </c>
      <c r="K56" s="98" t="str">
        <f>VLOOKUP(E56,VIP!$A$2:$O11787,6,0)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SUR</v>
      </c>
      <c r="B57" s="111">
        <v>335770986</v>
      </c>
      <c r="C57" s="103">
        <v>44219.737673611111</v>
      </c>
      <c r="D57" s="102" t="s">
        <v>2189</v>
      </c>
      <c r="E57" s="99">
        <v>733</v>
      </c>
      <c r="F57" s="84" t="str">
        <f>VLOOKUP(E57,VIP!$A$2:$O11376,2,0)</f>
        <v>DRBR484</v>
      </c>
      <c r="G57" s="98" t="str">
        <f>VLOOKUP(E57,'LISTADO ATM'!$A$2:$B$894,2,0)</f>
        <v xml:space="preserve">ATM Zona Franca Perdenales </v>
      </c>
      <c r="H57" s="98" t="str">
        <f>VLOOKUP(E57,VIP!$A$2:$O16297,7,FALSE)</f>
        <v>Si</v>
      </c>
      <c r="I57" s="98" t="str">
        <f>VLOOKUP(E57,VIP!$A$2:$O8262,8,FALSE)</f>
        <v>Si</v>
      </c>
      <c r="J57" s="98" t="str">
        <f>VLOOKUP(E57,VIP!$A$2:$O8212,8,FALSE)</f>
        <v>Si</v>
      </c>
      <c r="K57" s="98" t="str">
        <f>VLOOKUP(E57,VIP!$A$2:$O11786,6,0)</f>
        <v>NO</v>
      </c>
      <c r="L57" s="106" t="s">
        <v>2228</v>
      </c>
      <c r="M57" s="117" t="s">
        <v>2513</v>
      </c>
      <c r="N57" s="104" t="s">
        <v>2481</v>
      </c>
      <c r="O57" s="102" t="s">
        <v>2483</v>
      </c>
      <c r="P57" s="102"/>
      <c r="Q57" s="122">
        <v>44197.593981481485</v>
      </c>
    </row>
    <row r="58" spans="1:17" ht="18" x14ac:dyDescent="0.25">
      <c r="A58" s="84" t="str">
        <f>VLOOKUP(E58,'LISTADO ATM'!$A$2:$C$895,3,0)</f>
        <v>DISTRITO NACIONAL</v>
      </c>
      <c r="B58" s="111">
        <v>335770987</v>
      </c>
      <c r="C58" s="103">
        <v>44219.739803240744</v>
      </c>
      <c r="D58" s="102" t="s">
        <v>2477</v>
      </c>
      <c r="E58" s="99">
        <v>312</v>
      </c>
      <c r="F58" s="84" t="str">
        <f>VLOOKUP(E58,VIP!$A$2:$O11375,2,0)</f>
        <v>DRBR312</v>
      </c>
      <c r="G58" s="98" t="str">
        <f>VLOOKUP(E58,'LISTADO ATM'!$A$2:$B$894,2,0)</f>
        <v xml:space="preserve">ATM Oficina Tiradentes II (Naco) </v>
      </c>
      <c r="H58" s="98" t="str">
        <f>VLOOKUP(E58,VIP!$A$2:$O16296,7,FALSE)</f>
        <v>Si</v>
      </c>
      <c r="I58" s="98" t="str">
        <f>VLOOKUP(E58,VIP!$A$2:$O8261,8,FALSE)</f>
        <v>Si</v>
      </c>
      <c r="J58" s="98" t="str">
        <f>VLOOKUP(E58,VIP!$A$2:$O8211,8,FALSE)</f>
        <v>Si</v>
      </c>
      <c r="K58" s="98" t="str">
        <f>VLOOKUP(E58,VIP!$A$2:$O11785,6,0)</f>
        <v>NO</v>
      </c>
      <c r="L58" s="106" t="s">
        <v>2500</v>
      </c>
      <c r="M58" s="105" t="s">
        <v>2473</v>
      </c>
      <c r="N58" s="104" t="s">
        <v>2481</v>
      </c>
      <c r="O58" s="102" t="s">
        <v>2482</v>
      </c>
      <c r="P58" s="102"/>
      <c r="Q58" s="105" t="s">
        <v>2500</v>
      </c>
    </row>
    <row r="59" spans="1:17" ht="18" x14ac:dyDescent="0.25">
      <c r="A59" s="84" t="str">
        <f>VLOOKUP(E59,'LISTADO ATM'!$A$2:$C$895,3,0)</f>
        <v>DISTRITO NACIONAL</v>
      </c>
      <c r="B59" s="111">
        <v>335770988</v>
      </c>
      <c r="C59" s="103">
        <v>44219.742962962962</v>
      </c>
      <c r="D59" s="102" t="s">
        <v>2189</v>
      </c>
      <c r="E59" s="99">
        <v>957</v>
      </c>
      <c r="F59" s="84" t="str">
        <f>VLOOKUP(E59,VIP!$A$2:$O11374,2,0)</f>
        <v>DRBR23F</v>
      </c>
      <c r="G59" s="98" t="str">
        <f>VLOOKUP(E59,'LISTADO ATM'!$A$2:$B$894,2,0)</f>
        <v xml:space="preserve">ATM Oficina Venezuela </v>
      </c>
      <c r="H59" s="98" t="str">
        <f>VLOOKUP(E59,VIP!$A$2:$O16295,7,FALSE)</f>
        <v>Si</v>
      </c>
      <c r="I59" s="98" t="str">
        <f>VLOOKUP(E59,VIP!$A$2:$O8260,8,FALSE)</f>
        <v>Si</v>
      </c>
      <c r="J59" s="98" t="str">
        <f>VLOOKUP(E59,VIP!$A$2:$O8210,8,FALSE)</f>
        <v>Si</v>
      </c>
      <c r="K59" s="98" t="str">
        <f>VLOOKUP(E59,VIP!$A$2:$O11784,6,0)</f>
        <v>SI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84" t="str">
        <f>VLOOKUP(E60,'LISTADO ATM'!$A$2:$C$895,3,0)</f>
        <v>DISTRITO NACIONAL</v>
      </c>
      <c r="B60" s="111">
        <v>335770998</v>
      </c>
      <c r="C60" s="103">
        <v>44219.88380787037</v>
      </c>
      <c r="D60" s="102" t="s">
        <v>2189</v>
      </c>
      <c r="E60" s="99">
        <v>943</v>
      </c>
      <c r="F60" s="84" t="str">
        <f>VLOOKUP(E60,VIP!$A$2:$O11375,2,0)</f>
        <v>DRBR16K</v>
      </c>
      <c r="G60" s="98" t="str">
        <f>VLOOKUP(E60,'LISTADO ATM'!$A$2:$B$894,2,0)</f>
        <v xml:space="preserve">ATM Oficina Tránsito Terreste </v>
      </c>
      <c r="H60" s="98" t="str">
        <f>VLOOKUP(E60,VIP!$A$2:$O16296,7,FALSE)</f>
        <v>Si</v>
      </c>
      <c r="I60" s="98" t="str">
        <f>VLOOKUP(E60,VIP!$A$2:$O8261,8,FALSE)</f>
        <v>Si</v>
      </c>
      <c r="J60" s="98" t="str">
        <f>VLOOKUP(E60,VIP!$A$2:$O8211,8,FALSE)</f>
        <v>Si</v>
      </c>
      <c r="K60" s="98" t="str">
        <f>VLOOKUP(E60,VIP!$A$2:$O11785,6,0)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17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335770999</v>
      </c>
      <c r="C61" s="103">
        <v>44219.884131944447</v>
      </c>
      <c r="D61" s="102" t="s">
        <v>2189</v>
      </c>
      <c r="E61" s="99">
        <v>36</v>
      </c>
      <c r="F61" s="84" t="str">
        <f>VLOOKUP(E61,VIP!$A$2:$O11374,2,0)</f>
        <v>DRBR036</v>
      </c>
      <c r="G61" s="98" t="str">
        <f>VLOOKUP(E61,'LISTADO ATM'!$A$2:$B$894,2,0)</f>
        <v xml:space="preserve">ATM Banco Central </v>
      </c>
      <c r="H61" s="98" t="str">
        <f>VLOOKUP(E61,VIP!$A$2:$O16295,7,FALSE)</f>
        <v>Si</v>
      </c>
      <c r="I61" s="98" t="str">
        <f>VLOOKUP(E61,VIP!$A$2:$O8260,8,FALSE)</f>
        <v>Si</v>
      </c>
      <c r="J61" s="98" t="str">
        <f>VLOOKUP(E61,VIP!$A$2:$O8210,8,FALSE)</f>
        <v>Si</v>
      </c>
      <c r="K61" s="98" t="str">
        <f>VLOOKUP(E61,VIP!$A$2:$O11784,6,0)</f>
        <v>SI</v>
      </c>
      <c r="L61" s="106" t="s">
        <v>2463</v>
      </c>
      <c r="M61" s="105" t="s">
        <v>2473</v>
      </c>
      <c r="N61" s="104" t="s">
        <v>2481</v>
      </c>
      <c r="O61" s="102" t="s">
        <v>2483</v>
      </c>
      <c r="P61" s="117"/>
      <c r="Q61" s="105" t="s">
        <v>2463</v>
      </c>
    </row>
    <row r="62" spans="1:17" ht="18" x14ac:dyDescent="0.25">
      <c r="A62" s="84" t="str">
        <f>VLOOKUP(E62,'LISTADO ATM'!$A$2:$C$895,3,0)</f>
        <v>DISTRITO NACIONAL</v>
      </c>
      <c r="B62" s="111">
        <v>335771000</v>
      </c>
      <c r="C62" s="103">
        <v>44219.884710648148</v>
      </c>
      <c r="D62" s="102" t="s">
        <v>2189</v>
      </c>
      <c r="E62" s="99">
        <v>902</v>
      </c>
      <c r="F62" s="84" t="str">
        <f>VLOOKUP(E62,VIP!$A$2:$O11373,2,0)</f>
        <v>DRBR16A</v>
      </c>
      <c r="G62" s="98" t="str">
        <f>VLOOKUP(E62,'LISTADO ATM'!$A$2:$B$894,2,0)</f>
        <v xml:space="preserve">ATM Oficina Plaza Florida </v>
      </c>
      <c r="H62" s="98" t="str">
        <f>VLOOKUP(E62,VIP!$A$2:$O16294,7,FALSE)</f>
        <v>Si</v>
      </c>
      <c r="I62" s="98" t="str">
        <f>VLOOKUP(E62,VIP!$A$2:$O8259,8,FALSE)</f>
        <v>Si</v>
      </c>
      <c r="J62" s="98" t="str">
        <f>VLOOKUP(E62,VIP!$A$2:$O8209,8,FALSE)</f>
        <v>Si</v>
      </c>
      <c r="K62" s="98" t="str">
        <f>VLOOKUP(E62,VIP!$A$2:$O11783,6,0)</f>
        <v>NO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17"/>
      <c r="Q62" s="105" t="s">
        <v>2228</v>
      </c>
    </row>
    <row r="63" spans="1:17" ht="18" x14ac:dyDescent="0.25">
      <c r="A63" s="84" t="str">
        <f>VLOOKUP(E63,'LISTADO ATM'!$A$2:$C$895,3,0)</f>
        <v>DISTRITO NACIONAL</v>
      </c>
      <c r="B63" s="111">
        <v>335771001</v>
      </c>
      <c r="C63" s="103">
        <v>44219.885300925926</v>
      </c>
      <c r="D63" s="102" t="s">
        <v>2189</v>
      </c>
      <c r="E63" s="99">
        <v>585</v>
      </c>
      <c r="F63" s="84" t="str">
        <f>VLOOKUP(E63,VIP!$A$2:$O11372,2,0)</f>
        <v>DRBR083</v>
      </c>
      <c r="G63" s="98" t="str">
        <f>VLOOKUP(E63,'LISTADO ATM'!$A$2:$B$894,2,0)</f>
        <v xml:space="preserve">ATM Oficina Haina Oriental </v>
      </c>
      <c r="H63" s="98" t="str">
        <f>VLOOKUP(E63,VIP!$A$2:$O16293,7,FALSE)</f>
        <v>Si</v>
      </c>
      <c r="I63" s="98" t="str">
        <f>VLOOKUP(E63,VIP!$A$2:$O8258,8,FALSE)</f>
        <v>Si</v>
      </c>
      <c r="J63" s="98" t="str">
        <f>VLOOKUP(E63,VIP!$A$2:$O8208,8,FALSE)</f>
        <v>Si</v>
      </c>
      <c r="K63" s="98" t="str">
        <f>VLOOKUP(E63,VIP!$A$2:$O11782,6,0)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17"/>
      <c r="Q63" s="105" t="s">
        <v>2228</v>
      </c>
    </row>
    <row r="64" spans="1:17" ht="18" x14ac:dyDescent="0.25">
      <c r="A64" s="84" t="str">
        <f>VLOOKUP(E64,'LISTADO ATM'!$A$2:$C$895,3,0)</f>
        <v>DISTRITO NACIONAL</v>
      </c>
      <c r="B64" s="111">
        <v>335771002</v>
      </c>
      <c r="C64" s="103">
        <v>44219.885972222219</v>
      </c>
      <c r="D64" s="102" t="s">
        <v>2189</v>
      </c>
      <c r="E64" s="99">
        <v>476</v>
      </c>
      <c r="F64" s="84" t="str">
        <f>VLOOKUP(E64,VIP!$A$2:$O11371,2,0)</f>
        <v>DRBR476</v>
      </c>
      <c r="G64" s="98" t="str">
        <f>VLOOKUP(E64,'LISTADO ATM'!$A$2:$B$894,2,0)</f>
        <v xml:space="preserve">ATM Multicentro La Sirena Las Caobas </v>
      </c>
      <c r="H64" s="98" t="str">
        <f>VLOOKUP(E64,VIP!$A$2:$O16292,7,FALSE)</f>
        <v>Si</v>
      </c>
      <c r="I64" s="98" t="str">
        <f>VLOOKUP(E64,VIP!$A$2:$O8257,8,FALSE)</f>
        <v>Si</v>
      </c>
      <c r="J64" s="98" t="str">
        <f>VLOOKUP(E64,VIP!$A$2:$O8207,8,FALSE)</f>
        <v>Si</v>
      </c>
      <c r="K64" s="98" t="str">
        <f>VLOOKUP(E64,VIP!$A$2:$O11781,6,0)</f>
        <v>SI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17"/>
      <c r="Q64" s="105" t="s">
        <v>2228</v>
      </c>
    </row>
    <row r="65" spans="1:17" ht="18" x14ac:dyDescent="0.25">
      <c r="A65" s="84" t="str">
        <f>VLOOKUP(E65,'LISTADO ATM'!$A$2:$C$895,3,0)</f>
        <v>DISTRITO NACIONAL</v>
      </c>
      <c r="B65" s="111">
        <v>335771007</v>
      </c>
      <c r="C65" s="103">
        <v>44220.310023148151</v>
      </c>
      <c r="D65" s="102" t="s">
        <v>2494</v>
      </c>
      <c r="E65" s="99">
        <v>946</v>
      </c>
      <c r="F65" s="84" t="str">
        <f>VLOOKUP(E65,VIP!$A$2:$O11373,2,0)</f>
        <v>DRBR24R</v>
      </c>
      <c r="G65" s="98" t="str">
        <f>VLOOKUP(E65,'LISTADO ATM'!$A$2:$B$894,2,0)</f>
        <v xml:space="preserve">ATM Oficina Núñez de Cáceres I </v>
      </c>
      <c r="H65" s="98" t="str">
        <f>VLOOKUP(E65,VIP!$A$2:$O16294,7,FALSE)</f>
        <v>Si</v>
      </c>
      <c r="I65" s="98" t="str">
        <f>VLOOKUP(E65,VIP!$A$2:$O8259,8,FALSE)</f>
        <v>Si</v>
      </c>
      <c r="J65" s="98" t="str">
        <f>VLOOKUP(E65,VIP!$A$2:$O8209,8,FALSE)</f>
        <v>Si</v>
      </c>
      <c r="K65" s="98" t="str">
        <f>VLOOKUP(E65,VIP!$A$2:$O11783,6,0)</f>
        <v>NO</v>
      </c>
      <c r="L65" s="106" t="s">
        <v>2430</v>
      </c>
      <c r="M65" s="105" t="s">
        <v>2473</v>
      </c>
      <c r="N65" s="104" t="s">
        <v>2481</v>
      </c>
      <c r="O65" s="102" t="s">
        <v>2495</v>
      </c>
      <c r="P65" s="117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335771008</v>
      </c>
      <c r="C66" s="103">
        <v>44220.331064814818</v>
      </c>
      <c r="D66" s="102" t="s">
        <v>2477</v>
      </c>
      <c r="E66" s="99">
        <v>696</v>
      </c>
      <c r="F66" s="84" t="str">
        <f>VLOOKUP(E66,VIP!$A$2:$O11372,2,0)</f>
        <v>DRBR696</v>
      </c>
      <c r="G66" s="98" t="str">
        <f>VLOOKUP(E66,'LISTADO ATM'!$A$2:$B$894,2,0)</f>
        <v>ATM Olé Jacobo Majluta</v>
      </c>
      <c r="H66" s="98" t="str">
        <f>VLOOKUP(E66,VIP!$A$2:$O16293,7,FALSE)</f>
        <v>Si</v>
      </c>
      <c r="I66" s="98" t="str">
        <f>VLOOKUP(E66,VIP!$A$2:$O8258,8,FALSE)</f>
        <v>Si</v>
      </c>
      <c r="J66" s="98" t="str">
        <f>VLOOKUP(E66,VIP!$A$2:$O8208,8,FALSE)</f>
        <v>Si</v>
      </c>
      <c r="K66" s="98" t="str">
        <f>VLOOKUP(E66,VIP!$A$2:$O11782,6,0)</f>
        <v>NO</v>
      </c>
      <c r="L66" s="106" t="s">
        <v>2430</v>
      </c>
      <c r="M66" s="117" t="s">
        <v>2513</v>
      </c>
      <c r="N66" s="104" t="s">
        <v>2481</v>
      </c>
      <c r="O66" s="102" t="s">
        <v>2482</v>
      </c>
      <c r="P66" s="117"/>
      <c r="Q66" s="122">
        <v>44221.616516203707</v>
      </c>
    </row>
    <row r="67" spans="1:17" ht="18" x14ac:dyDescent="0.25">
      <c r="A67" s="84" t="str">
        <f>VLOOKUP(E67,'LISTADO ATM'!$A$2:$C$895,3,0)</f>
        <v>ESTE</v>
      </c>
      <c r="B67" s="111">
        <v>335771009</v>
      </c>
      <c r="C67" s="103">
        <v>44220.333333333336</v>
      </c>
      <c r="D67" s="102" t="s">
        <v>2477</v>
      </c>
      <c r="E67" s="99">
        <v>211</v>
      </c>
      <c r="F67" s="84" t="str">
        <f>VLOOKUP(E67,VIP!$A$2:$O11376,2,0)</f>
        <v>DRBR211</v>
      </c>
      <c r="G67" s="98" t="str">
        <f>VLOOKUP(E67,'LISTADO ATM'!$A$2:$B$894,2,0)</f>
        <v xml:space="preserve">ATM Oficina La Romana I </v>
      </c>
      <c r="H67" s="98" t="str">
        <f>VLOOKUP(E67,VIP!$A$2:$O16297,7,FALSE)</f>
        <v>Si</v>
      </c>
      <c r="I67" s="98" t="str">
        <f>VLOOKUP(E67,VIP!$A$2:$O8262,8,FALSE)</f>
        <v>Si</v>
      </c>
      <c r="J67" s="98" t="str">
        <f>VLOOKUP(E67,VIP!$A$2:$O8212,8,FALSE)</f>
        <v>Si</v>
      </c>
      <c r="K67" s="98" t="str">
        <f>VLOOKUP(E67,VIP!$A$2:$O11786,6,0)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17"/>
      <c r="Q67" s="105" t="s">
        <v>2502</v>
      </c>
    </row>
    <row r="68" spans="1:17" ht="18" x14ac:dyDescent="0.25">
      <c r="A68" s="84" t="str">
        <f>VLOOKUP(E68,'LISTADO ATM'!$A$2:$C$895,3,0)</f>
        <v>DISTRITO NACIONAL</v>
      </c>
      <c r="B68" s="111">
        <v>335771010</v>
      </c>
      <c r="C68" s="103">
        <v>44220.336655092593</v>
      </c>
      <c r="D68" s="102" t="s">
        <v>2477</v>
      </c>
      <c r="E68" s="99">
        <v>949</v>
      </c>
      <c r="F68" s="84" t="str">
        <f>VLOOKUP(E68,VIP!$A$2:$O11390,2,0)</f>
        <v>DRBR23D</v>
      </c>
      <c r="G68" s="98" t="str">
        <f>VLOOKUP(E68,'LISTADO ATM'!$A$2:$B$894,2,0)</f>
        <v xml:space="preserve">ATM S/M Bravo San Isidro Coral Mall </v>
      </c>
      <c r="H68" s="98" t="str">
        <f>VLOOKUP(E68,VIP!$A$2:$O16311,7,FALSE)</f>
        <v>Si</v>
      </c>
      <c r="I68" s="98" t="str">
        <f>VLOOKUP(E68,VIP!$A$2:$O8276,8,FALSE)</f>
        <v>No</v>
      </c>
      <c r="J68" s="98" t="str">
        <f>VLOOKUP(E68,VIP!$A$2:$O8226,8,FALSE)</f>
        <v>No</v>
      </c>
      <c r="K68" s="98" t="str">
        <f>VLOOKUP(E68,VIP!$A$2:$O11800,6,0)</f>
        <v>NO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17"/>
      <c r="Q68" s="105" t="s">
        <v>2466</v>
      </c>
    </row>
    <row r="69" spans="1:17" ht="18" x14ac:dyDescent="0.25">
      <c r="A69" s="84" t="str">
        <f>VLOOKUP(E69,'LISTADO ATM'!$A$2:$C$895,3,0)</f>
        <v>ESTE</v>
      </c>
      <c r="B69" s="111">
        <v>335771011</v>
      </c>
      <c r="C69" s="103">
        <v>44220.358784722222</v>
      </c>
      <c r="D69" s="102" t="s">
        <v>2477</v>
      </c>
      <c r="E69" s="99">
        <v>399</v>
      </c>
      <c r="F69" s="84" t="str">
        <f>VLOOKUP(E69,VIP!$A$2:$O11389,2,0)</f>
        <v>DRBR399</v>
      </c>
      <c r="G69" s="98" t="str">
        <f>VLOOKUP(E69,'LISTADO ATM'!$A$2:$B$894,2,0)</f>
        <v xml:space="preserve">ATM Oficina La Romana II </v>
      </c>
      <c r="H69" s="98" t="str">
        <f>VLOOKUP(E69,VIP!$A$2:$O16310,7,FALSE)</f>
        <v>Si</v>
      </c>
      <c r="I69" s="98" t="str">
        <f>VLOOKUP(E69,VIP!$A$2:$O8275,8,FALSE)</f>
        <v>Si</v>
      </c>
      <c r="J69" s="98" t="str">
        <f>VLOOKUP(E69,VIP!$A$2:$O8225,8,FALSE)</f>
        <v>Si</v>
      </c>
      <c r="K69" s="98" t="str">
        <f>VLOOKUP(E69,VIP!$A$2:$O11799,6,0)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17"/>
      <c r="Q69" s="105" t="s">
        <v>2430</v>
      </c>
    </row>
    <row r="70" spans="1:17" ht="18" x14ac:dyDescent="0.25">
      <c r="A70" s="84" t="str">
        <f>VLOOKUP(E70,'LISTADO ATM'!$A$2:$C$895,3,0)</f>
        <v>ESTE</v>
      </c>
      <c r="B70" s="111">
        <v>335771012</v>
      </c>
      <c r="C70" s="103">
        <v>44220.374837962961</v>
      </c>
      <c r="D70" s="102" t="s">
        <v>2189</v>
      </c>
      <c r="E70" s="99">
        <v>293</v>
      </c>
      <c r="F70" s="84" t="str">
        <f>VLOOKUP(E70,VIP!$A$2:$O11388,2,0)</f>
        <v>DRBR293</v>
      </c>
      <c r="G70" s="98" t="str">
        <f>VLOOKUP(E70,'LISTADO ATM'!$A$2:$B$894,2,0)</f>
        <v xml:space="preserve">ATM S/M Nueva Visión (San Pedro) </v>
      </c>
      <c r="H70" s="98" t="str">
        <f>VLOOKUP(E70,VIP!$A$2:$O16309,7,FALSE)</f>
        <v>Si</v>
      </c>
      <c r="I70" s="98" t="str">
        <f>VLOOKUP(E70,VIP!$A$2:$O8274,8,FALSE)</f>
        <v>Si</v>
      </c>
      <c r="J70" s="98" t="str">
        <f>VLOOKUP(E70,VIP!$A$2:$O8224,8,FALSE)</f>
        <v>Si</v>
      </c>
      <c r="K70" s="98" t="str">
        <f>VLOOKUP(E70,VIP!$A$2:$O11798,6,0)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17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335771013</v>
      </c>
      <c r="C71" s="103">
        <v>44220.377766203703</v>
      </c>
      <c r="D71" s="102" t="s">
        <v>2189</v>
      </c>
      <c r="E71" s="99">
        <v>929</v>
      </c>
      <c r="F71" s="84" t="str">
        <f>VLOOKUP(E71,VIP!$A$2:$O11387,2,0)</f>
        <v>DRBR929</v>
      </c>
      <c r="G71" s="98" t="str">
        <f>VLOOKUP(E71,'LISTADO ATM'!$A$2:$B$894,2,0)</f>
        <v>ATM Autoservicio Nacional El Conde</v>
      </c>
      <c r="H71" s="98" t="str">
        <f>VLOOKUP(E71,VIP!$A$2:$O16308,7,FALSE)</f>
        <v>Si</v>
      </c>
      <c r="I71" s="98" t="str">
        <f>VLOOKUP(E71,VIP!$A$2:$O8273,8,FALSE)</f>
        <v>Si</v>
      </c>
      <c r="J71" s="98" t="str">
        <f>VLOOKUP(E71,VIP!$A$2:$O8223,8,FALSE)</f>
        <v>Si</v>
      </c>
      <c r="K71" s="98" t="str">
        <f>VLOOKUP(E71,VIP!$A$2:$O11797,6,0)</f>
        <v>NO</v>
      </c>
      <c r="L71" s="106" t="s">
        <v>2228</v>
      </c>
      <c r="M71" s="117" t="s">
        <v>2513</v>
      </c>
      <c r="N71" s="104" t="s">
        <v>2481</v>
      </c>
      <c r="O71" s="102" t="s">
        <v>2483</v>
      </c>
      <c r="P71" s="117"/>
      <c r="Q71" s="122">
        <v>44221.596134259256</v>
      </c>
    </row>
    <row r="72" spans="1:17" ht="18" x14ac:dyDescent="0.25">
      <c r="A72" s="84" t="str">
        <f>VLOOKUP(E72,'LISTADO ATM'!$A$2:$C$895,3,0)</f>
        <v>DISTRITO NACIONAL</v>
      </c>
      <c r="B72" s="111">
        <v>335771014</v>
      </c>
      <c r="C72" s="103">
        <v>44220.380601851852</v>
      </c>
      <c r="D72" s="102" t="s">
        <v>2477</v>
      </c>
      <c r="E72" s="99">
        <v>436</v>
      </c>
      <c r="F72" s="84" t="str">
        <f>VLOOKUP(E72,VIP!$A$2:$O11386,2,0)</f>
        <v>DRBR436</v>
      </c>
      <c r="G72" s="98" t="str">
        <f>VLOOKUP(E72,'LISTADO ATM'!$A$2:$B$894,2,0)</f>
        <v xml:space="preserve">ATM Autobanco Torre II </v>
      </c>
      <c r="H72" s="98" t="str">
        <f>VLOOKUP(E72,VIP!$A$2:$O16307,7,FALSE)</f>
        <v>Si</v>
      </c>
      <c r="I72" s="98" t="str">
        <f>VLOOKUP(E72,VIP!$A$2:$O8272,8,FALSE)</f>
        <v>Si</v>
      </c>
      <c r="J72" s="98" t="str">
        <f>VLOOKUP(E72,VIP!$A$2:$O8222,8,FALSE)</f>
        <v>Si</v>
      </c>
      <c r="K72" s="98" t="str">
        <f>VLOOKUP(E72,VIP!$A$2:$O11796,6,0)</f>
        <v>SI</v>
      </c>
      <c r="L72" s="106" t="s">
        <v>2430</v>
      </c>
      <c r="M72" s="117" t="s">
        <v>2513</v>
      </c>
      <c r="N72" s="104" t="s">
        <v>2481</v>
      </c>
      <c r="O72" s="102" t="s">
        <v>2482</v>
      </c>
      <c r="P72" s="117"/>
      <c r="Q72" s="122">
        <v>44221.761805555558</v>
      </c>
    </row>
    <row r="73" spans="1:17" ht="18" x14ac:dyDescent="0.25">
      <c r="A73" s="84" t="str">
        <f>VLOOKUP(E73,'LISTADO ATM'!$A$2:$C$895,3,0)</f>
        <v>DISTRITO NACIONAL</v>
      </c>
      <c r="B73" s="111">
        <v>335771019</v>
      </c>
      <c r="C73" s="103">
        <v>44220.392708333333</v>
      </c>
      <c r="D73" s="102" t="s">
        <v>2189</v>
      </c>
      <c r="E73" s="99">
        <v>485</v>
      </c>
      <c r="F73" s="84" t="str">
        <f>VLOOKUP(E73,VIP!$A$2:$O11384,2,0)</f>
        <v>DRBR485</v>
      </c>
      <c r="G73" s="98" t="str">
        <f>VLOOKUP(E73,'LISTADO ATM'!$A$2:$B$894,2,0)</f>
        <v xml:space="preserve">ATM CEDIMAT </v>
      </c>
      <c r="H73" s="98" t="str">
        <f>VLOOKUP(E73,VIP!$A$2:$O16305,7,FALSE)</f>
        <v>Si</v>
      </c>
      <c r="I73" s="98" t="str">
        <f>VLOOKUP(E73,VIP!$A$2:$O8270,8,FALSE)</f>
        <v>Si</v>
      </c>
      <c r="J73" s="98" t="str">
        <f>VLOOKUP(E73,VIP!$A$2:$O8220,8,FALSE)</f>
        <v>Si</v>
      </c>
      <c r="K73" s="98" t="str">
        <f>VLOOKUP(E73,VIP!$A$2:$O11794,6,0)</f>
        <v>NO</v>
      </c>
      <c r="L73" s="106" t="s">
        <v>2254</v>
      </c>
      <c r="M73" s="117" t="s">
        <v>2513</v>
      </c>
      <c r="N73" s="104" t="s">
        <v>2481</v>
      </c>
      <c r="O73" s="102" t="s">
        <v>2483</v>
      </c>
      <c r="P73" s="117"/>
      <c r="Q73" s="122">
        <v>44221.597858796296</v>
      </c>
    </row>
    <row r="74" spans="1:17" ht="18" x14ac:dyDescent="0.25">
      <c r="A74" s="84" t="str">
        <f>VLOOKUP(E74,'LISTADO ATM'!$A$2:$C$895,3,0)</f>
        <v>DISTRITO NACIONAL</v>
      </c>
      <c r="B74" s="111">
        <v>335771022</v>
      </c>
      <c r="C74" s="103">
        <v>44220.41578703704</v>
      </c>
      <c r="D74" s="102" t="s">
        <v>2189</v>
      </c>
      <c r="E74" s="99">
        <v>225</v>
      </c>
      <c r="F74" s="84" t="str">
        <f>VLOOKUP(E74,VIP!$A$2:$O11381,2,0)</f>
        <v>DRBR225</v>
      </c>
      <c r="G74" s="98" t="str">
        <f>VLOOKUP(E74,'LISTADO ATM'!$A$2:$B$894,2,0)</f>
        <v xml:space="preserve">ATM S/M Nacional Arroyo Hondo </v>
      </c>
      <c r="H74" s="98" t="str">
        <f>VLOOKUP(E74,VIP!$A$2:$O16302,7,FALSE)</f>
        <v>Si</v>
      </c>
      <c r="I74" s="98" t="str">
        <f>VLOOKUP(E74,VIP!$A$2:$O8267,8,FALSE)</f>
        <v>Si</v>
      </c>
      <c r="J74" s="98" t="str">
        <f>VLOOKUP(E74,VIP!$A$2:$O8217,8,FALSE)</f>
        <v>Si</v>
      </c>
      <c r="K74" s="98" t="str">
        <f>VLOOKUP(E74,VIP!$A$2:$O11791,6,0)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7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335771023</v>
      </c>
      <c r="C75" s="103">
        <v>44220.421319444446</v>
      </c>
      <c r="D75" s="102" t="s">
        <v>2477</v>
      </c>
      <c r="E75" s="99">
        <v>684</v>
      </c>
      <c r="F75" s="84" t="str">
        <f>VLOOKUP(E75,VIP!$A$2:$O11380,2,0)</f>
        <v>DRBR684</v>
      </c>
      <c r="G75" s="98" t="str">
        <f>VLOOKUP(E75,'LISTADO ATM'!$A$2:$B$894,2,0)</f>
        <v>ATM Estación Texaco Prolongación 27 Febrero</v>
      </c>
      <c r="H75" s="98" t="str">
        <f>VLOOKUP(E75,VIP!$A$2:$O16301,7,FALSE)</f>
        <v>NO</v>
      </c>
      <c r="I75" s="98" t="str">
        <f>VLOOKUP(E75,VIP!$A$2:$O8266,8,FALSE)</f>
        <v>NO</v>
      </c>
      <c r="J75" s="98" t="str">
        <f>VLOOKUP(E75,VIP!$A$2:$O8216,8,FALSE)</f>
        <v>NO</v>
      </c>
      <c r="K75" s="98" t="str">
        <f>VLOOKUP(E75,VIP!$A$2:$O11790,6,0)</f>
        <v>NO</v>
      </c>
      <c r="L75" s="106" t="s">
        <v>2430</v>
      </c>
      <c r="M75" s="117" t="s">
        <v>2513</v>
      </c>
      <c r="N75" s="104" t="s">
        <v>2481</v>
      </c>
      <c r="O75" s="102" t="s">
        <v>2482</v>
      </c>
      <c r="P75" s="117"/>
      <c r="Q75" s="122">
        <v>44221.616516203707</v>
      </c>
    </row>
    <row r="76" spans="1:17" ht="18" x14ac:dyDescent="0.25">
      <c r="A76" s="84" t="str">
        <f>VLOOKUP(E76,'LISTADO ATM'!$A$2:$C$895,3,0)</f>
        <v>DISTRITO NACIONAL</v>
      </c>
      <c r="B76" s="111">
        <v>335771024</v>
      </c>
      <c r="C76" s="103">
        <v>44220.428391203706</v>
      </c>
      <c r="D76" s="102" t="s">
        <v>2477</v>
      </c>
      <c r="E76" s="99">
        <v>904</v>
      </c>
      <c r="F76" s="84" t="str">
        <f>VLOOKUP(E76,VIP!$A$2:$O11379,2,0)</f>
        <v>DRBR24B</v>
      </c>
      <c r="G76" s="98" t="str">
        <f>VLOOKUP(E76,'LISTADO ATM'!$A$2:$B$894,2,0)</f>
        <v xml:space="preserve">ATM Oficina Multicentro La Sirena Churchill </v>
      </c>
      <c r="H76" s="98" t="str">
        <f>VLOOKUP(E76,VIP!$A$2:$O16300,7,FALSE)</f>
        <v>Si</v>
      </c>
      <c r="I76" s="98" t="str">
        <f>VLOOKUP(E76,VIP!$A$2:$O8265,8,FALSE)</f>
        <v>Si</v>
      </c>
      <c r="J76" s="98" t="str">
        <f>VLOOKUP(E76,VIP!$A$2:$O8215,8,FALSE)</f>
        <v>Si</v>
      </c>
      <c r="K76" s="98" t="str">
        <f>VLOOKUP(E76,VIP!$A$2:$O11789,6,0)</f>
        <v>SI</v>
      </c>
      <c r="L76" s="106" t="s">
        <v>2430</v>
      </c>
      <c r="M76" s="117" t="s">
        <v>2513</v>
      </c>
      <c r="N76" s="104" t="s">
        <v>2481</v>
      </c>
      <c r="O76" s="102" t="s">
        <v>2482</v>
      </c>
      <c r="P76" s="117"/>
      <c r="Q76" s="122">
        <v>44221.616516203707</v>
      </c>
    </row>
    <row r="77" spans="1:17" ht="18" x14ac:dyDescent="0.25">
      <c r="A77" s="84" t="str">
        <f>VLOOKUP(E77,'LISTADO ATM'!$A$2:$C$895,3,0)</f>
        <v>DISTRITO NACIONAL</v>
      </c>
      <c r="B77" s="111">
        <v>335771025</v>
      </c>
      <c r="C77" s="103">
        <v>44220.432268518518</v>
      </c>
      <c r="D77" s="102" t="s">
        <v>2477</v>
      </c>
      <c r="E77" s="99">
        <v>557</v>
      </c>
      <c r="F77" s="84" t="str">
        <f>VLOOKUP(E77,VIP!$A$2:$O11378,2,0)</f>
        <v>DRBR022</v>
      </c>
      <c r="G77" s="98" t="str">
        <f>VLOOKUP(E77,'LISTADO ATM'!$A$2:$B$894,2,0)</f>
        <v xml:space="preserve">ATM Multicentro La Sirena Ave. Mella </v>
      </c>
      <c r="H77" s="98" t="str">
        <f>VLOOKUP(E77,VIP!$A$2:$O16299,7,FALSE)</f>
        <v>Si</v>
      </c>
      <c r="I77" s="98" t="str">
        <f>VLOOKUP(E77,VIP!$A$2:$O8264,8,FALSE)</f>
        <v>Si</v>
      </c>
      <c r="J77" s="98" t="str">
        <f>VLOOKUP(E77,VIP!$A$2:$O8214,8,FALSE)</f>
        <v>Si</v>
      </c>
      <c r="K77" s="98" t="str">
        <f>VLOOKUP(E77,VIP!$A$2:$O11788,6,0)</f>
        <v>SI</v>
      </c>
      <c r="L77" s="106" t="s">
        <v>2466</v>
      </c>
      <c r="M77" s="117" t="s">
        <v>2513</v>
      </c>
      <c r="N77" s="104" t="s">
        <v>2481</v>
      </c>
      <c r="O77" s="102" t="s">
        <v>2482</v>
      </c>
      <c r="P77" s="117"/>
      <c r="Q77" s="122">
        <v>44221.42769675926</v>
      </c>
    </row>
    <row r="78" spans="1:17" ht="18" x14ac:dyDescent="0.25">
      <c r="A78" s="84" t="str">
        <f>VLOOKUP(E78,'LISTADO ATM'!$A$2:$C$895,3,0)</f>
        <v>SUR</v>
      </c>
      <c r="B78" s="111">
        <v>335771028</v>
      </c>
      <c r="C78" s="103">
        <v>44220.448518518519</v>
      </c>
      <c r="D78" s="102" t="s">
        <v>2189</v>
      </c>
      <c r="E78" s="99">
        <v>582</v>
      </c>
      <c r="F78" s="84" t="e">
        <f>VLOOKUP(E78,VIP!$A$2:$O11404,2,0)</f>
        <v>#N/A</v>
      </c>
      <c r="G78" s="98" t="str">
        <f>VLOOKUP(E78,'LISTADO ATM'!$A$2:$B$894,2,0)</f>
        <v>ATM Estación Sabana Yegua</v>
      </c>
      <c r="H78" s="98" t="e">
        <f>VLOOKUP(E78,VIP!$A$2:$O16325,7,FALSE)</f>
        <v>#N/A</v>
      </c>
      <c r="I78" s="98" t="e">
        <f>VLOOKUP(E78,VIP!$A$2:$O8290,8,FALSE)</f>
        <v>#N/A</v>
      </c>
      <c r="J78" s="98" t="e">
        <f>VLOOKUP(E78,VIP!$A$2:$O8240,8,FALSE)</f>
        <v>#N/A</v>
      </c>
      <c r="K78" s="98" t="e">
        <f>VLOOKUP(E78,VIP!$A$2:$O11814,6,0)</f>
        <v>#N/A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21"/>
      <c r="Q78" s="105" t="s">
        <v>2228</v>
      </c>
    </row>
    <row r="79" spans="1:17" ht="18" x14ac:dyDescent="0.25">
      <c r="A79" s="84" t="str">
        <f>VLOOKUP(E79,'LISTADO ATM'!$A$2:$C$895,3,0)</f>
        <v>ESTE</v>
      </c>
      <c r="B79" s="111">
        <v>335771035</v>
      </c>
      <c r="C79" s="103">
        <v>44220.48332175926</v>
      </c>
      <c r="D79" s="102" t="s">
        <v>2189</v>
      </c>
      <c r="E79" s="99">
        <v>111</v>
      </c>
      <c r="F79" s="84" t="str">
        <f>VLOOKUP(E79,VIP!$A$2:$O11402,2,0)</f>
        <v>DRBR111</v>
      </c>
      <c r="G79" s="98" t="str">
        <f>VLOOKUP(E79,'LISTADO ATM'!$A$2:$B$894,2,0)</f>
        <v xml:space="preserve">ATM Oficina San Pedro </v>
      </c>
      <c r="H79" s="98" t="str">
        <f>VLOOKUP(E79,VIP!$A$2:$O16323,7,FALSE)</f>
        <v>Si</v>
      </c>
      <c r="I79" s="98" t="str">
        <f>VLOOKUP(E79,VIP!$A$2:$O8288,8,FALSE)</f>
        <v>Si</v>
      </c>
      <c r="J79" s="98" t="str">
        <f>VLOOKUP(E79,VIP!$A$2:$O8238,8,FALSE)</f>
        <v>Si</v>
      </c>
      <c r="K79" s="98" t="str">
        <f>VLOOKUP(E79,VIP!$A$2:$O11812,6,0)</f>
        <v>SI</v>
      </c>
      <c r="L79" s="106" t="s">
        <v>2228</v>
      </c>
      <c r="M79" s="117" t="s">
        <v>2513</v>
      </c>
      <c r="N79" s="104" t="s">
        <v>2481</v>
      </c>
      <c r="O79" s="102" t="s">
        <v>2483</v>
      </c>
      <c r="P79" s="117"/>
      <c r="Q79" s="122">
        <v>44221.748611111114</v>
      </c>
    </row>
    <row r="80" spans="1:17" ht="18" x14ac:dyDescent="0.25">
      <c r="A80" s="84" t="str">
        <f>VLOOKUP(E80,'LISTADO ATM'!$A$2:$C$895,3,0)</f>
        <v>DISTRITO NACIONAL</v>
      </c>
      <c r="B80" s="111">
        <v>335771036</v>
      </c>
      <c r="C80" s="103">
        <v>44220.484606481485</v>
      </c>
      <c r="D80" s="102" t="s">
        <v>2189</v>
      </c>
      <c r="E80" s="99">
        <v>522</v>
      </c>
      <c r="F80" s="84" t="str">
        <f>VLOOKUP(E80,VIP!$A$2:$O11401,2,0)</f>
        <v>DRBR522</v>
      </c>
      <c r="G80" s="98" t="str">
        <f>VLOOKUP(E80,'LISTADO ATM'!$A$2:$B$894,2,0)</f>
        <v xml:space="preserve">ATM Oficina Galería 360 </v>
      </c>
      <c r="H80" s="98" t="str">
        <f>VLOOKUP(E80,VIP!$A$2:$O16322,7,FALSE)</f>
        <v>Si</v>
      </c>
      <c r="I80" s="98" t="str">
        <f>VLOOKUP(E80,VIP!$A$2:$O8287,8,FALSE)</f>
        <v>Si</v>
      </c>
      <c r="J80" s="98" t="str">
        <f>VLOOKUP(E80,VIP!$A$2:$O8237,8,FALSE)</f>
        <v>Si</v>
      </c>
      <c r="K80" s="98" t="str">
        <f>VLOOKUP(E80,VIP!$A$2:$O11811,6,0)</f>
        <v>SI</v>
      </c>
      <c r="L80" s="106" t="s">
        <v>2228</v>
      </c>
      <c r="M80" s="117" t="s">
        <v>2513</v>
      </c>
      <c r="N80" s="104" t="s">
        <v>2481</v>
      </c>
      <c r="O80" s="102" t="s">
        <v>2483</v>
      </c>
      <c r="P80" s="117"/>
      <c r="Q80" s="122">
        <v>44221.604895833334</v>
      </c>
    </row>
    <row r="81" spans="1:17" ht="18" x14ac:dyDescent="0.25">
      <c r="A81" s="84" t="str">
        <f>VLOOKUP(E81,'LISTADO ATM'!$A$2:$C$895,3,0)</f>
        <v>NORTE</v>
      </c>
      <c r="B81" s="111">
        <v>335771037</v>
      </c>
      <c r="C81" s="103">
        <v>44220.48609953704</v>
      </c>
      <c r="D81" s="102" t="s">
        <v>2190</v>
      </c>
      <c r="E81" s="99">
        <v>95</v>
      </c>
      <c r="F81" s="84" t="str">
        <f>VLOOKUP(E81,VIP!$A$2:$O11400,2,0)</f>
        <v>DRBR095</v>
      </c>
      <c r="G81" s="98" t="str">
        <f>VLOOKUP(E81,'LISTADO ATM'!$A$2:$B$894,2,0)</f>
        <v xml:space="preserve">ATM Oficina Tenares </v>
      </c>
      <c r="H81" s="98" t="str">
        <f>VLOOKUP(E81,VIP!$A$2:$O16321,7,FALSE)</f>
        <v>Si</v>
      </c>
      <c r="I81" s="98" t="str">
        <f>VLOOKUP(E81,VIP!$A$2:$O8286,8,FALSE)</f>
        <v>Si</v>
      </c>
      <c r="J81" s="98" t="str">
        <f>VLOOKUP(E81,VIP!$A$2:$O8236,8,FALSE)</f>
        <v>Si</v>
      </c>
      <c r="K81" s="98" t="str">
        <f>VLOOKUP(E81,VIP!$A$2:$O11810,6,0)</f>
        <v>SI</v>
      </c>
      <c r="L81" s="106" t="s">
        <v>2228</v>
      </c>
      <c r="M81" s="105" t="s">
        <v>2473</v>
      </c>
      <c r="N81" s="104" t="s">
        <v>2481</v>
      </c>
      <c r="O81" s="102" t="s">
        <v>2498</v>
      </c>
      <c r="P81" s="117"/>
      <c r="Q81" s="105" t="s">
        <v>2228</v>
      </c>
    </row>
    <row r="82" spans="1:17" ht="18" x14ac:dyDescent="0.25">
      <c r="A82" s="84" t="str">
        <f>VLOOKUP(E82,'LISTADO ATM'!$A$2:$C$895,3,0)</f>
        <v>NORTE</v>
      </c>
      <c r="B82" s="111">
        <v>335771038</v>
      </c>
      <c r="C82" s="103">
        <v>44220.487928240742</v>
      </c>
      <c r="D82" s="102" t="s">
        <v>2190</v>
      </c>
      <c r="E82" s="99">
        <v>79</v>
      </c>
      <c r="F82" s="84" t="str">
        <f>VLOOKUP(E82,VIP!$A$2:$O11399,2,0)</f>
        <v>DRBR079</v>
      </c>
      <c r="G82" s="98" t="str">
        <f>VLOOKUP(E82,'LISTADO ATM'!$A$2:$B$894,2,0)</f>
        <v xml:space="preserve">ATM UNP Luperón (Puerto Plata) </v>
      </c>
      <c r="H82" s="98" t="str">
        <f>VLOOKUP(E82,VIP!$A$2:$O16320,7,FALSE)</f>
        <v>Si</v>
      </c>
      <c r="I82" s="98" t="str">
        <f>VLOOKUP(E82,VIP!$A$2:$O8285,8,FALSE)</f>
        <v>Si</v>
      </c>
      <c r="J82" s="98" t="str">
        <f>VLOOKUP(E82,VIP!$A$2:$O8235,8,FALSE)</f>
        <v>Si</v>
      </c>
      <c r="K82" s="98" t="str">
        <f>VLOOKUP(E82,VIP!$A$2:$O11809,6,0)</f>
        <v>NO</v>
      </c>
      <c r="L82" s="106" t="s">
        <v>2228</v>
      </c>
      <c r="M82" s="117" t="s">
        <v>2513</v>
      </c>
      <c r="N82" s="122" t="s">
        <v>2512</v>
      </c>
      <c r="O82" s="102" t="s">
        <v>2498</v>
      </c>
      <c r="P82" s="117"/>
      <c r="Q82" s="122">
        <v>44221.421631944446</v>
      </c>
    </row>
    <row r="83" spans="1:17" ht="18" x14ac:dyDescent="0.25">
      <c r="A83" s="84" t="str">
        <f>VLOOKUP(E83,'LISTADO ATM'!$A$2:$C$895,3,0)</f>
        <v>DISTRITO NACIONAL</v>
      </c>
      <c r="B83" s="111">
        <v>335771039</v>
      </c>
      <c r="C83" s="103">
        <v>44220.499143518522</v>
      </c>
      <c r="D83" s="102" t="s">
        <v>2477</v>
      </c>
      <c r="E83" s="99">
        <v>267</v>
      </c>
      <c r="F83" s="84" t="str">
        <f>VLOOKUP(E83,VIP!$A$2:$O11398,2,0)</f>
        <v>DRBR267</v>
      </c>
      <c r="G83" s="98" t="str">
        <f>VLOOKUP(E83,'LISTADO ATM'!$A$2:$B$894,2,0)</f>
        <v xml:space="preserve">ATM Centro de Caja México </v>
      </c>
      <c r="H83" s="98" t="str">
        <f>VLOOKUP(E83,VIP!$A$2:$O16319,7,FALSE)</f>
        <v>Si</v>
      </c>
      <c r="I83" s="98" t="str">
        <f>VLOOKUP(E83,VIP!$A$2:$O8284,8,FALSE)</f>
        <v>Si</v>
      </c>
      <c r="J83" s="98" t="str">
        <f>VLOOKUP(E83,VIP!$A$2:$O8234,8,FALSE)</f>
        <v>Si</v>
      </c>
      <c r="K83" s="98" t="str">
        <f>VLOOKUP(E83,VIP!$A$2:$O11808,6,0)</f>
        <v>NO</v>
      </c>
      <c r="L83" s="106" t="s">
        <v>2466</v>
      </c>
      <c r="M83" s="105" t="s">
        <v>2473</v>
      </c>
      <c r="N83" s="104" t="s">
        <v>2481</v>
      </c>
      <c r="O83" s="102" t="s">
        <v>2482</v>
      </c>
      <c r="P83" s="117"/>
      <c r="Q83" s="105" t="s">
        <v>2466</v>
      </c>
    </row>
    <row r="84" spans="1:17" ht="18" x14ac:dyDescent="0.25">
      <c r="A84" s="84" t="str">
        <f>VLOOKUP(E84,'LISTADO ATM'!$A$2:$C$895,3,0)</f>
        <v>DISTRITO NACIONAL</v>
      </c>
      <c r="B84" s="111">
        <v>335771042</v>
      </c>
      <c r="C84" s="103">
        <v>44220.504016203704</v>
      </c>
      <c r="D84" s="102" t="s">
        <v>2494</v>
      </c>
      <c r="E84" s="99">
        <v>527</v>
      </c>
      <c r="F84" s="84" t="str">
        <f>VLOOKUP(E84,VIP!$A$2:$O11395,2,0)</f>
        <v>DRBR527</v>
      </c>
      <c r="G84" s="98" t="str">
        <f>VLOOKUP(E84,'LISTADO ATM'!$A$2:$B$894,2,0)</f>
        <v>ATM Oficina Zona Oriental II</v>
      </c>
      <c r="H84" s="98" t="str">
        <f>VLOOKUP(E84,VIP!$A$2:$O16316,7,FALSE)</f>
        <v>Si</v>
      </c>
      <c r="I84" s="98" t="str">
        <f>VLOOKUP(E84,VIP!$A$2:$O8281,8,FALSE)</f>
        <v>Si</v>
      </c>
      <c r="J84" s="98" t="str">
        <f>VLOOKUP(E84,VIP!$A$2:$O8231,8,FALSE)</f>
        <v>Si</v>
      </c>
      <c r="K84" s="98" t="str">
        <f>VLOOKUP(E84,VIP!$A$2:$O11805,6,0)</f>
        <v>SI</v>
      </c>
      <c r="L84" s="106" t="s">
        <v>2430</v>
      </c>
      <c r="M84" s="105" t="s">
        <v>2473</v>
      </c>
      <c r="N84" s="104" t="s">
        <v>2481</v>
      </c>
      <c r="O84" s="102" t="s">
        <v>2495</v>
      </c>
      <c r="P84" s="117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335771043</v>
      </c>
      <c r="C85" s="103">
        <v>44220.504594907405</v>
      </c>
      <c r="D85" s="102" t="s">
        <v>2189</v>
      </c>
      <c r="E85" s="99">
        <v>514</v>
      </c>
      <c r="F85" s="84" t="str">
        <f>VLOOKUP(E85,VIP!$A$2:$O11394,2,0)</f>
        <v>DRBR514</v>
      </c>
      <c r="G85" s="98" t="str">
        <f>VLOOKUP(E85,'LISTADO ATM'!$A$2:$B$894,2,0)</f>
        <v>ATM Autoservicio Charles de Gaulle</v>
      </c>
      <c r="H85" s="98" t="str">
        <f>VLOOKUP(E85,VIP!$A$2:$O16315,7,FALSE)</f>
        <v>Si</v>
      </c>
      <c r="I85" s="98" t="str">
        <f>VLOOKUP(E85,VIP!$A$2:$O8280,8,FALSE)</f>
        <v>No</v>
      </c>
      <c r="J85" s="98" t="str">
        <f>VLOOKUP(E85,VIP!$A$2:$O8230,8,FALSE)</f>
        <v>No</v>
      </c>
      <c r="K85" s="98" t="str">
        <f>VLOOKUP(E85,VIP!$A$2:$O11804,6,0)</f>
        <v>NO</v>
      </c>
      <c r="L85" s="106" t="s">
        <v>2254</v>
      </c>
      <c r="M85" s="105" t="s">
        <v>2473</v>
      </c>
      <c r="N85" s="104" t="s">
        <v>2481</v>
      </c>
      <c r="O85" s="102" t="s">
        <v>2483</v>
      </c>
      <c r="P85" s="117"/>
      <c r="Q85" s="105" t="s">
        <v>2254</v>
      </c>
    </row>
    <row r="86" spans="1:17" ht="18" x14ac:dyDescent="0.25">
      <c r="A86" s="84" t="str">
        <f>VLOOKUP(E86,'LISTADO ATM'!$A$2:$C$895,3,0)</f>
        <v>DISTRITO NACIONAL</v>
      </c>
      <c r="B86" s="111">
        <v>335771046</v>
      </c>
      <c r="C86" s="103">
        <v>44220.507361111115</v>
      </c>
      <c r="D86" s="102" t="s">
        <v>2189</v>
      </c>
      <c r="E86" s="99">
        <v>446</v>
      </c>
      <c r="F86" s="84" t="str">
        <f>VLOOKUP(E86,VIP!$A$2:$O11392,2,0)</f>
        <v>DRBR446</v>
      </c>
      <c r="G86" s="98" t="str">
        <f>VLOOKUP(E86,'LISTADO ATM'!$A$2:$B$894,2,0)</f>
        <v>ATM Hipodromo V Centenario</v>
      </c>
      <c r="H86" s="98" t="str">
        <f>VLOOKUP(E86,VIP!$A$2:$O16313,7,FALSE)</f>
        <v>Si</v>
      </c>
      <c r="I86" s="98" t="str">
        <f>VLOOKUP(E86,VIP!$A$2:$O8278,8,FALSE)</f>
        <v>Si</v>
      </c>
      <c r="J86" s="98" t="str">
        <f>VLOOKUP(E86,VIP!$A$2:$O8228,8,FALSE)</f>
        <v>Si</v>
      </c>
      <c r="K86" s="98" t="str">
        <f>VLOOKUP(E86,VIP!$A$2:$O11802,6,0)</f>
        <v>NO</v>
      </c>
      <c r="L86" s="106" t="s">
        <v>2435</v>
      </c>
      <c r="M86" s="117" t="s">
        <v>2513</v>
      </c>
      <c r="N86" s="104" t="s">
        <v>2481</v>
      </c>
      <c r="O86" s="102" t="s">
        <v>2483</v>
      </c>
      <c r="P86" s="117"/>
      <c r="Q86" s="122">
        <v>44221.595451388886</v>
      </c>
    </row>
    <row r="87" spans="1:17" ht="18" x14ac:dyDescent="0.25">
      <c r="A87" s="84" t="str">
        <f>VLOOKUP(E87,'LISTADO ATM'!$A$2:$C$895,3,0)</f>
        <v>DISTRITO NACIONAL</v>
      </c>
      <c r="B87" s="111">
        <v>335771048</v>
      </c>
      <c r="C87" s="103">
        <v>44220.519097222219</v>
      </c>
      <c r="D87" s="102" t="s">
        <v>2189</v>
      </c>
      <c r="E87" s="99">
        <v>717</v>
      </c>
      <c r="F87" s="84" t="str">
        <f>VLOOKUP(E87,VIP!$A$2:$O11390,2,0)</f>
        <v>DRBR24K</v>
      </c>
      <c r="G87" s="98" t="str">
        <f>VLOOKUP(E87,'LISTADO ATM'!$A$2:$B$894,2,0)</f>
        <v xml:space="preserve">ATM Oficina Los Alcarrizos </v>
      </c>
      <c r="H87" s="98" t="str">
        <f>VLOOKUP(E87,VIP!$A$2:$O16311,7,FALSE)</f>
        <v>Si</v>
      </c>
      <c r="I87" s="98" t="str">
        <f>VLOOKUP(E87,VIP!$A$2:$O8276,8,FALSE)</f>
        <v>Si</v>
      </c>
      <c r="J87" s="98" t="str">
        <f>VLOOKUP(E87,VIP!$A$2:$O8226,8,FALSE)</f>
        <v>Si</v>
      </c>
      <c r="K87" s="98" t="str">
        <f>VLOOKUP(E87,VIP!$A$2:$O11800,6,0)</f>
        <v>SI</v>
      </c>
      <c r="L87" s="106" t="s">
        <v>2435</v>
      </c>
      <c r="M87" s="105" t="s">
        <v>2473</v>
      </c>
      <c r="N87" s="104" t="s">
        <v>2481</v>
      </c>
      <c r="O87" s="102" t="s">
        <v>2483</v>
      </c>
      <c r="P87" s="117"/>
      <c r="Q87" s="105" t="s">
        <v>2435</v>
      </c>
    </row>
    <row r="88" spans="1:17" ht="18" x14ac:dyDescent="0.25">
      <c r="A88" s="84" t="str">
        <f>VLOOKUP(E88,'LISTADO ATM'!$A$2:$C$895,3,0)</f>
        <v>NORTE</v>
      </c>
      <c r="B88" s="111">
        <v>335771049</v>
      </c>
      <c r="C88" s="103">
        <v>44220.521041666667</v>
      </c>
      <c r="D88" s="102" t="s">
        <v>2190</v>
      </c>
      <c r="E88" s="99">
        <v>299</v>
      </c>
      <c r="F88" s="84" t="str">
        <f>VLOOKUP(E88,VIP!$A$2:$O11389,2,0)</f>
        <v>DRBR299</v>
      </c>
      <c r="G88" s="98" t="str">
        <f>VLOOKUP(E88,'LISTADO ATM'!$A$2:$B$894,2,0)</f>
        <v xml:space="preserve">ATM S/M Aprezio Cotui </v>
      </c>
      <c r="H88" s="98" t="str">
        <f>VLOOKUP(E88,VIP!$A$2:$O16310,7,FALSE)</f>
        <v>Si</v>
      </c>
      <c r="I88" s="98" t="str">
        <f>VLOOKUP(E88,VIP!$A$2:$O8275,8,FALSE)</f>
        <v>Si</v>
      </c>
      <c r="J88" s="98" t="str">
        <f>VLOOKUP(E88,VIP!$A$2:$O8225,8,FALSE)</f>
        <v>Si</v>
      </c>
      <c r="K88" s="98" t="str">
        <f>VLOOKUP(E88,VIP!$A$2:$O11799,6,0)</f>
        <v>NO</v>
      </c>
      <c r="L88" s="106" t="s">
        <v>2463</v>
      </c>
      <c r="M88" s="117" t="s">
        <v>2513</v>
      </c>
      <c r="N88" s="122" t="s">
        <v>2512</v>
      </c>
      <c r="O88" s="102" t="s">
        <v>2490</v>
      </c>
      <c r="P88" s="117"/>
      <c r="Q88" s="122">
        <v>44221.436793981484</v>
      </c>
    </row>
    <row r="89" spans="1:17" ht="18" x14ac:dyDescent="0.25">
      <c r="A89" s="84" t="str">
        <f>VLOOKUP(E89,'LISTADO ATM'!$A$2:$C$895,3,0)</f>
        <v>NORTE</v>
      </c>
      <c r="B89" s="111">
        <v>335771050</v>
      </c>
      <c r="C89" s="103">
        <v>44220.525914351849</v>
      </c>
      <c r="D89" s="102" t="s">
        <v>2189</v>
      </c>
      <c r="E89" s="99">
        <v>511</v>
      </c>
      <c r="F89" s="84" t="str">
        <f>VLOOKUP(E89,VIP!$A$2:$O11388,2,0)</f>
        <v>DRBR511</v>
      </c>
      <c r="G89" s="98" t="str">
        <f>VLOOKUP(E89,'LISTADO ATM'!$A$2:$B$894,2,0)</f>
        <v xml:space="preserve">ATM UNP Río San Juan (Nagua) </v>
      </c>
      <c r="H89" s="98" t="str">
        <f>VLOOKUP(E89,VIP!$A$2:$O16309,7,FALSE)</f>
        <v>Si</v>
      </c>
      <c r="I89" s="98" t="str">
        <f>VLOOKUP(E89,VIP!$A$2:$O8274,8,FALSE)</f>
        <v>Si</v>
      </c>
      <c r="J89" s="98" t="str">
        <f>VLOOKUP(E89,VIP!$A$2:$O8224,8,FALSE)</f>
        <v>Si</v>
      </c>
      <c r="K89" s="98" t="str">
        <f>VLOOKUP(E89,VIP!$A$2:$O11798,6,0)</f>
        <v>NO</v>
      </c>
      <c r="L89" s="106" t="s">
        <v>2463</v>
      </c>
      <c r="M89" s="117" t="s">
        <v>2513</v>
      </c>
      <c r="N89" s="122" t="s">
        <v>2512</v>
      </c>
      <c r="O89" s="102" t="s">
        <v>2483</v>
      </c>
      <c r="P89" s="117"/>
      <c r="Q89" s="122">
        <v>44221.437569444446</v>
      </c>
    </row>
    <row r="90" spans="1:17" ht="18" x14ac:dyDescent="0.25">
      <c r="A90" s="84" t="str">
        <f>VLOOKUP(E90,'LISTADO ATM'!$A$2:$C$895,3,0)</f>
        <v>NORTE</v>
      </c>
      <c r="B90" s="111">
        <v>335771051</v>
      </c>
      <c r="C90" s="103">
        <v>44220.527719907404</v>
      </c>
      <c r="D90" s="102" t="s">
        <v>2190</v>
      </c>
      <c r="E90" s="99">
        <v>878</v>
      </c>
      <c r="F90" s="84" t="str">
        <f>VLOOKUP(E90,VIP!$A$2:$O11387,2,0)</f>
        <v>DRBR878</v>
      </c>
      <c r="G90" s="98" t="str">
        <f>VLOOKUP(E90,'LISTADO ATM'!$A$2:$B$894,2,0)</f>
        <v>ATM UNP Cabral Y Baez</v>
      </c>
      <c r="H90" s="98" t="str">
        <f>VLOOKUP(E90,VIP!$A$2:$O16308,7,FALSE)</f>
        <v>N/A</v>
      </c>
      <c r="I90" s="98" t="str">
        <f>VLOOKUP(E90,VIP!$A$2:$O8273,8,FALSE)</f>
        <v>N/A</v>
      </c>
      <c r="J90" s="98" t="str">
        <f>VLOOKUP(E90,VIP!$A$2:$O8223,8,FALSE)</f>
        <v>N/A</v>
      </c>
      <c r="K90" s="98" t="str">
        <f>VLOOKUP(E90,VIP!$A$2:$O11797,6,0)</f>
        <v>N/A</v>
      </c>
      <c r="L90" s="106" t="s">
        <v>2254</v>
      </c>
      <c r="M90" s="105" t="s">
        <v>2473</v>
      </c>
      <c r="N90" s="104" t="s">
        <v>2481</v>
      </c>
      <c r="O90" s="102" t="s">
        <v>2490</v>
      </c>
      <c r="P90" s="117"/>
      <c r="Q90" s="105" t="s">
        <v>2254</v>
      </c>
    </row>
    <row r="91" spans="1:17" ht="18" x14ac:dyDescent="0.25">
      <c r="A91" s="84" t="str">
        <f>VLOOKUP(E91,'LISTADO ATM'!$A$2:$C$895,3,0)</f>
        <v>DISTRITO NACIONAL</v>
      </c>
      <c r="B91" s="111">
        <v>335771052</v>
      </c>
      <c r="C91" s="103">
        <v>44220.529872685183</v>
      </c>
      <c r="D91" s="102" t="s">
        <v>2189</v>
      </c>
      <c r="E91" s="99">
        <v>889</v>
      </c>
      <c r="F91" s="84" t="str">
        <f>VLOOKUP(E91,VIP!$A$2:$O11386,2,0)</f>
        <v>DRBR889</v>
      </c>
      <c r="G91" s="98" t="str">
        <f>VLOOKUP(E91,'LISTADO ATM'!$A$2:$B$894,2,0)</f>
        <v>ATM Oficina Plaza Lama Máximo Gómez II</v>
      </c>
      <c r="H91" s="98" t="str">
        <f>VLOOKUP(E91,VIP!$A$2:$O16307,7,FALSE)</f>
        <v>Si</v>
      </c>
      <c r="I91" s="98" t="str">
        <f>VLOOKUP(E91,VIP!$A$2:$O8272,8,FALSE)</f>
        <v>Si</v>
      </c>
      <c r="J91" s="98" t="str">
        <f>VLOOKUP(E91,VIP!$A$2:$O8222,8,FALSE)</f>
        <v>Si</v>
      </c>
      <c r="K91" s="98" t="str">
        <f>VLOOKUP(E91,VIP!$A$2:$O11796,6,0)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17"/>
      <c r="Q91" s="105" t="s">
        <v>2463</v>
      </c>
    </row>
    <row r="92" spans="1:17" ht="18" x14ac:dyDescent="0.25">
      <c r="A92" s="84" t="str">
        <f>VLOOKUP(E92,'LISTADO ATM'!$A$2:$C$895,3,0)</f>
        <v>DISTRITO NACIONAL</v>
      </c>
      <c r="B92" s="111">
        <v>335771054</v>
      </c>
      <c r="C92" s="103">
        <v>44220.531655092593</v>
      </c>
      <c r="D92" s="102" t="s">
        <v>2189</v>
      </c>
      <c r="E92" s="99">
        <v>54</v>
      </c>
      <c r="F92" s="84" t="str">
        <f>VLOOKUP(E92,VIP!$A$2:$O11384,2,0)</f>
        <v>DRBR054</v>
      </c>
      <c r="G92" s="98" t="str">
        <f>VLOOKUP(E92,'LISTADO ATM'!$A$2:$B$894,2,0)</f>
        <v xml:space="preserve">ATM Autoservicio Galería 360 </v>
      </c>
      <c r="H92" s="98" t="str">
        <f>VLOOKUP(E92,VIP!$A$2:$O16305,7,FALSE)</f>
        <v>Si</v>
      </c>
      <c r="I92" s="98" t="str">
        <f>VLOOKUP(E92,VIP!$A$2:$O8270,8,FALSE)</f>
        <v>Si</v>
      </c>
      <c r="J92" s="98" t="str">
        <f>VLOOKUP(E92,VIP!$A$2:$O8220,8,FALSE)</f>
        <v>Si</v>
      </c>
      <c r="K92" s="98" t="str">
        <f>VLOOKUP(E92,VIP!$A$2:$O11794,6,0)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17"/>
      <c r="Q92" s="105" t="s">
        <v>2228</v>
      </c>
    </row>
    <row r="93" spans="1:17" ht="18" x14ac:dyDescent="0.25">
      <c r="A93" s="84" t="str">
        <f>VLOOKUP(E93,'LISTADO ATM'!$A$2:$C$895,3,0)</f>
        <v>NORTE</v>
      </c>
      <c r="B93" s="111">
        <v>335771055</v>
      </c>
      <c r="C93" s="103">
        <v>44220.534548611111</v>
      </c>
      <c r="D93" s="102" t="s">
        <v>2190</v>
      </c>
      <c r="E93" s="99">
        <v>142</v>
      </c>
      <c r="F93" s="84" t="str">
        <f>VLOOKUP(E93,VIP!$A$2:$O11383,2,0)</f>
        <v>DRBR142</v>
      </c>
      <c r="G93" s="98" t="str">
        <f>VLOOKUP(E93,'LISTADO ATM'!$A$2:$B$894,2,0)</f>
        <v xml:space="preserve">ATM Centro de Caja Galerías Bonao </v>
      </c>
      <c r="H93" s="98" t="str">
        <f>VLOOKUP(E93,VIP!$A$2:$O16304,7,FALSE)</f>
        <v>Si</v>
      </c>
      <c r="I93" s="98" t="str">
        <f>VLOOKUP(E93,VIP!$A$2:$O8269,8,FALSE)</f>
        <v>Si</v>
      </c>
      <c r="J93" s="98" t="str">
        <f>VLOOKUP(E93,VIP!$A$2:$O8219,8,FALSE)</f>
        <v>Si</v>
      </c>
      <c r="K93" s="98" t="str">
        <f>VLOOKUP(E93,VIP!$A$2:$O11793,6,0)</f>
        <v>SI</v>
      </c>
      <c r="L93" s="106" t="s">
        <v>2228</v>
      </c>
      <c r="M93" s="105" t="s">
        <v>2473</v>
      </c>
      <c r="N93" s="104" t="s">
        <v>2481</v>
      </c>
      <c r="O93" s="102" t="s">
        <v>2490</v>
      </c>
      <c r="P93" s="117"/>
      <c r="Q93" s="105" t="s">
        <v>2228</v>
      </c>
    </row>
    <row r="94" spans="1:17" ht="18" x14ac:dyDescent="0.25">
      <c r="A94" s="84" t="str">
        <f>VLOOKUP(E94,'LISTADO ATM'!$A$2:$C$895,3,0)</f>
        <v>DISTRITO NACIONAL</v>
      </c>
      <c r="B94" s="111">
        <v>335771074</v>
      </c>
      <c r="C94" s="103">
        <v>44220.573796296296</v>
      </c>
      <c r="D94" s="102" t="s">
        <v>2477</v>
      </c>
      <c r="E94" s="99">
        <v>561</v>
      </c>
      <c r="F94" s="84" t="str">
        <f>VLOOKUP(E94,VIP!$A$2:$O11381,2,0)</f>
        <v>DRBR133</v>
      </c>
      <c r="G94" s="98" t="str">
        <f>VLOOKUP(E94,'LISTADO ATM'!$A$2:$B$894,2,0)</f>
        <v xml:space="preserve">ATM Comando Regional P.N. S.D. Este </v>
      </c>
      <c r="H94" s="98" t="str">
        <f>VLOOKUP(E94,VIP!$A$2:$O16302,7,FALSE)</f>
        <v>Si</v>
      </c>
      <c r="I94" s="98" t="str">
        <f>VLOOKUP(E94,VIP!$A$2:$O8267,8,FALSE)</f>
        <v>Si</v>
      </c>
      <c r="J94" s="98" t="str">
        <f>VLOOKUP(E94,VIP!$A$2:$O8217,8,FALSE)</f>
        <v>Si</v>
      </c>
      <c r="K94" s="98" t="str">
        <f>VLOOKUP(E94,VIP!$A$2:$O11791,6,0)</f>
        <v>NO</v>
      </c>
      <c r="L94" s="106" t="s">
        <v>2430</v>
      </c>
      <c r="M94" s="117" t="s">
        <v>2513</v>
      </c>
      <c r="N94" s="104" t="s">
        <v>2481</v>
      </c>
      <c r="O94" s="102" t="s">
        <v>2482</v>
      </c>
      <c r="P94" s="117"/>
      <c r="Q94" s="122">
        <v>44221.616516203707</v>
      </c>
    </row>
    <row r="95" spans="1:17" ht="18" x14ac:dyDescent="0.25">
      <c r="A95" s="84" t="str">
        <f>VLOOKUP(E95,'LISTADO ATM'!$A$2:$C$895,3,0)</f>
        <v>DISTRITO NACIONAL</v>
      </c>
      <c r="B95" s="111">
        <v>335771075</v>
      </c>
      <c r="C95" s="103">
        <v>44220.577013888891</v>
      </c>
      <c r="D95" s="102" t="s">
        <v>2477</v>
      </c>
      <c r="E95" s="99">
        <v>980</v>
      </c>
      <c r="F95" s="84" t="str">
        <f>VLOOKUP(E95,VIP!$A$2:$O11380,2,0)</f>
        <v>DRBR980</v>
      </c>
      <c r="G95" s="98" t="str">
        <f>VLOOKUP(E95,'LISTADO ATM'!$A$2:$B$894,2,0)</f>
        <v xml:space="preserve">ATM Oficina Bella Vista Mall II </v>
      </c>
      <c r="H95" s="98" t="str">
        <f>VLOOKUP(E95,VIP!$A$2:$O16301,7,FALSE)</f>
        <v>Si</v>
      </c>
      <c r="I95" s="98" t="str">
        <f>VLOOKUP(E95,VIP!$A$2:$O8266,8,FALSE)</f>
        <v>Si</v>
      </c>
      <c r="J95" s="98" t="str">
        <f>VLOOKUP(E95,VIP!$A$2:$O8216,8,FALSE)</f>
        <v>Si</v>
      </c>
      <c r="K95" s="98" t="str">
        <f>VLOOKUP(E95,VIP!$A$2:$O11790,6,0)</f>
        <v>NO</v>
      </c>
      <c r="L95" s="106" t="s">
        <v>2500</v>
      </c>
      <c r="M95" s="105" t="s">
        <v>2473</v>
      </c>
      <c r="N95" s="104" t="s">
        <v>2481</v>
      </c>
      <c r="O95" s="102" t="s">
        <v>2482</v>
      </c>
      <c r="P95" s="117"/>
      <c r="Q95" s="105" t="s">
        <v>2500</v>
      </c>
    </row>
    <row r="96" spans="1:17" ht="18" x14ac:dyDescent="0.25">
      <c r="A96" s="84" t="str">
        <f>VLOOKUP(E96,'LISTADO ATM'!$A$2:$C$895,3,0)</f>
        <v>DISTRITO NACIONAL</v>
      </c>
      <c r="B96" s="111">
        <v>335771077</v>
      </c>
      <c r="C96" s="103">
        <v>44220.625798611109</v>
      </c>
      <c r="D96" s="102" t="s">
        <v>2477</v>
      </c>
      <c r="E96" s="99">
        <v>441</v>
      </c>
      <c r="F96" s="84" t="str">
        <f>VLOOKUP(E96,VIP!$A$2:$O11384,2,0)</f>
        <v>DRBR441</v>
      </c>
      <c r="G96" s="98" t="str">
        <f>VLOOKUP(E96,'LISTADO ATM'!$A$2:$B$894,2,0)</f>
        <v>ATM Estacion de Servicio Romulo Betancour</v>
      </c>
      <c r="H96" s="98" t="str">
        <f>VLOOKUP(E96,VIP!$A$2:$O16305,7,FALSE)</f>
        <v>NO</v>
      </c>
      <c r="I96" s="98" t="str">
        <f>VLOOKUP(E96,VIP!$A$2:$O8270,8,FALSE)</f>
        <v>NO</v>
      </c>
      <c r="J96" s="98" t="str">
        <f>VLOOKUP(E96,VIP!$A$2:$O8220,8,FALSE)</f>
        <v>NO</v>
      </c>
      <c r="K96" s="98" t="str">
        <f>VLOOKUP(E96,VIP!$A$2:$O11794,6,0)</f>
        <v>NO</v>
      </c>
      <c r="L96" s="106" t="s">
        <v>2430</v>
      </c>
      <c r="M96" s="117" t="s">
        <v>2513</v>
      </c>
      <c r="N96" s="104" t="s">
        <v>2481</v>
      </c>
      <c r="O96" s="102" t="s">
        <v>2482</v>
      </c>
      <c r="P96" s="117"/>
      <c r="Q96" s="122">
        <v>44221.42769675926</v>
      </c>
    </row>
    <row r="97" spans="1:17" ht="18" x14ac:dyDescent="0.25">
      <c r="A97" s="84" t="str">
        <f>VLOOKUP(E97,'LISTADO ATM'!$A$2:$C$895,3,0)</f>
        <v>DISTRITO NACIONAL</v>
      </c>
      <c r="B97" s="111">
        <v>335771078</v>
      </c>
      <c r="C97" s="103">
        <v>44220.642523148148</v>
      </c>
      <c r="D97" s="102" t="s">
        <v>2477</v>
      </c>
      <c r="E97" s="99">
        <v>407</v>
      </c>
      <c r="F97" s="84" t="str">
        <f>VLOOKUP(E97,VIP!$A$2:$O11383,2,0)</f>
        <v>DRBR407</v>
      </c>
      <c r="G97" s="98" t="str">
        <f>VLOOKUP(E97,'LISTADO ATM'!$A$2:$B$894,2,0)</f>
        <v xml:space="preserve">ATM Multicentro La Sirena Villa Mella </v>
      </c>
      <c r="H97" s="98" t="str">
        <f>VLOOKUP(E97,VIP!$A$2:$O16304,7,FALSE)</f>
        <v>Si</v>
      </c>
      <c r="I97" s="98" t="str">
        <f>VLOOKUP(E97,VIP!$A$2:$O8269,8,FALSE)</f>
        <v>Si</v>
      </c>
      <c r="J97" s="98" t="str">
        <f>VLOOKUP(E97,VIP!$A$2:$O8219,8,FALSE)</f>
        <v>Si</v>
      </c>
      <c r="K97" s="98" t="str">
        <f>VLOOKUP(E97,VIP!$A$2:$O11793,6,0)</f>
        <v>NO</v>
      </c>
      <c r="L97" s="106" t="s">
        <v>2430</v>
      </c>
      <c r="M97" s="117" t="s">
        <v>2513</v>
      </c>
      <c r="N97" s="104" t="s">
        <v>2481</v>
      </c>
      <c r="O97" s="102" t="s">
        <v>2482</v>
      </c>
      <c r="P97" s="117"/>
      <c r="Q97" s="122">
        <v>44221.616516203707</v>
      </c>
    </row>
    <row r="98" spans="1:17" ht="18" x14ac:dyDescent="0.25">
      <c r="A98" s="84" t="str">
        <f>VLOOKUP(E98,'LISTADO ATM'!$A$2:$C$895,3,0)</f>
        <v>NORTE</v>
      </c>
      <c r="B98" s="111">
        <v>335771080</v>
      </c>
      <c r="C98" s="103">
        <v>44220.722037037034</v>
      </c>
      <c r="D98" s="102" t="s">
        <v>2190</v>
      </c>
      <c r="E98" s="99">
        <v>53</v>
      </c>
      <c r="F98" s="84" t="str">
        <f>VLOOKUP(E98,VIP!$A$2:$O11382,2,0)</f>
        <v>DRBR053</v>
      </c>
      <c r="G98" s="98" t="str">
        <f>VLOOKUP(E98,'LISTADO ATM'!$A$2:$B$894,2,0)</f>
        <v xml:space="preserve">ATM Oficina Constanza </v>
      </c>
      <c r="H98" s="98" t="str">
        <f>VLOOKUP(E98,VIP!$A$2:$O16303,7,FALSE)</f>
        <v>Si</v>
      </c>
      <c r="I98" s="98" t="str">
        <f>VLOOKUP(E98,VIP!$A$2:$O8268,8,FALSE)</f>
        <v>Si</v>
      </c>
      <c r="J98" s="98" t="str">
        <f>VLOOKUP(E98,VIP!$A$2:$O8218,8,FALSE)</f>
        <v>Si</v>
      </c>
      <c r="K98" s="98" t="str">
        <f>VLOOKUP(E98,VIP!$A$2:$O11792,6,0)</f>
        <v>NO</v>
      </c>
      <c r="L98" s="106" t="s">
        <v>2463</v>
      </c>
      <c r="M98" s="117" t="s">
        <v>2513</v>
      </c>
      <c r="N98" s="122" t="s">
        <v>2512</v>
      </c>
      <c r="O98" s="102" t="s">
        <v>2490</v>
      </c>
      <c r="P98" s="117"/>
      <c r="Q98" s="122">
        <v>44221.616516203707</v>
      </c>
    </row>
    <row r="99" spans="1:17" ht="18" x14ac:dyDescent="0.25">
      <c r="A99" s="84" t="str">
        <f>VLOOKUP(E99,'LISTADO ATM'!$A$2:$C$895,3,0)</f>
        <v>NORTE</v>
      </c>
      <c r="B99" s="111">
        <v>335771081</v>
      </c>
      <c r="C99" s="103">
        <v>44220.724351851852</v>
      </c>
      <c r="D99" s="102" t="s">
        <v>2190</v>
      </c>
      <c r="E99" s="99">
        <v>647</v>
      </c>
      <c r="F99" s="84" t="str">
        <f>VLOOKUP(E99,VIP!$A$2:$O11381,2,0)</f>
        <v>DRBR254</v>
      </c>
      <c r="G99" s="98" t="str">
        <f>VLOOKUP(E99,'LISTADO ATM'!$A$2:$B$894,2,0)</f>
        <v xml:space="preserve">ATM CORAASAN </v>
      </c>
      <c r="H99" s="98" t="str">
        <f>VLOOKUP(E99,VIP!$A$2:$O16302,7,FALSE)</f>
        <v>Si</v>
      </c>
      <c r="I99" s="98" t="str">
        <f>VLOOKUP(E99,VIP!$A$2:$O8267,8,FALSE)</f>
        <v>Si</v>
      </c>
      <c r="J99" s="98" t="str">
        <f>VLOOKUP(E99,VIP!$A$2:$O8217,8,FALSE)</f>
        <v>Si</v>
      </c>
      <c r="K99" s="98" t="str">
        <f>VLOOKUP(E99,VIP!$A$2:$O11791,6,0)</f>
        <v>NO</v>
      </c>
      <c r="L99" s="106" t="s">
        <v>2228</v>
      </c>
      <c r="M99" s="117" t="s">
        <v>2513</v>
      </c>
      <c r="N99" s="104" t="s">
        <v>2481</v>
      </c>
      <c r="O99" s="102" t="s">
        <v>2490</v>
      </c>
      <c r="P99" s="117"/>
      <c r="Q99" s="122">
        <v>44221.403391203705</v>
      </c>
    </row>
    <row r="100" spans="1:17" ht="18" x14ac:dyDescent="0.25">
      <c r="A100" s="84" t="str">
        <f>VLOOKUP(E100,'LISTADO ATM'!$A$2:$C$895,3,0)</f>
        <v>DISTRITO NACIONAL</v>
      </c>
      <c r="B100" s="111">
        <v>335771082</v>
      </c>
      <c r="C100" s="103">
        <v>44220.777337962965</v>
      </c>
      <c r="D100" s="102" t="s">
        <v>2189</v>
      </c>
      <c r="E100" s="99">
        <v>896</v>
      </c>
      <c r="F100" s="84" t="str">
        <f>VLOOKUP(E100,VIP!$A$2:$O11382,2,0)</f>
        <v>DRBR896</v>
      </c>
      <c r="G100" s="98" t="str">
        <f>VLOOKUP(E100,'LISTADO ATM'!$A$2:$B$894,2,0)</f>
        <v xml:space="preserve">ATM Campamento Militar 16 de Agosto I </v>
      </c>
      <c r="H100" s="98" t="str">
        <f>VLOOKUP(E100,VIP!$A$2:$O16303,7,FALSE)</f>
        <v>Si</v>
      </c>
      <c r="I100" s="98" t="str">
        <f>VLOOKUP(E100,VIP!$A$2:$O8268,8,FALSE)</f>
        <v>Si</v>
      </c>
      <c r="J100" s="98" t="str">
        <f>VLOOKUP(E100,VIP!$A$2:$O8218,8,FALSE)</f>
        <v>Si</v>
      </c>
      <c r="K100" s="98" t="str">
        <f>VLOOKUP(E100,VIP!$A$2:$O11792,6,0)</f>
        <v>NO</v>
      </c>
      <c r="L100" s="106" t="s">
        <v>2463</v>
      </c>
      <c r="M100" s="117" t="s">
        <v>2513</v>
      </c>
      <c r="N100" s="104" t="s">
        <v>2481</v>
      </c>
      <c r="O100" s="102" t="s">
        <v>2483</v>
      </c>
      <c r="P100" s="117"/>
      <c r="Q100" s="122">
        <v>44221.438518518517</v>
      </c>
    </row>
    <row r="101" spans="1:17" ht="18" x14ac:dyDescent="0.25">
      <c r="A101" s="84" t="str">
        <f>VLOOKUP(E101,'LISTADO ATM'!$A$2:$C$895,3,0)</f>
        <v>NORTE</v>
      </c>
      <c r="B101" s="111">
        <v>335771083</v>
      </c>
      <c r="C101" s="103">
        <v>44220.875150462962</v>
      </c>
      <c r="D101" s="102" t="s">
        <v>2190</v>
      </c>
      <c r="E101" s="99">
        <v>874</v>
      </c>
      <c r="F101" s="84" t="str">
        <f>VLOOKUP(E101,VIP!$A$2:$O11385,2,0)</f>
        <v>DRBR874</v>
      </c>
      <c r="G101" s="98" t="str">
        <f>VLOOKUP(E101,'LISTADO ATM'!$A$2:$B$894,2,0)</f>
        <v xml:space="preserve">ATM Zona Franca Esperanza II (Mao) </v>
      </c>
      <c r="H101" s="98" t="str">
        <f>VLOOKUP(E101,VIP!$A$2:$O16306,7,FALSE)</f>
        <v>Si</v>
      </c>
      <c r="I101" s="98" t="str">
        <f>VLOOKUP(E101,VIP!$A$2:$O8271,8,FALSE)</f>
        <v>Si</v>
      </c>
      <c r="J101" s="98" t="str">
        <f>VLOOKUP(E101,VIP!$A$2:$O8221,8,FALSE)</f>
        <v>Si</v>
      </c>
      <c r="K101" s="98" t="str">
        <f>VLOOKUP(E101,VIP!$A$2:$O11795,6,0)</f>
        <v>NO</v>
      </c>
      <c r="L101" s="106" t="s">
        <v>2228</v>
      </c>
      <c r="M101" s="117" t="s">
        <v>2513</v>
      </c>
      <c r="N101" s="104" t="s">
        <v>2481</v>
      </c>
      <c r="O101" s="102" t="s">
        <v>2490</v>
      </c>
      <c r="P101" s="117"/>
      <c r="Q101" s="122">
        <v>44221.424618055556</v>
      </c>
    </row>
    <row r="102" spans="1:17" ht="18" x14ac:dyDescent="0.25">
      <c r="A102" s="84" t="str">
        <f>VLOOKUP(E102,'LISTADO ATM'!$A$2:$C$895,3,0)</f>
        <v>ESTE</v>
      </c>
      <c r="B102" s="111">
        <v>335771084</v>
      </c>
      <c r="C102" s="103">
        <v>44220.931319444448</v>
      </c>
      <c r="D102" s="102" t="s">
        <v>2189</v>
      </c>
      <c r="E102" s="99">
        <v>631</v>
      </c>
      <c r="F102" s="84" t="str">
        <f>VLOOKUP(E102,VIP!$A$2:$O11384,2,0)</f>
        <v>DRBR417</v>
      </c>
      <c r="G102" s="98" t="str">
        <f>VLOOKUP(E102,'LISTADO ATM'!$A$2:$B$894,2,0)</f>
        <v xml:space="preserve">ATM ASOCODEQUI (San Pedro) </v>
      </c>
      <c r="H102" s="98" t="str">
        <f>VLOOKUP(E102,VIP!$A$2:$O16305,7,FALSE)</f>
        <v>Si</v>
      </c>
      <c r="I102" s="98" t="str">
        <f>VLOOKUP(E102,VIP!$A$2:$O8270,8,FALSE)</f>
        <v>Si</v>
      </c>
      <c r="J102" s="98" t="str">
        <f>VLOOKUP(E102,VIP!$A$2:$O8220,8,FALSE)</f>
        <v>Si</v>
      </c>
      <c r="K102" s="98" t="str">
        <f>VLOOKUP(E102,VIP!$A$2:$O11794,6,0)</f>
        <v>NO</v>
      </c>
      <c r="L102" s="106" t="s">
        <v>2228</v>
      </c>
      <c r="M102" s="117" t="s">
        <v>2513</v>
      </c>
      <c r="N102" s="104" t="s">
        <v>2481</v>
      </c>
      <c r="O102" s="102" t="s">
        <v>2483</v>
      </c>
      <c r="P102" s="117"/>
      <c r="Q102" s="122">
        <v>44221.42769675926</v>
      </c>
    </row>
    <row r="103" spans="1:17" ht="18" x14ac:dyDescent="0.25">
      <c r="A103" s="84" t="str">
        <f>VLOOKUP(E103,'LISTADO ATM'!$A$2:$C$895,3,0)</f>
        <v>ESTE</v>
      </c>
      <c r="B103" s="111">
        <v>335771085</v>
      </c>
      <c r="C103" s="103">
        <v>44220.932974537034</v>
      </c>
      <c r="D103" s="102" t="s">
        <v>2494</v>
      </c>
      <c r="E103" s="99">
        <v>117</v>
      </c>
      <c r="F103" s="84" t="str">
        <f>VLOOKUP(E103,VIP!$A$2:$O11383,2,0)</f>
        <v>DRBR117</v>
      </c>
      <c r="G103" s="98" t="str">
        <f>VLOOKUP(E103,'LISTADO ATM'!$A$2:$B$894,2,0)</f>
        <v xml:space="preserve">ATM Oficina El Seybo </v>
      </c>
      <c r="H103" s="98" t="str">
        <f>VLOOKUP(E103,VIP!$A$2:$O16304,7,FALSE)</f>
        <v>Si</v>
      </c>
      <c r="I103" s="98" t="str">
        <f>VLOOKUP(E103,VIP!$A$2:$O8269,8,FALSE)</f>
        <v>Si</v>
      </c>
      <c r="J103" s="98" t="str">
        <f>VLOOKUP(E103,VIP!$A$2:$O8219,8,FALSE)</f>
        <v>Si</v>
      </c>
      <c r="K103" s="98" t="str">
        <f>VLOOKUP(E103,VIP!$A$2:$O11793,6,0)</f>
        <v>SI</v>
      </c>
      <c r="L103" s="106" t="s">
        <v>2499</v>
      </c>
      <c r="M103" s="105" t="s">
        <v>2473</v>
      </c>
      <c r="N103" s="104" t="s">
        <v>2481</v>
      </c>
      <c r="O103" s="102" t="s">
        <v>2495</v>
      </c>
      <c r="P103" s="117"/>
      <c r="Q103" s="105" t="s">
        <v>2500</v>
      </c>
    </row>
    <row r="104" spans="1:17" ht="18" x14ac:dyDescent="0.25">
      <c r="A104" s="84" t="str">
        <f>VLOOKUP(E104,'LISTADO ATM'!$A$2:$C$895,3,0)</f>
        <v>ESTE</v>
      </c>
      <c r="B104" s="111">
        <v>335771086</v>
      </c>
      <c r="C104" s="103">
        <v>44221.314583333333</v>
      </c>
      <c r="D104" s="102" t="s">
        <v>2505</v>
      </c>
      <c r="E104" s="99">
        <v>843</v>
      </c>
      <c r="F104" s="84" t="str">
        <f>VLOOKUP(E104,VIP!$A$2:$O11384,2,0)</f>
        <v>DRBR843</v>
      </c>
      <c r="G104" s="98" t="str">
        <f>VLOOKUP(E104,'LISTADO ATM'!$A$2:$B$894,2,0)</f>
        <v xml:space="preserve">ATM Oficina Romana Centro </v>
      </c>
      <c r="H104" s="98" t="str">
        <f>VLOOKUP(E104,VIP!$A$2:$O16305,7,FALSE)</f>
        <v>Si</v>
      </c>
      <c r="I104" s="98" t="str">
        <f>VLOOKUP(E104,VIP!$A$2:$O8270,8,FALSE)</f>
        <v>Si</v>
      </c>
      <c r="J104" s="98" t="str">
        <f>VLOOKUP(E104,VIP!$A$2:$O8220,8,FALSE)</f>
        <v>Si</v>
      </c>
      <c r="K104" s="98" t="str">
        <f>VLOOKUP(E104,VIP!$A$2:$O11794,6,0)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17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 t="s">
        <v>2523</v>
      </c>
      <c r="C105" s="103">
        <v>44221.362268518518</v>
      </c>
      <c r="D105" s="102" t="s">
        <v>2477</v>
      </c>
      <c r="E105" s="99">
        <v>281</v>
      </c>
      <c r="F105" s="84" t="str">
        <f>VLOOKUP(E105,VIP!$A$2:$O11389,2,0)</f>
        <v>DRBR737</v>
      </c>
      <c r="G105" s="98" t="str">
        <f>VLOOKUP(E105,'LISTADO ATM'!$A$2:$B$894,2,0)</f>
        <v xml:space="preserve">ATM S/M Pola Independencia </v>
      </c>
      <c r="H105" s="98" t="str">
        <f>VLOOKUP(E105,VIP!$A$2:$O16310,7,FALSE)</f>
        <v>Si</v>
      </c>
      <c r="I105" s="98" t="str">
        <f>VLOOKUP(E105,VIP!$A$2:$O8275,8,FALSE)</f>
        <v>Si</v>
      </c>
      <c r="J105" s="98" t="str">
        <f>VLOOKUP(E105,VIP!$A$2:$O8225,8,FALSE)</f>
        <v>Si</v>
      </c>
      <c r="K105" s="98" t="str">
        <f>VLOOKUP(E105,VIP!$A$2:$O11799,6,0)</f>
        <v>NO</v>
      </c>
      <c r="L105" s="106" t="s">
        <v>2466</v>
      </c>
      <c r="M105" s="105" t="s">
        <v>2473</v>
      </c>
      <c r="N105" s="104" t="s">
        <v>2481</v>
      </c>
      <c r="O105" s="102" t="s">
        <v>2482</v>
      </c>
      <c r="P105" s="102"/>
      <c r="Q105" s="105" t="s">
        <v>2466</v>
      </c>
    </row>
    <row r="106" spans="1:17" ht="18" x14ac:dyDescent="0.25">
      <c r="A106" s="84" t="str">
        <f>VLOOKUP(E106,'LISTADO ATM'!$A$2:$C$895,3,0)</f>
        <v>DISTRITO NACIONAL</v>
      </c>
      <c r="B106" s="111" t="s">
        <v>2522</v>
      </c>
      <c r="C106" s="103">
        <v>44221.382418981484</v>
      </c>
      <c r="D106" s="102" t="s">
        <v>2494</v>
      </c>
      <c r="E106" s="99">
        <v>314</v>
      </c>
      <c r="F106" s="84" t="str">
        <f>VLOOKUP(E106,VIP!$A$2:$O11388,2,0)</f>
        <v>DRBR314</v>
      </c>
      <c r="G106" s="98" t="str">
        <f>VLOOKUP(E106,'LISTADO ATM'!$A$2:$B$894,2,0)</f>
        <v xml:space="preserve">ATM UNP Cambita Garabito (San Cristóbal) </v>
      </c>
      <c r="H106" s="98" t="str">
        <f>VLOOKUP(E106,VIP!$A$2:$O16309,7,FALSE)</f>
        <v>Si</v>
      </c>
      <c r="I106" s="98" t="str">
        <f>VLOOKUP(E106,VIP!$A$2:$O8274,8,FALSE)</f>
        <v>Si</v>
      </c>
      <c r="J106" s="98" t="str">
        <f>VLOOKUP(E106,VIP!$A$2:$O8224,8,FALSE)</f>
        <v>Si</v>
      </c>
      <c r="K106" s="98" t="str">
        <f>VLOOKUP(E106,VIP!$A$2:$O11798,6,0)</f>
        <v>NO</v>
      </c>
      <c r="L106" s="106" t="s">
        <v>2466</v>
      </c>
      <c r="M106" s="105" t="s">
        <v>2473</v>
      </c>
      <c r="N106" s="104" t="s">
        <v>2481</v>
      </c>
      <c r="O106" s="102" t="s">
        <v>2530</v>
      </c>
      <c r="P106" s="102"/>
      <c r="Q106" s="105" t="s">
        <v>2466</v>
      </c>
    </row>
    <row r="107" spans="1:17" ht="18" x14ac:dyDescent="0.25">
      <c r="A107" s="84" t="str">
        <f>VLOOKUP(E107,'LISTADO ATM'!$A$2:$C$895,3,0)</f>
        <v>DISTRITO NACIONAL</v>
      </c>
      <c r="B107" s="111" t="s">
        <v>2521</v>
      </c>
      <c r="C107" s="103">
        <v>44221.384988425925</v>
      </c>
      <c r="D107" s="102" t="s">
        <v>2477</v>
      </c>
      <c r="E107" s="99">
        <v>566</v>
      </c>
      <c r="F107" s="84" t="str">
        <f>VLOOKUP(E107,VIP!$A$2:$O11387,2,0)</f>
        <v>DRBR508</v>
      </c>
      <c r="G107" s="98" t="str">
        <f>VLOOKUP(E107,'LISTADO ATM'!$A$2:$B$894,2,0)</f>
        <v xml:space="preserve">ATM Hiper Olé Aut. Duarte </v>
      </c>
      <c r="H107" s="98" t="str">
        <f>VLOOKUP(E107,VIP!$A$2:$O16308,7,FALSE)</f>
        <v>Si</v>
      </c>
      <c r="I107" s="98" t="str">
        <f>VLOOKUP(E107,VIP!$A$2:$O8273,8,FALSE)</f>
        <v>Si</v>
      </c>
      <c r="J107" s="98" t="str">
        <f>VLOOKUP(E107,VIP!$A$2:$O8223,8,FALSE)</f>
        <v>Si</v>
      </c>
      <c r="K107" s="98" t="str">
        <f>VLOOKUP(E107,VIP!$A$2:$O11797,6,0)</f>
        <v>NO</v>
      </c>
      <c r="L107" s="106" t="s">
        <v>2466</v>
      </c>
      <c r="M107" s="117" t="s">
        <v>2513</v>
      </c>
      <c r="N107" s="104" t="s">
        <v>2481</v>
      </c>
      <c r="O107" s="102" t="s">
        <v>2482</v>
      </c>
      <c r="P107" s="102"/>
      <c r="Q107" s="122">
        <v>44221.616516203707</v>
      </c>
    </row>
    <row r="108" spans="1:17" ht="18" x14ac:dyDescent="0.25">
      <c r="A108" s="84" t="str">
        <f>VLOOKUP(E108,'LISTADO ATM'!$A$2:$C$895,3,0)</f>
        <v>DISTRITO NACIONAL</v>
      </c>
      <c r="B108" s="111" t="s">
        <v>2520</v>
      </c>
      <c r="C108" s="103">
        <v>44221.387696759259</v>
      </c>
      <c r="D108" s="102" t="s">
        <v>2477</v>
      </c>
      <c r="E108" s="99">
        <v>911</v>
      </c>
      <c r="F108" s="84" t="str">
        <f>VLOOKUP(E108,VIP!$A$2:$O11386,2,0)</f>
        <v>DRBR911</v>
      </c>
      <c r="G108" s="98" t="str">
        <f>VLOOKUP(E108,'LISTADO ATM'!$A$2:$B$894,2,0)</f>
        <v xml:space="preserve">ATM Oficina Venezuela II </v>
      </c>
      <c r="H108" s="98" t="str">
        <f>VLOOKUP(E108,VIP!$A$2:$O16307,7,FALSE)</f>
        <v>Si</v>
      </c>
      <c r="I108" s="98" t="str">
        <f>VLOOKUP(E108,VIP!$A$2:$O8272,8,FALSE)</f>
        <v>Si</v>
      </c>
      <c r="J108" s="98" t="str">
        <f>VLOOKUP(E108,VIP!$A$2:$O8222,8,FALSE)</f>
        <v>Si</v>
      </c>
      <c r="K108" s="98" t="str">
        <f>VLOOKUP(E108,VIP!$A$2:$O11796,6,0)</f>
        <v>SI</v>
      </c>
      <c r="L108" s="106" t="s">
        <v>2466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2466</v>
      </c>
    </row>
    <row r="109" spans="1:17" ht="18" x14ac:dyDescent="0.25">
      <c r="A109" s="84" t="str">
        <f>VLOOKUP(E109,'LISTADO ATM'!$A$2:$C$895,3,0)</f>
        <v>NORTE</v>
      </c>
      <c r="B109" s="111" t="s">
        <v>2519</v>
      </c>
      <c r="C109" s="103">
        <v>44221.39984953704</v>
      </c>
      <c r="D109" s="102" t="s">
        <v>2525</v>
      </c>
      <c r="E109" s="99">
        <v>956</v>
      </c>
      <c r="F109" s="84" t="str">
        <f>VLOOKUP(E109,VIP!$A$2:$O11385,2,0)</f>
        <v>DRBR956</v>
      </c>
      <c r="G109" s="98" t="str">
        <f>VLOOKUP(E109,'LISTADO ATM'!$A$2:$B$894,2,0)</f>
        <v xml:space="preserve">ATM Autoservicio El Jaya (SFM) </v>
      </c>
      <c r="H109" s="98" t="str">
        <f>VLOOKUP(E109,VIP!$A$2:$O16306,7,FALSE)</f>
        <v>Si</v>
      </c>
      <c r="I109" s="98" t="str">
        <f>VLOOKUP(E109,VIP!$A$2:$O8271,8,FALSE)</f>
        <v>Si</v>
      </c>
      <c r="J109" s="98" t="str">
        <f>VLOOKUP(E109,VIP!$A$2:$O8221,8,FALSE)</f>
        <v>Si</v>
      </c>
      <c r="K109" s="98" t="str">
        <f>VLOOKUP(E109,VIP!$A$2:$O11795,6,0)</f>
        <v>NO</v>
      </c>
      <c r="L109" s="106" t="s">
        <v>2527</v>
      </c>
      <c r="M109" s="105" t="s">
        <v>2473</v>
      </c>
      <c r="N109" s="104" t="s">
        <v>2481</v>
      </c>
      <c r="O109" s="102" t="s">
        <v>2529</v>
      </c>
      <c r="P109" s="102"/>
      <c r="Q109" s="105" t="s">
        <v>2527</v>
      </c>
    </row>
    <row r="110" spans="1:17" ht="18" x14ac:dyDescent="0.25">
      <c r="A110" s="84" t="str">
        <f>VLOOKUP(E110,'LISTADO ATM'!$A$2:$C$895,3,0)</f>
        <v>DISTRITO NACIONAL</v>
      </c>
      <c r="B110" s="111" t="s">
        <v>2511</v>
      </c>
      <c r="C110" s="103">
        <v>44221.403229166666</v>
      </c>
      <c r="D110" s="102" t="s">
        <v>2494</v>
      </c>
      <c r="E110" s="99">
        <v>558</v>
      </c>
      <c r="F110" s="84" t="str">
        <f>VLOOKUP(E110,VIP!$A$2:$O11395,2,0)</f>
        <v>DRBR106</v>
      </c>
      <c r="G110" s="98" t="str">
        <f>VLOOKUP(E110,'LISTADO ATM'!$A$2:$B$894,2,0)</f>
        <v xml:space="preserve">ATM Base Naval 27 de Febrero (Sans Soucí) </v>
      </c>
      <c r="H110" s="98" t="str">
        <f>VLOOKUP(E110,VIP!$A$2:$O16316,7,FALSE)</f>
        <v>Si</v>
      </c>
      <c r="I110" s="98" t="str">
        <f>VLOOKUP(E110,VIP!$A$2:$O8281,8,FALSE)</f>
        <v>Si</v>
      </c>
      <c r="J110" s="98" t="str">
        <f>VLOOKUP(E110,VIP!$A$2:$O8231,8,FALSE)</f>
        <v>Si</v>
      </c>
      <c r="K110" s="98" t="str">
        <f>VLOOKUP(E110,VIP!$A$2:$O11805,6,0)</f>
        <v>NO</v>
      </c>
      <c r="L110" s="106" t="s">
        <v>2532</v>
      </c>
      <c r="M110" s="117" t="s">
        <v>2513</v>
      </c>
      <c r="N110" s="122" t="s">
        <v>2512</v>
      </c>
      <c r="O110" s="102" t="s">
        <v>2533</v>
      </c>
      <c r="P110" s="102" t="s">
        <v>2535</v>
      </c>
      <c r="Q110" s="117" t="s">
        <v>2532</v>
      </c>
    </row>
    <row r="111" spans="1:17" ht="18" x14ac:dyDescent="0.25">
      <c r="A111" s="84" t="str">
        <f>VLOOKUP(E111,'LISTADO ATM'!$A$2:$C$895,3,0)</f>
        <v>DISTRITO NACIONAL</v>
      </c>
      <c r="B111" s="111" t="s">
        <v>2510</v>
      </c>
      <c r="C111" s="103">
        <v>44221.404699074075</v>
      </c>
      <c r="D111" s="102" t="s">
        <v>2494</v>
      </c>
      <c r="E111" s="99">
        <v>438</v>
      </c>
      <c r="F111" s="84" t="str">
        <f>VLOOKUP(E111,VIP!$A$2:$O11394,2,0)</f>
        <v>DRBR438</v>
      </c>
      <c r="G111" s="98" t="str">
        <f>VLOOKUP(E111,'LISTADO ATM'!$A$2:$B$894,2,0)</f>
        <v xml:space="preserve">ATM Autobanco Torre IV </v>
      </c>
      <c r="H111" s="98" t="str">
        <f>VLOOKUP(E111,VIP!$A$2:$O16315,7,FALSE)</f>
        <v>Si</v>
      </c>
      <c r="I111" s="98" t="str">
        <f>VLOOKUP(E111,VIP!$A$2:$O8280,8,FALSE)</f>
        <v>Si</v>
      </c>
      <c r="J111" s="98" t="str">
        <f>VLOOKUP(E111,VIP!$A$2:$O8230,8,FALSE)</f>
        <v>Si</v>
      </c>
      <c r="K111" s="98" t="str">
        <f>VLOOKUP(E111,VIP!$A$2:$O11804,6,0)</f>
        <v>SI</v>
      </c>
      <c r="L111" s="106" t="s">
        <v>2532</v>
      </c>
      <c r="M111" s="117" t="s">
        <v>2513</v>
      </c>
      <c r="N111" s="122" t="s">
        <v>2512</v>
      </c>
      <c r="O111" s="102" t="s">
        <v>2533</v>
      </c>
      <c r="P111" s="102" t="s">
        <v>2535</v>
      </c>
      <c r="Q111" s="117" t="s">
        <v>2532</v>
      </c>
    </row>
    <row r="112" spans="1:17" ht="18" x14ac:dyDescent="0.25">
      <c r="A112" s="84" t="str">
        <f>VLOOKUP(E112,'LISTADO ATM'!$A$2:$C$895,3,0)</f>
        <v>NORTE</v>
      </c>
      <c r="B112" s="111" t="s">
        <v>2509</v>
      </c>
      <c r="C112" s="103">
        <v>44221.405868055554</v>
      </c>
      <c r="D112" s="102" t="s">
        <v>2494</v>
      </c>
      <c r="E112" s="99">
        <v>956</v>
      </c>
      <c r="F112" s="84" t="str">
        <f>VLOOKUP(E112,VIP!$A$2:$O11393,2,0)</f>
        <v>DRBR956</v>
      </c>
      <c r="G112" s="98" t="str">
        <f>VLOOKUP(E112,'LISTADO ATM'!$A$2:$B$894,2,0)</f>
        <v xml:space="preserve">ATM Autoservicio El Jaya (SFM) </v>
      </c>
      <c r="H112" s="98" t="str">
        <f>VLOOKUP(E112,VIP!$A$2:$O16314,7,FALSE)</f>
        <v>Si</v>
      </c>
      <c r="I112" s="98" t="str">
        <f>VLOOKUP(E112,VIP!$A$2:$O8279,8,FALSE)</f>
        <v>Si</v>
      </c>
      <c r="J112" s="98" t="str">
        <f>VLOOKUP(E112,VIP!$A$2:$O8229,8,FALSE)</f>
        <v>Si</v>
      </c>
      <c r="K112" s="98" t="str">
        <f>VLOOKUP(E112,VIP!$A$2:$O11803,6,0)</f>
        <v>NO</v>
      </c>
      <c r="L112" s="106" t="s">
        <v>2532</v>
      </c>
      <c r="M112" s="117" t="s">
        <v>2513</v>
      </c>
      <c r="N112" s="122" t="s">
        <v>2512</v>
      </c>
      <c r="O112" s="102" t="s">
        <v>2533</v>
      </c>
      <c r="P112" s="102" t="s">
        <v>2535</v>
      </c>
      <c r="Q112" s="117" t="s">
        <v>2532</v>
      </c>
    </row>
    <row r="113" spans="1:17" ht="18" x14ac:dyDescent="0.25">
      <c r="A113" s="84" t="str">
        <f>VLOOKUP(E113,'LISTADO ATM'!$A$2:$C$895,3,0)</f>
        <v>DISTRITO NACIONAL</v>
      </c>
      <c r="B113" s="111" t="s">
        <v>2518</v>
      </c>
      <c r="C113" s="103">
        <v>44221.407071759262</v>
      </c>
      <c r="D113" s="102" t="s">
        <v>2494</v>
      </c>
      <c r="E113" s="99">
        <v>883</v>
      </c>
      <c r="F113" s="84" t="str">
        <f>VLOOKUP(E113,VIP!$A$2:$O11384,2,0)</f>
        <v>DRBR883</v>
      </c>
      <c r="G113" s="98" t="str">
        <f>VLOOKUP(E113,'LISTADO ATM'!$A$2:$B$894,2,0)</f>
        <v xml:space="preserve">ATM Oficina Filadelfia Plaza </v>
      </c>
      <c r="H113" s="98" t="str">
        <f>VLOOKUP(E113,VIP!$A$2:$O16305,7,FALSE)</f>
        <v>Si</v>
      </c>
      <c r="I113" s="98" t="str">
        <f>VLOOKUP(E113,VIP!$A$2:$O8270,8,FALSE)</f>
        <v>Si</v>
      </c>
      <c r="J113" s="98" t="str">
        <f>VLOOKUP(E113,VIP!$A$2:$O8220,8,FALSE)</f>
        <v>Si</v>
      </c>
      <c r="K113" s="98" t="str">
        <f>VLOOKUP(E113,VIP!$A$2:$O11794,6,0)</f>
        <v>NO</v>
      </c>
      <c r="L113" s="106" t="s">
        <v>2466</v>
      </c>
      <c r="M113" s="105" t="s">
        <v>2473</v>
      </c>
      <c r="N113" s="104" t="s">
        <v>2481</v>
      </c>
      <c r="O113" s="102" t="s">
        <v>2495</v>
      </c>
      <c r="P113" s="102"/>
      <c r="Q113" s="105" t="s">
        <v>2466</v>
      </c>
    </row>
    <row r="114" spans="1:17" ht="18" x14ac:dyDescent="0.25">
      <c r="A114" s="84" t="str">
        <f>VLOOKUP(E114,'LISTADO ATM'!$A$2:$C$895,3,0)</f>
        <v>NORTE</v>
      </c>
      <c r="B114" s="111" t="s">
        <v>2508</v>
      </c>
      <c r="C114" s="103">
        <v>44221.408194444448</v>
      </c>
      <c r="D114" s="102" t="s">
        <v>2494</v>
      </c>
      <c r="E114" s="99">
        <v>950</v>
      </c>
      <c r="F114" s="84" t="str">
        <f>VLOOKUP(E114,VIP!$A$2:$O11392,2,0)</f>
        <v>DRBR12G</v>
      </c>
      <c r="G114" s="98" t="str">
        <f>VLOOKUP(E114,'LISTADO ATM'!$A$2:$B$894,2,0)</f>
        <v xml:space="preserve">ATM Oficina Monterrico </v>
      </c>
      <c r="H114" s="98" t="str">
        <f>VLOOKUP(E114,VIP!$A$2:$O16313,7,FALSE)</f>
        <v>Si</v>
      </c>
      <c r="I114" s="98" t="str">
        <f>VLOOKUP(E114,VIP!$A$2:$O8278,8,FALSE)</f>
        <v>Si</v>
      </c>
      <c r="J114" s="98" t="str">
        <f>VLOOKUP(E114,VIP!$A$2:$O8228,8,FALSE)</f>
        <v>Si</v>
      </c>
      <c r="K114" s="98" t="str">
        <f>VLOOKUP(E114,VIP!$A$2:$O11802,6,0)</f>
        <v>SI</v>
      </c>
      <c r="L114" s="106" t="s">
        <v>2532</v>
      </c>
      <c r="M114" s="117" t="s">
        <v>2513</v>
      </c>
      <c r="N114" s="122" t="s">
        <v>2512</v>
      </c>
      <c r="O114" s="102" t="s">
        <v>2533</v>
      </c>
      <c r="P114" s="102" t="s">
        <v>2535</v>
      </c>
      <c r="Q114" s="117" t="s">
        <v>2532</v>
      </c>
    </row>
    <row r="115" spans="1:17" ht="18" x14ac:dyDescent="0.25">
      <c r="A115" s="84" t="str">
        <f>VLOOKUP(E115,'LISTADO ATM'!$A$2:$C$895,3,0)</f>
        <v>DISTRITO NACIONAL</v>
      </c>
      <c r="B115" s="111" t="s">
        <v>2517</v>
      </c>
      <c r="C115" s="103">
        <v>44221.409120370372</v>
      </c>
      <c r="D115" s="102" t="s">
        <v>2477</v>
      </c>
      <c r="E115" s="99">
        <v>32</v>
      </c>
      <c r="F115" s="84" t="str">
        <f>VLOOKUP(E115,VIP!$A$2:$O11383,2,0)</f>
        <v>DRBR032</v>
      </c>
      <c r="G115" s="98" t="str">
        <f>VLOOKUP(E115,'LISTADO ATM'!$A$2:$B$894,2,0)</f>
        <v xml:space="preserve">ATM Oficina San Martín II </v>
      </c>
      <c r="H115" s="98" t="str">
        <f>VLOOKUP(E115,VIP!$A$2:$O16304,7,FALSE)</f>
        <v>Si</v>
      </c>
      <c r="I115" s="98" t="str">
        <f>VLOOKUP(E115,VIP!$A$2:$O8269,8,FALSE)</f>
        <v>Si</v>
      </c>
      <c r="J115" s="98" t="str">
        <f>VLOOKUP(E115,VIP!$A$2:$O8219,8,FALSE)</f>
        <v>Si</v>
      </c>
      <c r="K115" s="98" t="str">
        <f>VLOOKUP(E115,VIP!$A$2:$O11793,6,0)</f>
        <v>NO</v>
      </c>
      <c r="L115" s="106" t="s">
        <v>2466</v>
      </c>
      <c r="M115" s="117" t="s">
        <v>2513</v>
      </c>
      <c r="N115" s="104" t="s">
        <v>2481</v>
      </c>
      <c r="O115" s="102" t="s">
        <v>2482</v>
      </c>
      <c r="P115" s="102"/>
      <c r="Q115" s="122">
        <v>44221.616516203707</v>
      </c>
    </row>
    <row r="116" spans="1:17" ht="18" x14ac:dyDescent="0.25">
      <c r="A116" s="84" t="str">
        <f>VLOOKUP(E116,'LISTADO ATM'!$A$2:$C$895,3,0)</f>
        <v>NORTE</v>
      </c>
      <c r="B116" s="111" t="s">
        <v>2507</v>
      </c>
      <c r="C116" s="103">
        <v>44221.409571759257</v>
      </c>
      <c r="D116" s="102" t="s">
        <v>2494</v>
      </c>
      <c r="E116" s="99">
        <v>604</v>
      </c>
      <c r="F116" s="84" t="str">
        <f>VLOOKUP(E116,VIP!$A$2:$O11391,2,0)</f>
        <v>DRBR401</v>
      </c>
      <c r="G116" s="98" t="str">
        <f>VLOOKUP(E116,'LISTADO ATM'!$A$2:$B$894,2,0)</f>
        <v xml:space="preserve">ATM Oficina Estancia Nueva (Moca) </v>
      </c>
      <c r="H116" s="98" t="str">
        <f>VLOOKUP(E116,VIP!$A$2:$O16312,7,FALSE)</f>
        <v>Si</v>
      </c>
      <c r="I116" s="98" t="str">
        <f>VLOOKUP(E116,VIP!$A$2:$O8277,8,FALSE)</f>
        <v>Si</v>
      </c>
      <c r="J116" s="98" t="str">
        <f>VLOOKUP(E116,VIP!$A$2:$O8227,8,FALSE)</f>
        <v>Si</v>
      </c>
      <c r="K116" s="98" t="str">
        <f>VLOOKUP(E116,VIP!$A$2:$O11801,6,0)</f>
        <v>NO</v>
      </c>
      <c r="L116" s="106" t="s">
        <v>2531</v>
      </c>
      <c r="M116" s="117" t="s">
        <v>2513</v>
      </c>
      <c r="N116" s="122" t="s">
        <v>2512</v>
      </c>
      <c r="O116" s="102" t="s">
        <v>2533</v>
      </c>
      <c r="P116" s="102" t="s">
        <v>2534</v>
      </c>
      <c r="Q116" s="117" t="s">
        <v>2531</v>
      </c>
    </row>
    <row r="117" spans="1:17" ht="18" x14ac:dyDescent="0.25">
      <c r="A117" s="84" t="str">
        <f>VLOOKUP(E117,'LISTADO ATM'!$A$2:$C$895,3,0)</f>
        <v>DISTRITO NACIONAL</v>
      </c>
      <c r="B117" s="111" t="s">
        <v>2506</v>
      </c>
      <c r="C117" s="103">
        <v>44221.411412037036</v>
      </c>
      <c r="D117" s="102" t="s">
        <v>2494</v>
      </c>
      <c r="E117" s="99">
        <v>593</v>
      </c>
      <c r="F117" s="84" t="str">
        <f>VLOOKUP(E117,VIP!$A$2:$O11390,2,0)</f>
        <v>DRBR242</v>
      </c>
      <c r="G117" s="98" t="str">
        <f>VLOOKUP(E117,'LISTADO ATM'!$A$2:$B$894,2,0)</f>
        <v xml:space="preserve">ATM Ministerio Fuerzas Armadas II </v>
      </c>
      <c r="H117" s="98" t="str">
        <f>VLOOKUP(E117,VIP!$A$2:$O16311,7,FALSE)</f>
        <v>Si</v>
      </c>
      <c r="I117" s="98" t="str">
        <f>VLOOKUP(E117,VIP!$A$2:$O8276,8,FALSE)</f>
        <v>Si</v>
      </c>
      <c r="J117" s="98" t="str">
        <f>VLOOKUP(E117,VIP!$A$2:$O8226,8,FALSE)</f>
        <v>Si</v>
      </c>
      <c r="K117" s="98" t="str">
        <f>VLOOKUP(E117,VIP!$A$2:$O11800,6,0)</f>
        <v>NO</v>
      </c>
      <c r="L117" s="106" t="s">
        <v>2531</v>
      </c>
      <c r="M117" s="117" t="s">
        <v>2513</v>
      </c>
      <c r="N117" s="122" t="s">
        <v>2512</v>
      </c>
      <c r="O117" s="102" t="s">
        <v>2533</v>
      </c>
      <c r="P117" s="102" t="s">
        <v>2534</v>
      </c>
      <c r="Q117" s="117" t="s">
        <v>2531</v>
      </c>
    </row>
    <row r="118" spans="1:17" ht="18" x14ac:dyDescent="0.25">
      <c r="A118" s="84" t="str">
        <f>VLOOKUP(E118,'LISTADO ATM'!$A$2:$C$895,3,0)</f>
        <v>SUR</v>
      </c>
      <c r="B118" s="111" t="s">
        <v>2516</v>
      </c>
      <c r="C118" s="103">
        <v>44221.423958333333</v>
      </c>
      <c r="D118" s="102" t="s">
        <v>2524</v>
      </c>
      <c r="E118" s="99">
        <v>455</v>
      </c>
      <c r="F118" s="84" t="str">
        <f>VLOOKUP(E118,VIP!$A$2:$O11382,2,0)</f>
        <v>DRBR455</v>
      </c>
      <c r="G118" s="98" t="str">
        <f>VLOOKUP(E118,'LISTADO ATM'!$A$2:$B$894,2,0)</f>
        <v xml:space="preserve">ATM Oficina Baní II </v>
      </c>
      <c r="H118" s="98" t="str">
        <f>VLOOKUP(E118,VIP!$A$2:$O16303,7,FALSE)</f>
        <v>Si</v>
      </c>
      <c r="I118" s="98" t="str">
        <f>VLOOKUP(E118,VIP!$A$2:$O8268,8,FALSE)</f>
        <v>Si</v>
      </c>
      <c r="J118" s="98" t="str">
        <f>VLOOKUP(E118,VIP!$A$2:$O8218,8,FALSE)</f>
        <v>Si</v>
      </c>
      <c r="K118" s="98" t="str">
        <f>VLOOKUP(E118,VIP!$A$2:$O11792,6,0)</f>
        <v>NO</v>
      </c>
      <c r="L118" s="106" t="s">
        <v>2526</v>
      </c>
      <c r="M118" s="117" t="s">
        <v>2513</v>
      </c>
      <c r="N118" s="122" t="s">
        <v>2512</v>
      </c>
      <c r="O118" s="102" t="s">
        <v>2528</v>
      </c>
      <c r="P118" s="102"/>
      <c r="Q118" s="122">
        <v>44221.616516203707</v>
      </c>
    </row>
    <row r="119" spans="1:17" ht="18" x14ac:dyDescent="0.25">
      <c r="A119" s="84" t="str">
        <f>VLOOKUP(E119,'LISTADO ATM'!$A$2:$C$895,3,0)</f>
        <v>NORTE</v>
      </c>
      <c r="B119" s="111" t="s">
        <v>2515</v>
      </c>
      <c r="C119" s="103">
        <v>44221.440659722219</v>
      </c>
      <c r="D119" s="102" t="s">
        <v>2494</v>
      </c>
      <c r="E119" s="99">
        <v>746</v>
      </c>
      <c r="F119" s="84" t="str">
        <f>VLOOKUP(E119,VIP!$A$2:$O11381,2,0)</f>
        <v>DRBR156</v>
      </c>
      <c r="G119" s="98" t="str">
        <f>VLOOKUP(E119,'LISTADO ATM'!$A$2:$B$894,2,0)</f>
        <v xml:space="preserve">ATM Oficina Las Terrenas </v>
      </c>
      <c r="H119" s="98" t="str">
        <f>VLOOKUP(E119,VIP!$A$2:$O16302,7,FALSE)</f>
        <v>Si</v>
      </c>
      <c r="I119" s="98" t="str">
        <f>VLOOKUP(E119,VIP!$A$2:$O8267,8,FALSE)</f>
        <v>Si</v>
      </c>
      <c r="J119" s="98" t="str">
        <f>VLOOKUP(E119,VIP!$A$2:$O8217,8,FALSE)</f>
        <v>Si</v>
      </c>
      <c r="K119" s="98" t="str">
        <f>VLOOKUP(E119,VIP!$A$2:$O11791,6,0)</f>
        <v>SI</v>
      </c>
      <c r="L119" s="106" t="s">
        <v>2430</v>
      </c>
      <c r="M119" s="105" t="s">
        <v>2473</v>
      </c>
      <c r="N119" s="104" t="s">
        <v>2481</v>
      </c>
      <c r="O119" s="102" t="s">
        <v>2495</v>
      </c>
      <c r="P119" s="102"/>
      <c r="Q119" s="105" t="s">
        <v>2430</v>
      </c>
    </row>
    <row r="120" spans="1:17" ht="18" x14ac:dyDescent="0.25">
      <c r="A120" s="84" t="str">
        <f>VLOOKUP(E120,'LISTADO ATM'!$A$2:$C$895,3,0)</f>
        <v>DISTRITO NACIONAL</v>
      </c>
      <c r="B120" s="111">
        <v>335771122</v>
      </c>
      <c r="C120" s="103">
        <v>44221.443055555559</v>
      </c>
      <c r="D120" s="102" t="s">
        <v>2189</v>
      </c>
      <c r="E120" s="99">
        <v>487</v>
      </c>
      <c r="F120" s="84" t="str">
        <f>VLOOKUP(E120,VIP!$A$2:$O11369,2,0)</f>
        <v>DRBR487</v>
      </c>
      <c r="G120" s="98" t="str">
        <f>VLOOKUP(E120,'LISTADO ATM'!$A$2:$B$894,2,0)</f>
        <v xml:space="preserve">ATM Olé Hainamosa </v>
      </c>
      <c r="H120" s="98" t="str">
        <f>VLOOKUP(E120,VIP!$A$2:$O16290,7,FALSE)</f>
        <v>Si</v>
      </c>
      <c r="I120" s="98" t="str">
        <f>VLOOKUP(E120,VIP!$A$2:$O8255,8,FALSE)</f>
        <v>Si</v>
      </c>
      <c r="J120" s="98" t="str">
        <f>VLOOKUP(E120,VIP!$A$2:$O8205,8,FALSE)</f>
        <v>Si</v>
      </c>
      <c r="K120" s="98" t="str">
        <f>VLOOKUP(E120,VIP!$A$2:$O11779,6,0)</f>
        <v>SI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335771123</v>
      </c>
      <c r="C121" s="103">
        <v>44221.446527777778</v>
      </c>
      <c r="D121" s="102" t="s">
        <v>2189</v>
      </c>
      <c r="E121" s="99">
        <v>237</v>
      </c>
      <c r="F121" s="84" t="str">
        <f>VLOOKUP(E121,VIP!$A$2:$O11368,2,0)</f>
        <v>DRBR237</v>
      </c>
      <c r="G121" s="98" t="str">
        <f>VLOOKUP(E121,'LISTADO ATM'!$A$2:$B$894,2,0)</f>
        <v xml:space="preserve">ATM UNP Plaza Vásquez </v>
      </c>
      <c r="H121" s="98" t="str">
        <f>VLOOKUP(E121,VIP!$A$2:$O16289,7,FALSE)</f>
        <v>Si</v>
      </c>
      <c r="I121" s="98" t="str">
        <f>VLOOKUP(E121,VIP!$A$2:$O8254,8,FALSE)</f>
        <v>Si</v>
      </c>
      <c r="J121" s="98" t="str">
        <f>VLOOKUP(E121,VIP!$A$2:$O8204,8,FALSE)</f>
        <v>Si</v>
      </c>
      <c r="K121" s="98" t="str">
        <f>VLOOKUP(E121,VIP!$A$2:$O11778,6,0)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84" t="str">
        <f>VLOOKUP(E122,'LISTADO ATM'!$A$2:$C$895,3,0)</f>
        <v>DISTRITO NACIONAL</v>
      </c>
      <c r="B122" s="111">
        <v>335771124</v>
      </c>
      <c r="C122" s="103">
        <v>44221.449305555558</v>
      </c>
      <c r="D122" s="102" t="s">
        <v>2189</v>
      </c>
      <c r="E122" s="99">
        <v>2</v>
      </c>
      <c r="F122" s="84" t="str">
        <f>VLOOKUP(E122,VIP!$A$2:$O11379,2,0)</f>
        <v>DRBR002</v>
      </c>
      <c r="G122" s="98" t="str">
        <f>VLOOKUP(E122,'LISTADO ATM'!$A$2:$B$894,2,0)</f>
        <v>ATM Autoservicio Padre Castellano</v>
      </c>
      <c r="H122" s="98" t="str">
        <f>VLOOKUP(E122,VIP!$A$2:$O16300,7,FALSE)</f>
        <v>Si</v>
      </c>
      <c r="I122" s="98" t="str">
        <f>VLOOKUP(E122,VIP!$A$2:$O8265,8,FALSE)</f>
        <v>Si</v>
      </c>
      <c r="J122" s="98" t="str">
        <f>VLOOKUP(E122,VIP!$A$2:$O8215,8,FALSE)</f>
        <v>Si</v>
      </c>
      <c r="K122" s="98" t="str">
        <f>VLOOKUP(E122,VIP!$A$2:$O11789,6,0)</f>
        <v>NO</v>
      </c>
      <c r="L122" s="106" t="s">
        <v>2463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2463</v>
      </c>
    </row>
    <row r="123" spans="1:17" ht="18" x14ac:dyDescent="0.25">
      <c r="A123" s="84" t="str">
        <f>VLOOKUP(E123,'LISTADO ATM'!$A$2:$C$895,3,0)</f>
        <v>DISTRITO NACIONAL</v>
      </c>
      <c r="B123" s="111" t="s">
        <v>2514</v>
      </c>
      <c r="C123" s="103">
        <v>44221.450150462966</v>
      </c>
      <c r="D123" s="102" t="s">
        <v>2477</v>
      </c>
      <c r="E123" s="99">
        <v>967</v>
      </c>
      <c r="F123" s="84" t="str">
        <f>VLOOKUP(E123,VIP!$A$2:$O11380,2,0)</f>
        <v>DRBR967</v>
      </c>
      <c r="G123" s="98" t="str">
        <f>VLOOKUP(E123,'LISTADO ATM'!$A$2:$B$894,2,0)</f>
        <v xml:space="preserve">ATM UNP Hiper Olé Autopista Duarte </v>
      </c>
      <c r="H123" s="98" t="str">
        <f>VLOOKUP(E123,VIP!$A$2:$O16301,7,FALSE)</f>
        <v>Si</v>
      </c>
      <c r="I123" s="98" t="str">
        <f>VLOOKUP(E123,VIP!$A$2:$O8266,8,FALSE)</f>
        <v>Si</v>
      </c>
      <c r="J123" s="98" t="str">
        <f>VLOOKUP(E123,VIP!$A$2:$O8216,8,FALSE)</f>
        <v>Si</v>
      </c>
      <c r="K123" s="98" t="str">
        <f>VLOOKUP(E123,VIP!$A$2:$O11790,6,0)</f>
        <v>NO</v>
      </c>
      <c r="L123" s="106" t="s">
        <v>2430</v>
      </c>
      <c r="M123" s="117" t="s">
        <v>2513</v>
      </c>
      <c r="N123" s="104" t="s">
        <v>2481</v>
      </c>
      <c r="O123" s="102" t="s">
        <v>2482</v>
      </c>
      <c r="P123" s="102"/>
      <c r="Q123" s="122">
        <v>44221.737500000003</v>
      </c>
    </row>
    <row r="124" spans="1:17" ht="18" x14ac:dyDescent="0.25">
      <c r="A124" s="84" t="str">
        <f>VLOOKUP(E124,'LISTADO ATM'!$A$2:$C$895,3,0)</f>
        <v>NORTE</v>
      </c>
      <c r="B124" s="111" t="s">
        <v>2545</v>
      </c>
      <c r="C124" s="103">
        <v>44221.48269675926</v>
      </c>
      <c r="D124" s="102" t="s">
        <v>2525</v>
      </c>
      <c r="E124" s="99">
        <v>894</v>
      </c>
      <c r="F124" s="84" t="str">
        <f>VLOOKUP(E124,VIP!$A$2:$O11390,2,0)</f>
        <v>DRBR894</v>
      </c>
      <c r="G124" s="98" t="str">
        <f>VLOOKUP(E124,'LISTADO ATM'!$A$2:$B$894,2,0)</f>
        <v>ATM Eco Petroleo Estero Hondo</v>
      </c>
      <c r="H124" s="98" t="str">
        <f>VLOOKUP(E124,VIP!$A$2:$O16311,7,FALSE)</f>
        <v>NO</v>
      </c>
      <c r="I124" s="98" t="str">
        <f>VLOOKUP(E124,VIP!$A$2:$O8276,8,FALSE)</f>
        <v>NO</v>
      </c>
      <c r="J124" s="98" t="str">
        <f>VLOOKUP(E124,VIP!$A$2:$O8226,8,FALSE)</f>
        <v>NO</v>
      </c>
      <c r="K124" s="98" t="str">
        <f>VLOOKUP(E124,VIP!$A$2:$O11800,6,0)</f>
        <v>NO</v>
      </c>
      <c r="L124" s="106" t="s">
        <v>2546</v>
      </c>
      <c r="M124" s="105" t="s">
        <v>2473</v>
      </c>
      <c r="N124" s="104" t="s">
        <v>2481</v>
      </c>
      <c r="O124" s="102" t="s">
        <v>2529</v>
      </c>
      <c r="P124" s="102"/>
      <c r="Q124" s="105" t="s">
        <v>2546</v>
      </c>
    </row>
    <row r="125" spans="1:17" ht="18" x14ac:dyDescent="0.25">
      <c r="A125" s="84" t="str">
        <f>VLOOKUP(E125,'LISTADO ATM'!$A$2:$C$895,3,0)</f>
        <v>NORTE</v>
      </c>
      <c r="B125" s="111" t="s">
        <v>2544</v>
      </c>
      <c r="C125" s="103">
        <v>44221.494895833333</v>
      </c>
      <c r="D125" s="102" t="s">
        <v>2190</v>
      </c>
      <c r="E125" s="99">
        <v>304</v>
      </c>
      <c r="F125" s="84" t="str">
        <f>VLOOKUP(E125,VIP!$A$2:$O11389,2,0)</f>
        <v>DRBR304</v>
      </c>
      <c r="G125" s="98" t="str">
        <f>VLOOKUP(E125,'LISTADO ATM'!$A$2:$B$894,2,0)</f>
        <v xml:space="preserve">ATM Multicentro La Sirena Estrella Sadhala </v>
      </c>
      <c r="H125" s="98" t="str">
        <f>VLOOKUP(E125,VIP!$A$2:$O16310,7,FALSE)</f>
        <v>Si</v>
      </c>
      <c r="I125" s="98" t="str">
        <f>VLOOKUP(E125,VIP!$A$2:$O8275,8,FALSE)</f>
        <v>Si</v>
      </c>
      <c r="J125" s="98" t="str">
        <f>VLOOKUP(E125,VIP!$A$2:$O8225,8,FALSE)</f>
        <v>Si</v>
      </c>
      <c r="K125" s="98" t="str">
        <f>VLOOKUP(E125,VIP!$A$2:$O11799,6,0)</f>
        <v>NO</v>
      </c>
      <c r="L125" s="106" t="s">
        <v>2463</v>
      </c>
      <c r="M125" s="105" t="s">
        <v>2473</v>
      </c>
      <c r="N125" s="104" t="s">
        <v>2481</v>
      </c>
      <c r="O125" s="102" t="s">
        <v>2498</v>
      </c>
      <c r="P125" s="102"/>
      <c r="Q125" s="105" t="s">
        <v>2463</v>
      </c>
    </row>
    <row r="126" spans="1:17" ht="18" x14ac:dyDescent="0.25">
      <c r="A126" s="84" t="str">
        <f>VLOOKUP(E126,'LISTADO ATM'!$A$2:$C$895,3,0)</f>
        <v>DISTRITO NACIONAL</v>
      </c>
      <c r="B126" s="111" t="s">
        <v>2543</v>
      </c>
      <c r="C126" s="103">
        <v>44221.503576388888</v>
      </c>
      <c r="D126" s="102" t="s">
        <v>2189</v>
      </c>
      <c r="E126" s="99">
        <v>34</v>
      </c>
      <c r="F126" s="84" t="str">
        <f>VLOOKUP(E126,VIP!$A$2:$O11388,2,0)</f>
        <v>DRBR034</v>
      </c>
      <c r="G126" s="98" t="str">
        <f>VLOOKUP(E126,'LISTADO ATM'!$A$2:$B$894,2,0)</f>
        <v xml:space="preserve">ATM Plaza de la Salud </v>
      </c>
      <c r="H126" s="98" t="str">
        <f>VLOOKUP(E126,VIP!$A$2:$O16309,7,FALSE)</f>
        <v>Si</v>
      </c>
      <c r="I126" s="98" t="str">
        <f>VLOOKUP(E126,VIP!$A$2:$O8274,8,FALSE)</f>
        <v>Si</v>
      </c>
      <c r="J126" s="98" t="str">
        <f>VLOOKUP(E126,VIP!$A$2:$O8224,8,FALSE)</f>
        <v>Si</v>
      </c>
      <c r="K126" s="98" t="str">
        <f>VLOOKUP(E126,VIP!$A$2:$O11798,6,0)</f>
        <v>NO</v>
      </c>
      <c r="L126" s="106" t="s">
        <v>2228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2228</v>
      </c>
    </row>
    <row r="127" spans="1:17" ht="18" x14ac:dyDescent="0.25">
      <c r="A127" s="84" t="str">
        <f>VLOOKUP(E127,'LISTADO ATM'!$A$2:$C$895,3,0)</f>
        <v>DISTRITO NACIONAL</v>
      </c>
      <c r="B127" s="111" t="s">
        <v>2542</v>
      </c>
      <c r="C127" s="103">
        <v>44221.510671296295</v>
      </c>
      <c r="D127" s="102" t="s">
        <v>2477</v>
      </c>
      <c r="E127" s="99">
        <v>507</v>
      </c>
      <c r="F127" s="84" t="str">
        <f>VLOOKUP(E127,VIP!$A$2:$O11387,2,0)</f>
        <v>DRBR507</v>
      </c>
      <c r="G127" s="98" t="str">
        <f>VLOOKUP(E127,'LISTADO ATM'!$A$2:$B$894,2,0)</f>
        <v>ATM Estación Sigma Boca Chica</v>
      </c>
      <c r="H127" s="98" t="str">
        <f>VLOOKUP(E127,VIP!$A$2:$O16308,7,FALSE)</f>
        <v>Si</v>
      </c>
      <c r="I127" s="98" t="str">
        <f>VLOOKUP(E127,VIP!$A$2:$O8273,8,FALSE)</f>
        <v>Si</v>
      </c>
      <c r="J127" s="98" t="str">
        <f>VLOOKUP(E127,VIP!$A$2:$O8223,8,FALSE)</f>
        <v>Si</v>
      </c>
      <c r="K127" s="98" t="str">
        <f>VLOOKUP(E127,VIP!$A$2:$O11797,6,0)</f>
        <v>NO</v>
      </c>
      <c r="L127" s="106" t="s">
        <v>2430</v>
      </c>
      <c r="M127" s="117" t="s">
        <v>2513</v>
      </c>
      <c r="N127" s="104" t="s">
        <v>2481</v>
      </c>
      <c r="O127" s="102" t="s">
        <v>2482</v>
      </c>
      <c r="P127" s="102"/>
      <c r="Q127" s="122">
        <v>44221.616516203707</v>
      </c>
    </row>
    <row r="128" spans="1:17" ht="18" x14ac:dyDescent="0.25">
      <c r="A128" s="84" t="str">
        <f>VLOOKUP(E128,'LISTADO ATM'!$A$2:$C$895,3,0)</f>
        <v>DISTRITO NACIONAL</v>
      </c>
      <c r="B128" s="111" t="s">
        <v>2541</v>
      </c>
      <c r="C128" s="103">
        <v>44221.516238425924</v>
      </c>
      <c r="D128" s="102" t="s">
        <v>2477</v>
      </c>
      <c r="E128" s="99">
        <v>925</v>
      </c>
      <c r="F128" s="84" t="str">
        <f>VLOOKUP(E128,VIP!$A$2:$O11386,2,0)</f>
        <v>DRBR24L</v>
      </c>
      <c r="G128" s="98" t="str">
        <f>VLOOKUP(E128,'LISTADO ATM'!$A$2:$B$894,2,0)</f>
        <v xml:space="preserve">ATM Oficina Plaza Lama Av. 27 de Febrero </v>
      </c>
      <c r="H128" s="98" t="str">
        <f>VLOOKUP(E128,VIP!$A$2:$O16307,7,FALSE)</f>
        <v>Si</v>
      </c>
      <c r="I128" s="98" t="str">
        <f>VLOOKUP(E128,VIP!$A$2:$O8272,8,FALSE)</f>
        <v>Si</v>
      </c>
      <c r="J128" s="98" t="str">
        <f>VLOOKUP(E128,VIP!$A$2:$O8222,8,FALSE)</f>
        <v>Si</v>
      </c>
      <c r="K128" s="98" t="str">
        <f>VLOOKUP(E128,VIP!$A$2:$O11796,6,0)</f>
        <v>SI</v>
      </c>
      <c r="L128" s="106" t="s">
        <v>2430</v>
      </c>
      <c r="M128" s="117" t="s">
        <v>2513</v>
      </c>
      <c r="N128" s="104" t="s">
        <v>2481</v>
      </c>
      <c r="O128" s="102" t="s">
        <v>2482</v>
      </c>
      <c r="P128" s="102"/>
      <c r="Q128" s="122">
        <v>44221.706944444442</v>
      </c>
    </row>
    <row r="129" spans="1:17" ht="18" x14ac:dyDescent="0.25">
      <c r="A129" s="84" t="str">
        <f>VLOOKUP(E129,'LISTADO ATM'!$A$2:$C$895,3,0)</f>
        <v>NORTE</v>
      </c>
      <c r="B129" s="111" t="s">
        <v>2540</v>
      </c>
      <c r="C129" s="103">
        <v>44221.558865740742</v>
      </c>
      <c r="D129" s="102" t="s">
        <v>2190</v>
      </c>
      <c r="E129" s="99">
        <v>809</v>
      </c>
      <c r="F129" s="84" t="str">
        <f>VLOOKUP(E129,VIP!$A$2:$O11385,2,0)</f>
        <v>DRBR809</v>
      </c>
      <c r="G129" s="98" t="str">
        <f>VLOOKUP(E129,'LISTADO ATM'!$A$2:$B$894,2,0)</f>
        <v>ATM Yoma (Cotuí)</v>
      </c>
      <c r="H129" s="98" t="str">
        <f>VLOOKUP(E129,VIP!$A$2:$O16306,7,FALSE)</f>
        <v>Si</v>
      </c>
      <c r="I129" s="98" t="str">
        <f>VLOOKUP(E129,VIP!$A$2:$O8271,8,FALSE)</f>
        <v>Si</v>
      </c>
      <c r="J129" s="98" t="str">
        <f>VLOOKUP(E129,VIP!$A$2:$O8221,8,FALSE)</f>
        <v>Si</v>
      </c>
      <c r="K129" s="98" t="str">
        <f>VLOOKUP(E129,VIP!$A$2:$O11795,6,0)</f>
        <v>NO</v>
      </c>
      <c r="L129" s="106" t="s">
        <v>2463</v>
      </c>
      <c r="M129" s="105" t="s">
        <v>2473</v>
      </c>
      <c r="N129" s="104" t="s">
        <v>2481</v>
      </c>
      <c r="O129" s="102" t="s">
        <v>2498</v>
      </c>
      <c r="P129" s="102"/>
      <c r="Q129" s="105" t="s">
        <v>2463</v>
      </c>
    </row>
    <row r="130" spans="1:17" ht="18" x14ac:dyDescent="0.25">
      <c r="A130" s="84" t="str">
        <f>VLOOKUP(E130,'LISTADO ATM'!$A$2:$C$895,3,0)</f>
        <v>DISTRITO NACIONAL</v>
      </c>
      <c r="B130" s="111" t="s">
        <v>2539</v>
      </c>
      <c r="C130" s="103">
        <v>44221.562905092593</v>
      </c>
      <c r="D130" s="102" t="s">
        <v>2189</v>
      </c>
      <c r="E130" s="99">
        <v>26</v>
      </c>
      <c r="F130" s="84" t="str">
        <f>VLOOKUP(E130,VIP!$A$2:$O11384,2,0)</f>
        <v>DRBR221</v>
      </c>
      <c r="G130" s="98" t="str">
        <f>VLOOKUP(E130,'LISTADO ATM'!$A$2:$B$894,2,0)</f>
        <v>ATM S/M Jumbo San Isidro</v>
      </c>
      <c r="H130" s="98" t="str">
        <f>VLOOKUP(E130,VIP!$A$2:$O16305,7,FALSE)</f>
        <v>Si</v>
      </c>
      <c r="I130" s="98" t="str">
        <f>VLOOKUP(E130,VIP!$A$2:$O8270,8,FALSE)</f>
        <v>Si</v>
      </c>
      <c r="J130" s="98" t="str">
        <f>VLOOKUP(E130,VIP!$A$2:$O8220,8,FALSE)</f>
        <v>Si</v>
      </c>
      <c r="K130" s="98" t="str">
        <f>VLOOKUP(E130,VIP!$A$2:$O11794,6,0)</f>
        <v>NO</v>
      </c>
      <c r="L130" s="106" t="s">
        <v>2228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2228</v>
      </c>
    </row>
    <row r="131" spans="1:17" ht="18" x14ac:dyDescent="0.25">
      <c r="A131" s="84" t="str">
        <f>VLOOKUP(E131,'LISTADO ATM'!$A$2:$C$895,3,0)</f>
        <v>ESTE</v>
      </c>
      <c r="B131" s="111" t="s">
        <v>2538</v>
      </c>
      <c r="C131" s="103">
        <v>44221.572430555556</v>
      </c>
      <c r="D131" s="102" t="s">
        <v>2189</v>
      </c>
      <c r="E131" s="99">
        <v>345</v>
      </c>
      <c r="F131" s="84" t="e">
        <f>VLOOKUP(E131,VIP!$A$2:$O11383,2,0)</f>
        <v>#N/A</v>
      </c>
      <c r="G131" s="98" t="str">
        <f>VLOOKUP(E131,'LISTADO ATM'!$A$2:$B$894,2,0)</f>
        <v>ATM Oficina Yamasá  II</v>
      </c>
      <c r="H131" s="98" t="e">
        <f>VLOOKUP(E131,VIP!$A$2:$O16304,7,FALSE)</f>
        <v>#N/A</v>
      </c>
      <c r="I131" s="98" t="e">
        <f>VLOOKUP(E131,VIP!$A$2:$O8269,8,FALSE)</f>
        <v>#N/A</v>
      </c>
      <c r="J131" s="98" t="e">
        <f>VLOOKUP(E131,VIP!$A$2:$O8219,8,FALSE)</f>
        <v>#N/A</v>
      </c>
      <c r="K131" s="98" t="e">
        <f>VLOOKUP(E131,VIP!$A$2:$O11793,6,0)</f>
        <v>#N/A</v>
      </c>
      <c r="L131" s="106" t="s">
        <v>2254</v>
      </c>
      <c r="M131" s="117" t="s">
        <v>2513</v>
      </c>
      <c r="N131" s="104" t="s">
        <v>2481</v>
      </c>
      <c r="O131" s="102" t="s">
        <v>2483</v>
      </c>
      <c r="P131" s="102"/>
      <c r="Q131" s="122">
        <v>44221.76666666667</v>
      </c>
    </row>
    <row r="132" spans="1:17" ht="18" x14ac:dyDescent="0.25">
      <c r="A132" s="84" t="str">
        <f>VLOOKUP(E132,'LISTADO ATM'!$A$2:$C$895,3,0)</f>
        <v>DISTRITO NACIONAL</v>
      </c>
      <c r="B132" s="111" t="s">
        <v>2537</v>
      </c>
      <c r="C132" s="103">
        <v>44221.609722222223</v>
      </c>
      <c r="D132" s="102" t="s">
        <v>2477</v>
      </c>
      <c r="E132" s="99">
        <v>85</v>
      </c>
      <c r="F132" s="84" t="str">
        <f>VLOOKUP(E132,VIP!$A$2:$O11382,2,0)</f>
        <v>DRBR085</v>
      </c>
      <c r="G132" s="98" t="str">
        <f>VLOOKUP(E132,'LISTADO ATM'!$A$2:$B$894,2,0)</f>
        <v xml:space="preserve">ATM Oficina San Isidro (Fuerza Aérea) </v>
      </c>
      <c r="H132" s="98" t="str">
        <f>VLOOKUP(E132,VIP!$A$2:$O16303,7,FALSE)</f>
        <v>Si</v>
      </c>
      <c r="I132" s="98" t="str">
        <f>VLOOKUP(E132,VIP!$A$2:$O8268,8,FALSE)</f>
        <v>Si</v>
      </c>
      <c r="J132" s="98" t="str">
        <f>VLOOKUP(E132,VIP!$A$2:$O8218,8,FALSE)</f>
        <v>Si</v>
      </c>
      <c r="K132" s="98" t="str">
        <f>VLOOKUP(E132,VIP!$A$2:$O11792,6,0)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2430</v>
      </c>
    </row>
    <row r="133" spans="1:17" ht="18" x14ac:dyDescent="0.25">
      <c r="A133" s="84" t="str">
        <f>VLOOKUP(E133,'LISTADO ATM'!$A$2:$C$895,3,0)</f>
        <v>NORTE</v>
      </c>
      <c r="B133" s="111" t="s">
        <v>2536</v>
      </c>
      <c r="C133" s="103">
        <v>44221.614907407406</v>
      </c>
      <c r="D133" s="102" t="s">
        <v>2525</v>
      </c>
      <c r="E133" s="99">
        <v>383</v>
      </c>
      <c r="F133" s="84" t="str">
        <f>VLOOKUP(E133,VIP!$A$2:$O11381,2,0)</f>
        <v>DRBR383</v>
      </c>
      <c r="G133" s="98" t="str">
        <f>VLOOKUP(E133,'LISTADO ATM'!$A$2:$B$894,2,0)</f>
        <v>ATM S/M Daniel (Dajabón)</v>
      </c>
      <c r="H133" s="98" t="str">
        <f>VLOOKUP(E133,VIP!$A$2:$O16302,7,FALSE)</f>
        <v>N/A</v>
      </c>
      <c r="I133" s="98" t="str">
        <f>VLOOKUP(E133,VIP!$A$2:$O8267,8,FALSE)</f>
        <v>N/A</v>
      </c>
      <c r="J133" s="98" t="str">
        <f>VLOOKUP(E133,VIP!$A$2:$O8217,8,FALSE)</f>
        <v>N/A</v>
      </c>
      <c r="K133" s="98" t="str">
        <f>VLOOKUP(E133,VIP!$A$2:$O11791,6,0)</f>
        <v>N/A</v>
      </c>
      <c r="L133" s="106" t="s">
        <v>2430</v>
      </c>
      <c r="M133" s="105" t="s">
        <v>2473</v>
      </c>
      <c r="N133" s="104" t="s">
        <v>2481</v>
      </c>
      <c r="O133" s="102" t="s">
        <v>2529</v>
      </c>
      <c r="P133" s="102"/>
      <c r="Q133" s="105" t="s">
        <v>2430</v>
      </c>
    </row>
    <row r="134" spans="1:17" ht="18" x14ac:dyDescent="0.25">
      <c r="A134" s="84" t="str">
        <f>VLOOKUP(E134,'LISTADO ATM'!$A$2:$C$895,3,0)</f>
        <v>ESTE</v>
      </c>
      <c r="B134" s="111" t="s">
        <v>2553</v>
      </c>
      <c r="C134" s="103">
        <v>44221.620034722226</v>
      </c>
      <c r="D134" s="102" t="s">
        <v>2477</v>
      </c>
      <c r="E134" s="99">
        <v>630</v>
      </c>
      <c r="F134" s="84" t="str">
        <f>VLOOKUP(E134,VIP!$A$2:$O11388,2,0)</f>
        <v>DRBR112</v>
      </c>
      <c r="G134" s="98" t="str">
        <f>VLOOKUP(E134,'LISTADO ATM'!$A$2:$B$894,2,0)</f>
        <v xml:space="preserve">ATM Oficina Plaza Zaglul (SPM) </v>
      </c>
      <c r="H134" s="98" t="str">
        <f>VLOOKUP(E134,VIP!$A$2:$O16309,7,FALSE)</f>
        <v>Si</v>
      </c>
      <c r="I134" s="98" t="str">
        <f>VLOOKUP(E134,VIP!$A$2:$O8274,8,FALSE)</f>
        <v>Si</v>
      </c>
      <c r="J134" s="98" t="str">
        <f>VLOOKUP(E134,VIP!$A$2:$O8224,8,FALSE)</f>
        <v>Si</v>
      </c>
      <c r="K134" s="98" t="str">
        <f>VLOOKUP(E134,VIP!$A$2:$O11798,6,0)</f>
        <v>NO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2430</v>
      </c>
    </row>
    <row r="135" spans="1:17" ht="18" x14ac:dyDescent="0.25">
      <c r="A135" s="84" t="str">
        <f>VLOOKUP(E135,'LISTADO ATM'!$A$2:$C$895,3,0)</f>
        <v>ESTE</v>
      </c>
      <c r="B135" s="111" t="s">
        <v>2552</v>
      </c>
      <c r="C135" s="103">
        <v>44221.622615740744</v>
      </c>
      <c r="D135" s="102" t="s">
        <v>2477</v>
      </c>
      <c r="E135" s="99">
        <v>634</v>
      </c>
      <c r="F135" s="84" t="str">
        <f>VLOOKUP(E135,VIP!$A$2:$O11387,2,0)</f>
        <v>DRBR273</v>
      </c>
      <c r="G135" s="98" t="str">
        <f>VLOOKUP(E135,'LISTADO ATM'!$A$2:$B$894,2,0)</f>
        <v xml:space="preserve">ATM Ayuntamiento Los Llanos (SPM) </v>
      </c>
      <c r="H135" s="98" t="str">
        <f>VLOOKUP(E135,VIP!$A$2:$O16308,7,FALSE)</f>
        <v>Si</v>
      </c>
      <c r="I135" s="98" t="str">
        <f>VLOOKUP(E135,VIP!$A$2:$O8273,8,FALSE)</f>
        <v>Si</v>
      </c>
      <c r="J135" s="98" t="str">
        <f>VLOOKUP(E135,VIP!$A$2:$O8223,8,FALSE)</f>
        <v>Si</v>
      </c>
      <c r="K135" s="98" t="str">
        <f>VLOOKUP(E135,VIP!$A$2:$O11797,6,0)</f>
        <v>NO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2"/>
      <c r="Q135" s="105" t="s">
        <v>2430</v>
      </c>
    </row>
    <row r="136" spans="1:17" ht="18" x14ac:dyDescent="0.25">
      <c r="A136" s="84" t="str">
        <f>VLOOKUP(E136,'LISTADO ATM'!$A$2:$C$895,3,0)</f>
        <v>DISTRITO NACIONAL</v>
      </c>
      <c r="B136" s="111" t="s">
        <v>2551</v>
      </c>
      <c r="C136" s="103">
        <v>44221.629884259259</v>
      </c>
      <c r="D136" s="102" t="s">
        <v>2477</v>
      </c>
      <c r="E136" s="99">
        <v>706</v>
      </c>
      <c r="F136" s="84" t="str">
        <f>VLOOKUP(E136,VIP!$A$2:$O11386,2,0)</f>
        <v>DRBR706</v>
      </c>
      <c r="G136" s="98" t="str">
        <f>VLOOKUP(E136,'LISTADO ATM'!$A$2:$B$894,2,0)</f>
        <v xml:space="preserve">ATM S/M Pristine </v>
      </c>
      <c r="H136" s="98" t="str">
        <f>VLOOKUP(E136,VIP!$A$2:$O16307,7,FALSE)</f>
        <v>Si</v>
      </c>
      <c r="I136" s="98" t="str">
        <f>VLOOKUP(E136,VIP!$A$2:$O8272,8,FALSE)</f>
        <v>Si</v>
      </c>
      <c r="J136" s="98" t="str">
        <f>VLOOKUP(E136,VIP!$A$2:$O8222,8,FALSE)</f>
        <v>Si</v>
      </c>
      <c r="K136" s="98" t="str">
        <f>VLOOKUP(E136,VIP!$A$2:$O11796,6,0)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2430</v>
      </c>
    </row>
    <row r="137" spans="1:17" ht="18" x14ac:dyDescent="0.25">
      <c r="A137" s="84" t="str">
        <f>VLOOKUP(E137,'LISTADO ATM'!$A$2:$C$895,3,0)</f>
        <v>SUR</v>
      </c>
      <c r="B137" s="111" t="s">
        <v>2561</v>
      </c>
      <c r="C137" s="103">
        <v>44221.639131944445</v>
      </c>
      <c r="D137" s="102" t="s">
        <v>2494</v>
      </c>
      <c r="E137" s="99">
        <v>615</v>
      </c>
      <c r="F137" s="84" t="str">
        <f>VLOOKUP(E137,VIP!$A$2:$O11395,2,0)</f>
        <v>DRBR418</v>
      </c>
      <c r="G137" s="98" t="str">
        <f>VLOOKUP(E137,'LISTADO ATM'!$A$2:$B$894,2,0)</f>
        <v xml:space="preserve">ATM Estación Sunix Cabral (Barahona) </v>
      </c>
      <c r="H137" s="98" t="str">
        <f>VLOOKUP(E137,VIP!$A$2:$O16316,7,FALSE)</f>
        <v>Si</v>
      </c>
      <c r="I137" s="98" t="str">
        <f>VLOOKUP(E137,VIP!$A$2:$O8281,8,FALSE)</f>
        <v>Si</v>
      </c>
      <c r="J137" s="98" t="str">
        <f>VLOOKUP(E137,VIP!$A$2:$O8231,8,FALSE)</f>
        <v>Si</v>
      </c>
      <c r="K137" s="98" t="str">
        <f>VLOOKUP(E137,VIP!$A$2:$O11805,6,0)</f>
        <v>NO</v>
      </c>
      <c r="L137" s="106" t="s">
        <v>2531</v>
      </c>
      <c r="M137" s="117" t="s">
        <v>2513</v>
      </c>
      <c r="N137" s="122" t="s">
        <v>2512</v>
      </c>
      <c r="O137" s="102" t="s">
        <v>2533</v>
      </c>
      <c r="P137" s="102" t="s">
        <v>2534</v>
      </c>
      <c r="Q137" s="117" t="s">
        <v>2531</v>
      </c>
    </row>
    <row r="138" spans="1:17" ht="18" x14ac:dyDescent="0.25">
      <c r="A138" s="84" t="str">
        <f>VLOOKUP(E138,'LISTADO ATM'!$A$2:$C$895,3,0)</f>
        <v>NORTE</v>
      </c>
      <c r="B138" s="111" t="s">
        <v>2560</v>
      </c>
      <c r="C138" s="103">
        <v>44221.640798611108</v>
      </c>
      <c r="D138" s="102" t="s">
        <v>2494</v>
      </c>
      <c r="E138" s="99">
        <v>53</v>
      </c>
      <c r="F138" s="84" t="str">
        <f>VLOOKUP(E138,VIP!$A$2:$O11394,2,0)</f>
        <v>DRBR053</v>
      </c>
      <c r="G138" s="98" t="str">
        <f>VLOOKUP(E138,'LISTADO ATM'!$A$2:$B$894,2,0)</f>
        <v xml:space="preserve">ATM Oficina Constanza </v>
      </c>
      <c r="H138" s="98" t="str">
        <f>VLOOKUP(E138,VIP!$A$2:$O16315,7,FALSE)</f>
        <v>Si</v>
      </c>
      <c r="I138" s="98" t="str">
        <f>VLOOKUP(E138,VIP!$A$2:$O8280,8,FALSE)</f>
        <v>Si</v>
      </c>
      <c r="J138" s="98" t="str">
        <f>VLOOKUP(E138,VIP!$A$2:$O8230,8,FALSE)</f>
        <v>Si</v>
      </c>
      <c r="K138" s="98" t="str">
        <f>VLOOKUP(E138,VIP!$A$2:$O11804,6,0)</f>
        <v>NO</v>
      </c>
      <c r="L138" s="106" t="s">
        <v>2563</v>
      </c>
      <c r="M138" s="117" t="s">
        <v>2513</v>
      </c>
      <c r="N138" s="122" t="s">
        <v>2512</v>
      </c>
      <c r="O138" s="102" t="s">
        <v>2533</v>
      </c>
      <c r="P138" s="102" t="s">
        <v>2535</v>
      </c>
      <c r="Q138" s="117" t="s">
        <v>2563</v>
      </c>
    </row>
    <row r="139" spans="1:17" ht="18" x14ac:dyDescent="0.25">
      <c r="A139" s="84" t="str">
        <f>VLOOKUP(E139,'LISTADO ATM'!$A$2:$C$895,3,0)</f>
        <v>SUR</v>
      </c>
      <c r="B139" s="111" t="s">
        <v>2550</v>
      </c>
      <c r="C139" s="103">
        <v>44221.640914351854</v>
      </c>
      <c r="D139" s="102" t="s">
        <v>2477</v>
      </c>
      <c r="E139" s="99">
        <v>783</v>
      </c>
      <c r="F139" s="84" t="str">
        <f>VLOOKUP(E139,VIP!$A$2:$O11385,2,0)</f>
        <v>DRBR303</v>
      </c>
      <c r="G139" s="98" t="str">
        <f>VLOOKUP(E139,'LISTADO ATM'!$A$2:$B$894,2,0)</f>
        <v xml:space="preserve">ATM Autobanco Alfa y Omega (Barahona) </v>
      </c>
      <c r="H139" s="98" t="str">
        <f>VLOOKUP(E139,VIP!$A$2:$O16306,7,FALSE)</f>
        <v>Si</v>
      </c>
      <c r="I139" s="98" t="str">
        <f>VLOOKUP(E139,VIP!$A$2:$O8271,8,FALSE)</f>
        <v>Si</v>
      </c>
      <c r="J139" s="98" t="str">
        <f>VLOOKUP(E139,VIP!$A$2:$O8221,8,FALSE)</f>
        <v>Si</v>
      </c>
      <c r="K139" s="98" t="str">
        <f>VLOOKUP(E139,VIP!$A$2:$O11795,6,0)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84" t="str">
        <f>VLOOKUP(E140,'LISTADO ATM'!$A$2:$C$895,3,0)</f>
        <v>NORTE</v>
      </c>
      <c r="B140" s="111" t="s">
        <v>2559</v>
      </c>
      <c r="C140" s="103">
        <v>44221.642175925925</v>
      </c>
      <c r="D140" s="102" t="s">
        <v>2494</v>
      </c>
      <c r="E140" s="99">
        <v>636</v>
      </c>
      <c r="F140" s="84" t="str">
        <f>VLOOKUP(E140,VIP!$A$2:$O11393,2,0)</f>
        <v>DRBR110</v>
      </c>
      <c r="G140" s="98" t="str">
        <f>VLOOKUP(E140,'LISTADO ATM'!$A$2:$B$894,2,0)</f>
        <v xml:space="preserve">ATM Oficina Tamboríl </v>
      </c>
      <c r="H140" s="98" t="str">
        <f>VLOOKUP(E140,VIP!$A$2:$O16314,7,FALSE)</f>
        <v>Si</v>
      </c>
      <c r="I140" s="98" t="str">
        <f>VLOOKUP(E140,VIP!$A$2:$O8279,8,FALSE)</f>
        <v>Si</v>
      </c>
      <c r="J140" s="98" t="str">
        <f>VLOOKUP(E140,VIP!$A$2:$O8229,8,FALSE)</f>
        <v>Si</v>
      </c>
      <c r="K140" s="98" t="str">
        <f>VLOOKUP(E140,VIP!$A$2:$O11803,6,0)</f>
        <v>SI</v>
      </c>
      <c r="L140" s="106" t="s">
        <v>2562</v>
      </c>
      <c r="M140" s="117" t="s">
        <v>2513</v>
      </c>
      <c r="N140" s="122" t="s">
        <v>2512</v>
      </c>
      <c r="O140" s="102" t="s">
        <v>2533</v>
      </c>
      <c r="P140" s="102" t="s">
        <v>2534</v>
      </c>
      <c r="Q140" s="117" t="s">
        <v>2562</v>
      </c>
    </row>
    <row r="141" spans="1:17" ht="18" x14ac:dyDescent="0.25">
      <c r="A141" s="84" t="str">
        <f>VLOOKUP(E141,'LISTADO ATM'!$A$2:$C$895,3,0)</f>
        <v>ESTE</v>
      </c>
      <c r="B141" s="111" t="s">
        <v>2549</v>
      </c>
      <c r="C141" s="103">
        <v>44221.644016203703</v>
      </c>
      <c r="D141" s="102" t="s">
        <v>2189</v>
      </c>
      <c r="E141" s="99">
        <v>385</v>
      </c>
      <c r="F141" s="84" t="str">
        <f>VLOOKUP(E141,VIP!$A$2:$O11384,2,0)</f>
        <v>DRBR385</v>
      </c>
      <c r="G141" s="98" t="str">
        <f>VLOOKUP(E141,'LISTADO ATM'!$A$2:$B$894,2,0)</f>
        <v xml:space="preserve">ATM Plaza Verón I </v>
      </c>
      <c r="H141" s="98" t="str">
        <f>VLOOKUP(E141,VIP!$A$2:$O16305,7,FALSE)</f>
        <v>Si</v>
      </c>
      <c r="I141" s="98" t="str">
        <f>VLOOKUP(E141,VIP!$A$2:$O8270,8,FALSE)</f>
        <v>Si</v>
      </c>
      <c r="J141" s="98" t="str">
        <f>VLOOKUP(E141,VIP!$A$2:$O8220,8,FALSE)</f>
        <v>Si</v>
      </c>
      <c r="K141" s="98" t="str">
        <f>VLOOKUP(E141,VIP!$A$2:$O11794,6,0)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02"/>
      <c r="Q141" s="105" t="s">
        <v>2228</v>
      </c>
    </row>
    <row r="142" spans="1:17" ht="18" x14ac:dyDescent="0.25">
      <c r="A142" s="84" t="str">
        <f>VLOOKUP(E142,'LISTADO ATM'!$A$2:$C$895,3,0)</f>
        <v>NORTE</v>
      </c>
      <c r="B142" s="111" t="s">
        <v>2548</v>
      </c>
      <c r="C142" s="103">
        <v>44221.645937499998</v>
      </c>
      <c r="D142" s="102" t="s">
        <v>2190</v>
      </c>
      <c r="E142" s="99">
        <v>282</v>
      </c>
      <c r="F142" s="84" t="str">
        <f>VLOOKUP(E142,VIP!$A$2:$O11383,2,0)</f>
        <v>DRBR282</v>
      </c>
      <c r="G142" s="98" t="str">
        <f>VLOOKUP(E142,'LISTADO ATM'!$A$2:$B$894,2,0)</f>
        <v xml:space="preserve">ATM Autobanco Nibaje </v>
      </c>
      <c r="H142" s="98" t="str">
        <f>VLOOKUP(E142,VIP!$A$2:$O16304,7,FALSE)</f>
        <v>Si</v>
      </c>
      <c r="I142" s="98" t="str">
        <f>VLOOKUP(E142,VIP!$A$2:$O8269,8,FALSE)</f>
        <v>Si</v>
      </c>
      <c r="J142" s="98" t="str">
        <f>VLOOKUP(E142,VIP!$A$2:$O8219,8,FALSE)</f>
        <v>Si</v>
      </c>
      <c r="K142" s="98" t="str">
        <f>VLOOKUP(E142,VIP!$A$2:$O11793,6,0)</f>
        <v>NO</v>
      </c>
      <c r="L142" s="106" t="s">
        <v>2463</v>
      </c>
      <c r="M142" s="105" t="s">
        <v>2473</v>
      </c>
      <c r="N142" s="104" t="s">
        <v>2481</v>
      </c>
      <c r="O142" s="102" t="s">
        <v>2554</v>
      </c>
      <c r="P142" s="102"/>
      <c r="Q142" s="105" t="s">
        <v>2463</v>
      </c>
    </row>
    <row r="143" spans="1:17" ht="18" x14ac:dyDescent="0.25">
      <c r="A143" s="84" t="str">
        <f>VLOOKUP(E143,'LISTADO ATM'!$A$2:$C$895,3,0)</f>
        <v>DISTRITO NACIONAL</v>
      </c>
      <c r="B143" s="111" t="s">
        <v>2547</v>
      </c>
      <c r="C143" s="103">
        <v>44221.649965277778</v>
      </c>
      <c r="D143" s="102" t="s">
        <v>2189</v>
      </c>
      <c r="E143" s="99">
        <v>884</v>
      </c>
      <c r="F143" s="84" t="str">
        <f>VLOOKUP(E143,VIP!$A$2:$O11382,2,0)</f>
        <v>DRBR884</v>
      </c>
      <c r="G143" s="98" t="str">
        <f>VLOOKUP(E143,'LISTADO ATM'!$A$2:$B$894,2,0)</f>
        <v xml:space="preserve">ATM UNP Olé Sabana Perdida </v>
      </c>
      <c r="H143" s="98" t="str">
        <f>VLOOKUP(E143,VIP!$A$2:$O16303,7,FALSE)</f>
        <v>Si</v>
      </c>
      <c r="I143" s="98" t="str">
        <f>VLOOKUP(E143,VIP!$A$2:$O8268,8,FALSE)</f>
        <v>Si</v>
      </c>
      <c r="J143" s="98" t="str">
        <f>VLOOKUP(E143,VIP!$A$2:$O8218,8,FALSE)</f>
        <v>Si</v>
      </c>
      <c r="K143" s="98" t="str">
        <f>VLOOKUP(E143,VIP!$A$2:$O11792,6,0)</f>
        <v>NO</v>
      </c>
      <c r="L143" s="106" t="s">
        <v>2463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2463</v>
      </c>
    </row>
    <row r="144" spans="1:17" ht="18" x14ac:dyDescent="0.25">
      <c r="A144" s="84" t="str">
        <f>VLOOKUP(E144,'LISTADO ATM'!$A$2:$C$895,3,0)</f>
        <v>NORTE</v>
      </c>
      <c r="B144" s="111" t="s">
        <v>2558</v>
      </c>
      <c r="C144" s="103">
        <v>44221.651967592596</v>
      </c>
      <c r="D144" s="102" t="s">
        <v>2494</v>
      </c>
      <c r="E144" s="99">
        <v>736</v>
      </c>
      <c r="F144" s="84" t="str">
        <f>VLOOKUP(E144,VIP!$A$2:$O11392,2,0)</f>
        <v>DRBR071</v>
      </c>
      <c r="G144" s="98" t="str">
        <f>VLOOKUP(E144,'LISTADO ATM'!$A$2:$B$894,2,0)</f>
        <v xml:space="preserve">ATM Oficina Puerto Plata I </v>
      </c>
      <c r="H144" s="98" t="str">
        <f>VLOOKUP(E144,VIP!$A$2:$O16313,7,FALSE)</f>
        <v>Si</v>
      </c>
      <c r="I144" s="98" t="str">
        <f>VLOOKUP(E144,VIP!$A$2:$O8278,8,FALSE)</f>
        <v>Si</v>
      </c>
      <c r="J144" s="98" t="str">
        <f>VLOOKUP(E144,VIP!$A$2:$O8228,8,FALSE)</f>
        <v>Si</v>
      </c>
      <c r="K144" s="98" t="str">
        <f>VLOOKUP(E144,VIP!$A$2:$O11802,6,0)</f>
        <v>SI</v>
      </c>
      <c r="L144" s="106" t="s">
        <v>2531</v>
      </c>
      <c r="M144" s="117" t="s">
        <v>2513</v>
      </c>
      <c r="N144" s="122" t="s">
        <v>2512</v>
      </c>
      <c r="O144" s="102" t="s">
        <v>2533</v>
      </c>
      <c r="P144" s="102" t="s">
        <v>2534</v>
      </c>
      <c r="Q144" s="117" t="s">
        <v>2531</v>
      </c>
    </row>
    <row r="145" spans="1:17" ht="18" x14ac:dyDescent="0.25">
      <c r="A145" s="84" t="str">
        <f>VLOOKUP(E145,'LISTADO ATM'!$A$2:$C$895,3,0)</f>
        <v>DISTRITO NACIONAL</v>
      </c>
      <c r="B145" s="111" t="s">
        <v>2557</v>
      </c>
      <c r="C145" s="103">
        <v>44221.653749999998</v>
      </c>
      <c r="D145" s="102" t="s">
        <v>2494</v>
      </c>
      <c r="E145" s="99">
        <v>590</v>
      </c>
      <c r="F145" s="84" t="str">
        <f>VLOOKUP(E145,VIP!$A$2:$O11391,2,0)</f>
        <v>DRBR177</v>
      </c>
      <c r="G145" s="98" t="str">
        <f>VLOOKUP(E145,'LISTADO ATM'!$A$2:$B$894,2,0)</f>
        <v xml:space="preserve">ATM Olé Aut. Las Américas </v>
      </c>
      <c r="H145" s="98" t="str">
        <f>VLOOKUP(E145,VIP!$A$2:$O16312,7,FALSE)</f>
        <v>Si</v>
      </c>
      <c r="I145" s="98" t="str">
        <f>VLOOKUP(E145,VIP!$A$2:$O8277,8,FALSE)</f>
        <v>Si</v>
      </c>
      <c r="J145" s="98" t="str">
        <f>VLOOKUP(E145,VIP!$A$2:$O8227,8,FALSE)</f>
        <v>Si</v>
      </c>
      <c r="K145" s="98" t="str">
        <f>VLOOKUP(E145,VIP!$A$2:$O11801,6,0)</f>
        <v>SI</v>
      </c>
      <c r="L145" s="106" t="s">
        <v>2531</v>
      </c>
      <c r="M145" s="117" t="s">
        <v>2513</v>
      </c>
      <c r="N145" s="122" t="s">
        <v>2512</v>
      </c>
      <c r="O145" s="102" t="s">
        <v>2533</v>
      </c>
      <c r="P145" s="102" t="s">
        <v>2534</v>
      </c>
      <c r="Q145" s="117" t="s">
        <v>2531</v>
      </c>
    </row>
    <row r="146" spans="1:17" ht="18" x14ac:dyDescent="0.25">
      <c r="A146" s="84" t="str">
        <f>VLOOKUP(E146,'LISTADO ATM'!$A$2:$C$895,3,0)</f>
        <v>NORTE</v>
      </c>
      <c r="B146" s="111" t="s">
        <v>2556</v>
      </c>
      <c r="C146" s="103">
        <v>44221.65488425926</v>
      </c>
      <c r="D146" s="102" t="s">
        <v>2494</v>
      </c>
      <c r="E146" s="99">
        <v>144</v>
      </c>
      <c r="F146" s="84" t="str">
        <f>VLOOKUP(E146,VIP!$A$2:$O11390,2,0)</f>
        <v>DRBR144</v>
      </c>
      <c r="G146" s="98" t="str">
        <f>VLOOKUP(E146,'LISTADO ATM'!$A$2:$B$894,2,0)</f>
        <v xml:space="preserve">ATM Oficina Villa Altagracia </v>
      </c>
      <c r="H146" s="98" t="str">
        <f>VLOOKUP(E146,VIP!$A$2:$O16311,7,FALSE)</f>
        <v>Si</v>
      </c>
      <c r="I146" s="98" t="str">
        <f>VLOOKUP(E146,VIP!$A$2:$O8276,8,FALSE)</f>
        <v>Si</v>
      </c>
      <c r="J146" s="98" t="str">
        <f>VLOOKUP(E146,VIP!$A$2:$O8226,8,FALSE)</f>
        <v>Si</v>
      </c>
      <c r="K146" s="98" t="str">
        <f>VLOOKUP(E146,VIP!$A$2:$O11800,6,0)</f>
        <v>SI</v>
      </c>
      <c r="L146" s="106" t="s">
        <v>2531</v>
      </c>
      <c r="M146" s="117" t="s">
        <v>2513</v>
      </c>
      <c r="N146" s="122" t="s">
        <v>2512</v>
      </c>
      <c r="O146" s="102" t="s">
        <v>2533</v>
      </c>
      <c r="P146" s="102" t="s">
        <v>2534</v>
      </c>
      <c r="Q146" s="117" t="s">
        <v>2531</v>
      </c>
    </row>
    <row r="147" spans="1:17" ht="18" x14ac:dyDescent="0.25">
      <c r="A147" s="84" t="str">
        <f>VLOOKUP(E147,'LISTADO ATM'!$A$2:$C$895,3,0)</f>
        <v>SUR</v>
      </c>
      <c r="B147" s="111" t="s">
        <v>2555</v>
      </c>
      <c r="C147" s="103">
        <v>44221.655960648146</v>
      </c>
      <c r="D147" s="102" t="s">
        <v>2494</v>
      </c>
      <c r="E147" s="99">
        <v>873</v>
      </c>
      <c r="F147" s="84" t="str">
        <f>VLOOKUP(E147,VIP!$A$2:$O11389,2,0)</f>
        <v>DRBR873</v>
      </c>
      <c r="G147" s="98" t="str">
        <f>VLOOKUP(E147,'LISTADO ATM'!$A$2:$B$894,2,0)</f>
        <v xml:space="preserve">ATM Centro de Caja San Cristóbal II </v>
      </c>
      <c r="H147" s="98" t="str">
        <f>VLOOKUP(E147,VIP!$A$2:$O16310,7,FALSE)</f>
        <v>Si</v>
      </c>
      <c r="I147" s="98" t="str">
        <f>VLOOKUP(E147,VIP!$A$2:$O8275,8,FALSE)</f>
        <v>Si</v>
      </c>
      <c r="J147" s="98" t="str">
        <f>VLOOKUP(E147,VIP!$A$2:$O8225,8,FALSE)</f>
        <v>Si</v>
      </c>
      <c r="K147" s="98" t="str">
        <f>VLOOKUP(E147,VIP!$A$2:$O11799,6,0)</f>
        <v>SI</v>
      </c>
      <c r="L147" s="106" t="s">
        <v>2531</v>
      </c>
      <c r="M147" s="117" t="s">
        <v>2513</v>
      </c>
      <c r="N147" s="122" t="s">
        <v>2512</v>
      </c>
      <c r="O147" s="102" t="s">
        <v>2533</v>
      </c>
      <c r="P147" s="102" t="s">
        <v>2534</v>
      </c>
      <c r="Q147" s="117" t="s">
        <v>2531</v>
      </c>
    </row>
    <row r="148" spans="1:17" ht="18" x14ac:dyDescent="0.25">
      <c r="A148" s="84" t="str">
        <f>VLOOKUP(E148,'LISTADO ATM'!$A$2:$C$895,3,0)</f>
        <v>DISTRITO NACIONAL</v>
      </c>
      <c r="B148" s="111" t="s">
        <v>2579</v>
      </c>
      <c r="C148" s="103">
        <v>44221.686249999999</v>
      </c>
      <c r="D148" s="102" t="s">
        <v>2477</v>
      </c>
      <c r="E148" s="99">
        <v>149</v>
      </c>
      <c r="F148" s="84" t="str">
        <f>VLOOKUP(E148,VIP!$A$2:$O11405,2,0)</f>
        <v>DRBR149</v>
      </c>
      <c r="G148" s="98" t="str">
        <f>VLOOKUP(E148,'LISTADO ATM'!$A$2:$B$894,2,0)</f>
        <v>ATM Estación Metro Concepción</v>
      </c>
      <c r="H148" s="98" t="str">
        <f>VLOOKUP(E148,VIP!$A$2:$O16326,7,FALSE)</f>
        <v>N/A</v>
      </c>
      <c r="I148" s="98" t="str">
        <f>VLOOKUP(E148,VIP!$A$2:$O8291,8,FALSE)</f>
        <v>N/A</v>
      </c>
      <c r="J148" s="98" t="str">
        <f>VLOOKUP(E148,VIP!$A$2:$O8241,8,FALSE)</f>
        <v>N/A</v>
      </c>
      <c r="K148" s="98" t="str">
        <f>VLOOKUP(E148,VIP!$A$2:$O11815,6,0)</f>
        <v>N/A</v>
      </c>
      <c r="L148" s="106" t="s">
        <v>2466</v>
      </c>
      <c r="M148" s="105" t="s">
        <v>2473</v>
      </c>
      <c r="N148" s="104" t="s">
        <v>2481</v>
      </c>
      <c r="O148" s="102" t="s">
        <v>2482</v>
      </c>
      <c r="P148" s="102"/>
      <c r="Q148" s="105" t="s">
        <v>2466</v>
      </c>
    </row>
    <row r="149" spans="1:17" ht="18" x14ac:dyDescent="0.25">
      <c r="A149" s="84" t="str">
        <f>VLOOKUP(E149,'LISTADO ATM'!$A$2:$C$895,3,0)</f>
        <v>ESTE</v>
      </c>
      <c r="B149" s="111" t="s">
        <v>2578</v>
      </c>
      <c r="C149" s="103">
        <v>44221.695462962962</v>
      </c>
      <c r="D149" s="102" t="s">
        <v>2494</v>
      </c>
      <c r="E149" s="99">
        <v>867</v>
      </c>
      <c r="F149" s="84" t="str">
        <f>VLOOKUP(E149,VIP!$A$2:$O11404,2,0)</f>
        <v>DRBR867</v>
      </c>
      <c r="G149" s="98" t="str">
        <f>VLOOKUP(E149,'LISTADO ATM'!$A$2:$B$894,2,0)</f>
        <v xml:space="preserve">ATM Estación Combustible Autopista El Coral </v>
      </c>
      <c r="H149" s="98" t="str">
        <f>VLOOKUP(E149,VIP!$A$2:$O16325,7,FALSE)</f>
        <v>Si</v>
      </c>
      <c r="I149" s="98" t="str">
        <f>VLOOKUP(E149,VIP!$A$2:$O8290,8,FALSE)</f>
        <v>Si</v>
      </c>
      <c r="J149" s="98" t="str">
        <f>VLOOKUP(E149,VIP!$A$2:$O8240,8,FALSE)</f>
        <v>Si</v>
      </c>
      <c r="K149" s="98" t="str">
        <f>VLOOKUP(E149,VIP!$A$2:$O11814,6,0)</f>
        <v>NO</v>
      </c>
      <c r="L149" s="106" t="s">
        <v>2466</v>
      </c>
      <c r="M149" s="105" t="s">
        <v>2473</v>
      </c>
      <c r="N149" s="104" t="s">
        <v>2481</v>
      </c>
      <c r="O149" s="102" t="s">
        <v>2495</v>
      </c>
      <c r="P149" s="102"/>
      <c r="Q149" s="105" t="s">
        <v>2466</v>
      </c>
    </row>
    <row r="150" spans="1:17" ht="18" x14ac:dyDescent="0.25">
      <c r="A150" s="84" t="str">
        <f>VLOOKUP(E150,'LISTADO ATM'!$A$2:$C$895,3,0)</f>
        <v>NORTE</v>
      </c>
      <c r="B150" s="111" t="s">
        <v>2577</v>
      </c>
      <c r="C150" s="103">
        <v>44221.696666666663</v>
      </c>
      <c r="D150" s="102" t="s">
        <v>2190</v>
      </c>
      <c r="E150" s="99">
        <v>853</v>
      </c>
      <c r="F150" s="84" t="str">
        <f>VLOOKUP(E150,VIP!$A$2:$O11403,2,0)</f>
        <v>DRBR853</v>
      </c>
      <c r="G150" s="98" t="str">
        <f>VLOOKUP(E150,'LISTADO ATM'!$A$2:$B$894,2,0)</f>
        <v xml:space="preserve">ATM Inversiones JF Group (Shell Canabacoa) </v>
      </c>
      <c r="H150" s="98" t="str">
        <f>VLOOKUP(E150,VIP!$A$2:$O16324,7,FALSE)</f>
        <v>Si</v>
      </c>
      <c r="I150" s="98" t="str">
        <f>VLOOKUP(E150,VIP!$A$2:$O8289,8,FALSE)</f>
        <v>Si</v>
      </c>
      <c r="J150" s="98" t="str">
        <f>VLOOKUP(E150,VIP!$A$2:$O8239,8,FALSE)</f>
        <v>Si</v>
      </c>
      <c r="K150" s="98" t="str">
        <f>VLOOKUP(E150,VIP!$A$2:$O11813,6,0)</f>
        <v>NO</v>
      </c>
      <c r="L150" s="106" t="s">
        <v>2254</v>
      </c>
      <c r="M150" s="105" t="s">
        <v>2473</v>
      </c>
      <c r="N150" s="104" t="s">
        <v>2481</v>
      </c>
      <c r="O150" s="102" t="s">
        <v>2490</v>
      </c>
      <c r="P150" s="102"/>
      <c r="Q150" s="105" t="s">
        <v>2254</v>
      </c>
    </row>
    <row r="151" spans="1:17" ht="18" x14ac:dyDescent="0.25">
      <c r="A151" s="84" t="str">
        <f>VLOOKUP(E151,'LISTADO ATM'!$A$2:$C$895,3,0)</f>
        <v>NORTE</v>
      </c>
      <c r="B151" s="111" t="s">
        <v>2576</v>
      </c>
      <c r="C151" s="103">
        <v>44221.699421296296</v>
      </c>
      <c r="D151" s="102" t="s">
        <v>2525</v>
      </c>
      <c r="E151" s="99">
        <v>4</v>
      </c>
      <c r="F151" s="84" t="str">
        <f>VLOOKUP(E151,VIP!$A$2:$O11402,2,0)</f>
        <v>DRBR004</v>
      </c>
      <c r="G151" s="98" t="str">
        <f>VLOOKUP(E151,'LISTADO ATM'!$A$2:$B$894,2,0)</f>
        <v>ATM Avenida Rivas</v>
      </c>
      <c r="H151" s="98" t="str">
        <f>VLOOKUP(E151,VIP!$A$2:$O16323,7,FALSE)</f>
        <v>Si</v>
      </c>
      <c r="I151" s="98" t="str">
        <f>VLOOKUP(E151,VIP!$A$2:$O8288,8,FALSE)</f>
        <v>Si</v>
      </c>
      <c r="J151" s="98" t="str">
        <f>VLOOKUP(E151,VIP!$A$2:$O8238,8,FALSE)</f>
        <v>Si</v>
      </c>
      <c r="K151" s="98" t="str">
        <f>VLOOKUP(E151,VIP!$A$2:$O11812,6,0)</f>
        <v>NO</v>
      </c>
      <c r="L151" s="106" t="s">
        <v>2430</v>
      </c>
      <c r="M151" s="105" t="s">
        <v>2473</v>
      </c>
      <c r="N151" s="104" t="s">
        <v>2481</v>
      </c>
      <c r="O151" s="102" t="s">
        <v>2529</v>
      </c>
      <c r="P151" s="102"/>
      <c r="Q151" s="105" t="s">
        <v>2430</v>
      </c>
    </row>
    <row r="152" spans="1:17" ht="18" x14ac:dyDescent="0.25">
      <c r="A152" s="84" t="str">
        <f>VLOOKUP(E152,'LISTADO ATM'!$A$2:$C$895,3,0)</f>
        <v>NORTE</v>
      </c>
      <c r="B152" s="111" t="s">
        <v>2575</v>
      </c>
      <c r="C152" s="103">
        <v>44221.700266203705</v>
      </c>
      <c r="D152" s="102" t="s">
        <v>2190</v>
      </c>
      <c r="E152" s="99">
        <v>605</v>
      </c>
      <c r="F152" s="84" t="str">
        <f>VLOOKUP(E152,VIP!$A$2:$O11401,2,0)</f>
        <v>DRBR141</v>
      </c>
      <c r="G152" s="98" t="str">
        <f>VLOOKUP(E152,'LISTADO ATM'!$A$2:$B$894,2,0)</f>
        <v xml:space="preserve">ATM Oficina Bonao I </v>
      </c>
      <c r="H152" s="98" t="str">
        <f>VLOOKUP(E152,VIP!$A$2:$O16322,7,FALSE)</f>
        <v>Si</v>
      </c>
      <c r="I152" s="98" t="str">
        <f>VLOOKUP(E152,VIP!$A$2:$O8287,8,FALSE)</f>
        <v>Si</v>
      </c>
      <c r="J152" s="98" t="str">
        <f>VLOOKUP(E152,VIP!$A$2:$O8237,8,FALSE)</f>
        <v>Si</v>
      </c>
      <c r="K152" s="98" t="str">
        <f>VLOOKUP(E152,VIP!$A$2:$O11811,6,0)</f>
        <v>SI</v>
      </c>
      <c r="L152" s="106" t="s">
        <v>2254</v>
      </c>
      <c r="M152" s="122" t="s">
        <v>2513</v>
      </c>
      <c r="N152" s="104" t="s">
        <v>2481</v>
      </c>
      <c r="O152" s="102" t="s">
        <v>2490</v>
      </c>
      <c r="P152" s="102"/>
      <c r="Q152" s="122">
        <v>44221.791666666664</v>
      </c>
    </row>
    <row r="153" spans="1:17" ht="18" x14ac:dyDescent="0.25">
      <c r="A153" s="84" t="str">
        <f>VLOOKUP(E153,'LISTADO ATM'!$A$2:$C$895,3,0)</f>
        <v>DISTRITO NACIONAL</v>
      </c>
      <c r="B153" s="111" t="s">
        <v>2574</v>
      </c>
      <c r="C153" s="103">
        <v>44221.700844907406</v>
      </c>
      <c r="D153" s="102" t="s">
        <v>2477</v>
      </c>
      <c r="E153" s="99">
        <v>567</v>
      </c>
      <c r="F153" s="84" t="str">
        <f>VLOOKUP(E153,VIP!$A$2:$O11400,2,0)</f>
        <v>DRBR015</v>
      </c>
      <c r="G153" s="98" t="str">
        <f>VLOOKUP(E153,'LISTADO ATM'!$A$2:$B$894,2,0)</f>
        <v xml:space="preserve">ATM Oficina Máximo Gómez </v>
      </c>
      <c r="H153" s="98" t="str">
        <f>VLOOKUP(E153,VIP!$A$2:$O16321,7,FALSE)</f>
        <v>Si</v>
      </c>
      <c r="I153" s="98" t="str">
        <f>VLOOKUP(E153,VIP!$A$2:$O8286,8,FALSE)</f>
        <v>Si</v>
      </c>
      <c r="J153" s="98" t="str">
        <f>VLOOKUP(E153,VIP!$A$2:$O8236,8,FALSE)</f>
        <v>Si</v>
      </c>
      <c r="K153" s="98" t="str">
        <f>VLOOKUP(E153,VIP!$A$2:$O11810,6,0)</f>
        <v>NO</v>
      </c>
      <c r="L153" s="106" t="s">
        <v>2466</v>
      </c>
      <c r="M153" s="105" t="s">
        <v>2473</v>
      </c>
      <c r="N153" s="104" t="s">
        <v>2481</v>
      </c>
      <c r="O153" s="102" t="s">
        <v>2482</v>
      </c>
      <c r="P153" s="102"/>
      <c r="Q153" s="105" t="s">
        <v>2466</v>
      </c>
    </row>
    <row r="154" spans="1:17" ht="18" x14ac:dyDescent="0.25">
      <c r="A154" s="84" t="str">
        <f>VLOOKUP(E154,'LISTADO ATM'!$A$2:$C$895,3,0)</f>
        <v>NORTE</v>
      </c>
      <c r="B154" s="111" t="s">
        <v>2573</v>
      </c>
      <c r="C154" s="103">
        <v>44221.704398148147</v>
      </c>
      <c r="D154" s="102" t="s">
        <v>2190</v>
      </c>
      <c r="E154" s="99">
        <v>937</v>
      </c>
      <c r="F154" s="84" t="str">
        <f>VLOOKUP(E154,VIP!$A$2:$O11399,2,0)</f>
        <v>DRBR937</v>
      </c>
      <c r="G154" s="98" t="str">
        <f>VLOOKUP(E154,'LISTADO ATM'!$A$2:$B$894,2,0)</f>
        <v xml:space="preserve">ATM Autobanco Oficina La Vega II </v>
      </c>
      <c r="H154" s="98" t="str">
        <f>VLOOKUP(E154,VIP!$A$2:$O16320,7,FALSE)</f>
        <v>Si</v>
      </c>
      <c r="I154" s="98" t="str">
        <f>VLOOKUP(E154,VIP!$A$2:$O8285,8,FALSE)</f>
        <v>Si</v>
      </c>
      <c r="J154" s="98" t="str">
        <f>VLOOKUP(E154,VIP!$A$2:$O8235,8,FALSE)</f>
        <v>Si</v>
      </c>
      <c r="K154" s="98" t="str">
        <f>VLOOKUP(E154,VIP!$A$2:$O11809,6,0)</f>
        <v>NO</v>
      </c>
      <c r="L154" s="106" t="s">
        <v>2463</v>
      </c>
      <c r="M154" s="105" t="s">
        <v>2473</v>
      </c>
      <c r="N154" s="104" t="s">
        <v>2481</v>
      </c>
      <c r="O154" s="102" t="s">
        <v>2490</v>
      </c>
      <c r="P154" s="102"/>
      <c r="Q154" s="105" t="s">
        <v>2463</v>
      </c>
    </row>
    <row r="155" spans="1:17" ht="18" x14ac:dyDescent="0.25">
      <c r="A155" s="84" t="str">
        <f>VLOOKUP(E155,'LISTADO ATM'!$A$2:$C$895,3,0)</f>
        <v>DISTRITO NACIONAL</v>
      </c>
      <c r="B155" s="111" t="s">
        <v>2572</v>
      </c>
      <c r="C155" s="103">
        <v>44221.739965277775</v>
      </c>
      <c r="D155" s="102" t="s">
        <v>2189</v>
      </c>
      <c r="E155" s="99">
        <v>391</v>
      </c>
      <c r="F155" s="84" t="str">
        <f>VLOOKUP(E155,VIP!$A$2:$O11398,2,0)</f>
        <v>DRBR391</v>
      </c>
      <c r="G155" s="98" t="str">
        <f>VLOOKUP(E155,'LISTADO ATM'!$A$2:$B$894,2,0)</f>
        <v xml:space="preserve">ATM S/M Jumbo Luperón </v>
      </c>
      <c r="H155" s="98" t="str">
        <f>VLOOKUP(E155,VIP!$A$2:$O16319,7,FALSE)</f>
        <v>Si</v>
      </c>
      <c r="I155" s="98" t="str">
        <f>VLOOKUP(E155,VIP!$A$2:$O8284,8,FALSE)</f>
        <v>Si</v>
      </c>
      <c r="J155" s="98" t="str">
        <f>VLOOKUP(E155,VIP!$A$2:$O8234,8,FALSE)</f>
        <v>Si</v>
      </c>
      <c r="K155" s="98" t="str">
        <f>VLOOKUP(E155,VIP!$A$2:$O11808,6,0)</f>
        <v>NO</v>
      </c>
      <c r="L155" s="106" t="s">
        <v>2463</v>
      </c>
      <c r="M155" s="105" t="s">
        <v>2473</v>
      </c>
      <c r="N155" s="104" t="s">
        <v>2481</v>
      </c>
      <c r="O155" s="102" t="s">
        <v>2483</v>
      </c>
      <c r="P155" s="102"/>
      <c r="Q155" s="105" t="s">
        <v>2463</v>
      </c>
    </row>
    <row r="156" spans="1:17" ht="18" x14ac:dyDescent="0.25">
      <c r="A156" s="84" t="str">
        <f>VLOOKUP(E156,'LISTADO ATM'!$A$2:$C$895,3,0)</f>
        <v>NORTE</v>
      </c>
      <c r="B156" s="111" t="s">
        <v>2571</v>
      </c>
      <c r="C156" s="103">
        <v>44221.74386574074</v>
      </c>
      <c r="D156" s="102" t="s">
        <v>2190</v>
      </c>
      <c r="E156" s="99">
        <v>936</v>
      </c>
      <c r="F156" s="84" t="str">
        <f>VLOOKUP(E156,VIP!$A$2:$O11397,2,0)</f>
        <v>DRBR936</v>
      </c>
      <c r="G156" s="98" t="str">
        <f>VLOOKUP(E156,'LISTADO ATM'!$A$2:$B$894,2,0)</f>
        <v xml:space="preserve">ATM Autobanco Oficina La Vega I </v>
      </c>
      <c r="H156" s="98" t="str">
        <f>VLOOKUP(E156,VIP!$A$2:$O16318,7,FALSE)</f>
        <v>Si</v>
      </c>
      <c r="I156" s="98" t="str">
        <f>VLOOKUP(E156,VIP!$A$2:$O8283,8,FALSE)</f>
        <v>Si</v>
      </c>
      <c r="J156" s="98" t="str">
        <f>VLOOKUP(E156,VIP!$A$2:$O8233,8,FALSE)</f>
        <v>Si</v>
      </c>
      <c r="K156" s="98" t="str">
        <f>VLOOKUP(E156,VIP!$A$2:$O11807,6,0)</f>
        <v>NO</v>
      </c>
      <c r="L156" s="106" t="s">
        <v>2228</v>
      </c>
      <c r="M156" s="105" t="s">
        <v>2473</v>
      </c>
      <c r="N156" s="104" t="s">
        <v>2481</v>
      </c>
      <c r="O156" s="102" t="s">
        <v>2490</v>
      </c>
      <c r="P156" s="102"/>
      <c r="Q156" s="105" t="s">
        <v>2228</v>
      </c>
    </row>
    <row r="157" spans="1:17" ht="18" x14ac:dyDescent="0.25">
      <c r="A157" s="84" t="str">
        <f>VLOOKUP(E157,'LISTADO ATM'!$A$2:$C$895,3,0)</f>
        <v>DISTRITO NACIONAL</v>
      </c>
      <c r="B157" s="111" t="s">
        <v>2570</v>
      </c>
      <c r="C157" s="103">
        <v>44221.748078703706</v>
      </c>
      <c r="D157" s="102" t="s">
        <v>2189</v>
      </c>
      <c r="E157" s="99">
        <v>961</v>
      </c>
      <c r="F157" s="84" t="str">
        <f>VLOOKUP(E157,VIP!$A$2:$O11396,2,0)</f>
        <v>DRBR03H</v>
      </c>
      <c r="G157" s="98" t="str">
        <f>VLOOKUP(E157,'LISTADO ATM'!$A$2:$B$894,2,0)</f>
        <v xml:space="preserve">ATM Listín Diario </v>
      </c>
      <c r="H157" s="98" t="str">
        <f>VLOOKUP(E157,VIP!$A$2:$O16317,7,FALSE)</f>
        <v>Si</v>
      </c>
      <c r="I157" s="98" t="str">
        <f>VLOOKUP(E157,VIP!$A$2:$O8282,8,FALSE)</f>
        <v>Si</v>
      </c>
      <c r="J157" s="98" t="str">
        <f>VLOOKUP(E157,VIP!$A$2:$O8232,8,FALSE)</f>
        <v>Si</v>
      </c>
      <c r="K157" s="98" t="str">
        <f>VLOOKUP(E157,VIP!$A$2:$O11806,6,0)</f>
        <v>NO</v>
      </c>
      <c r="L157" s="106" t="s">
        <v>2228</v>
      </c>
      <c r="M157" s="105" t="s">
        <v>2473</v>
      </c>
      <c r="N157" s="104" t="s">
        <v>2481</v>
      </c>
      <c r="O157" s="102" t="s">
        <v>2483</v>
      </c>
      <c r="P157" s="102"/>
      <c r="Q157" s="105" t="s">
        <v>2228</v>
      </c>
    </row>
    <row r="158" spans="1:17" ht="18" x14ac:dyDescent="0.25">
      <c r="A158" s="84" t="str">
        <f>VLOOKUP(E158,'LISTADO ATM'!$A$2:$C$895,3,0)</f>
        <v>SUR</v>
      </c>
      <c r="B158" s="111" t="s">
        <v>2569</v>
      </c>
      <c r="C158" s="103">
        <v>44221.74863425926</v>
      </c>
      <c r="D158" s="102" t="s">
        <v>2189</v>
      </c>
      <c r="E158" s="99">
        <v>5</v>
      </c>
      <c r="F158" s="84" t="str">
        <f>VLOOKUP(E158,VIP!$A$2:$O11395,2,0)</f>
        <v>DRBR005</v>
      </c>
      <c r="G158" s="98" t="str">
        <f>VLOOKUP(E158,'LISTADO ATM'!$A$2:$B$894,2,0)</f>
        <v>ATM Oficina Autoservicio Villa Ofelia (San Juan)</v>
      </c>
      <c r="H158" s="98" t="str">
        <f>VLOOKUP(E158,VIP!$A$2:$O16316,7,FALSE)</f>
        <v>Si</v>
      </c>
      <c r="I158" s="98" t="str">
        <f>VLOOKUP(E158,VIP!$A$2:$O8281,8,FALSE)</f>
        <v>Si</v>
      </c>
      <c r="J158" s="98" t="str">
        <f>VLOOKUP(E158,VIP!$A$2:$O8231,8,FALSE)</f>
        <v>Si</v>
      </c>
      <c r="K158" s="98" t="str">
        <f>VLOOKUP(E158,VIP!$A$2:$O11805,6,0)</f>
        <v>NO</v>
      </c>
      <c r="L158" s="106" t="s">
        <v>2228</v>
      </c>
      <c r="M158" s="105" t="s">
        <v>2473</v>
      </c>
      <c r="N158" s="104" t="s">
        <v>2481</v>
      </c>
      <c r="O158" s="102" t="s">
        <v>2483</v>
      </c>
      <c r="P158" s="102"/>
      <c r="Q158" s="105" t="s">
        <v>2228</v>
      </c>
    </row>
    <row r="159" spans="1:17" ht="18" x14ac:dyDescent="0.25">
      <c r="A159" s="84" t="str">
        <f>VLOOKUP(E159,'LISTADO ATM'!$A$2:$C$895,3,0)</f>
        <v>NORTE</v>
      </c>
      <c r="B159" s="111" t="s">
        <v>2568</v>
      </c>
      <c r="C159" s="103">
        <v>44221.748831018522</v>
      </c>
      <c r="D159" s="102" t="s">
        <v>2190</v>
      </c>
      <c r="E159" s="99">
        <v>510</v>
      </c>
      <c r="F159" s="84" t="str">
        <f>VLOOKUP(E159,VIP!$A$2:$O11394,2,0)</f>
        <v>DRBR510</v>
      </c>
      <c r="G159" s="98" t="str">
        <f>VLOOKUP(E159,'LISTADO ATM'!$A$2:$B$894,2,0)</f>
        <v xml:space="preserve">ATM Ferretería Bellón (Santiago) </v>
      </c>
      <c r="H159" s="98" t="str">
        <f>VLOOKUP(E159,VIP!$A$2:$O16315,7,FALSE)</f>
        <v>Si</v>
      </c>
      <c r="I159" s="98" t="str">
        <f>VLOOKUP(E159,VIP!$A$2:$O8280,8,FALSE)</f>
        <v>Si</v>
      </c>
      <c r="J159" s="98" t="str">
        <f>VLOOKUP(E159,VIP!$A$2:$O8230,8,FALSE)</f>
        <v>Si</v>
      </c>
      <c r="K159" s="98" t="str">
        <f>VLOOKUP(E159,VIP!$A$2:$O11804,6,0)</f>
        <v>NO</v>
      </c>
      <c r="L159" s="106" t="s">
        <v>2463</v>
      </c>
      <c r="M159" s="105" t="s">
        <v>2473</v>
      </c>
      <c r="N159" s="104" t="s">
        <v>2481</v>
      </c>
      <c r="O159" s="102" t="s">
        <v>2490</v>
      </c>
      <c r="P159" s="102"/>
      <c r="Q159" s="105" t="s">
        <v>2463</v>
      </c>
    </row>
    <row r="160" spans="1:17" ht="18" x14ac:dyDescent="0.25">
      <c r="A160" s="84" t="str">
        <f>VLOOKUP(E160,'LISTADO ATM'!$A$2:$C$895,3,0)</f>
        <v>DISTRITO NACIONAL</v>
      </c>
      <c r="B160" s="111" t="s">
        <v>2567</v>
      </c>
      <c r="C160" s="103">
        <v>44221.751979166664</v>
      </c>
      <c r="D160" s="102" t="s">
        <v>2189</v>
      </c>
      <c r="E160" s="99">
        <v>811</v>
      </c>
      <c r="F160" s="84" t="str">
        <f>VLOOKUP(E160,VIP!$A$2:$O11393,2,0)</f>
        <v>DRBR811</v>
      </c>
      <c r="G160" s="98" t="str">
        <f>VLOOKUP(E160,'LISTADO ATM'!$A$2:$B$894,2,0)</f>
        <v xml:space="preserve">ATM Almacenes Unidos </v>
      </c>
      <c r="H160" s="98" t="str">
        <f>VLOOKUP(E160,VIP!$A$2:$O16314,7,FALSE)</f>
        <v>Si</v>
      </c>
      <c r="I160" s="98" t="str">
        <f>VLOOKUP(E160,VIP!$A$2:$O8279,8,FALSE)</f>
        <v>Si</v>
      </c>
      <c r="J160" s="98" t="str">
        <f>VLOOKUP(E160,VIP!$A$2:$O8229,8,FALSE)</f>
        <v>Si</v>
      </c>
      <c r="K160" s="98" t="str">
        <f>VLOOKUP(E160,VIP!$A$2:$O11803,6,0)</f>
        <v>NO</v>
      </c>
      <c r="L160" s="106" t="s">
        <v>2254</v>
      </c>
      <c r="M160" s="105" t="s">
        <v>2473</v>
      </c>
      <c r="N160" s="104" t="s">
        <v>2481</v>
      </c>
      <c r="O160" s="102" t="s">
        <v>2483</v>
      </c>
      <c r="P160" s="102"/>
      <c r="Q160" s="105" t="s">
        <v>2254</v>
      </c>
    </row>
    <row r="161" spans="1:17" ht="18" x14ac:dyDescent="0.25">
      <c r="A161" s="84" t="str">
        <f>VLOOKUP(E161,'LISTADO ATM'!$A$2:$C$895,3,0)</f>
        <v>DISTRITO NACIONAL</v>
      </c>
      <c r="B161" s="111" t="s">
        <v>2566</v>
      </c>
      <c r="C161" s="103">
        <v>44221.755972222221</v>
      </c>
      <c r="D161" s="102" t="s">
        <v>2189</v>
      </c>
      <c r="E161" s="99">
        <v>238</v>
      </c>
      <c r="F161" s="84" t="str">
        <f>VLOOKUP(E161,VIP!$A$2:$O11392,2,0)</f>
        <v>DRBR238</v>
      </c>
      <c r="G161" s="98" t="str">
        <f>VLOOKUP(E161,'LISTADO ATM'!$A$2:$B$894,2,0)</f>
        <v xml:space="preserve">ATM Multicentro La Sirena Charles de Gaulle </v>
      </c>
      <c r="H161" s="98" t="str">
        <f>VLOOKUP(E161,VIP!$A$2:$O16313,7,FALSE)</f>
        <v>Si</v>
      </c>
      <c r="I161" s="98" t="str">
        <f>VLOOKUP(E161,VIP!$A$2:$O8278,8,FALSE)</f>
        <v>Si</v>
      </c>
      <c r="J161" s="98" t="str">
        <f>VLOOKUP(E161,VIP!$A$2:$O8228,8,FALSE)</f>
        <v>Si</v>
      </c>
      <c r="K161" s="98" t="str">
        <f>VLOOKUP(E161,VIP!$A$2:$O11802,6,0)</f>
        <v>No</v>
      </c>
      <c r="L161" s="106" t="s">
        <v>2463</v>
      </c>
      <c r="M161" s="105" t="s">
        <v>2473</v>
      </c>
      <c r="N161" s="104" t="s">
        <v>2481</v>
      </c>
      <c r="O161" s="102" t="s">
        <v>2483</v>
      </c>
      <c r="P161" s="102"/>
      <c r="Q161" s="105" t="s">
        <v>2463</v>
      </c>
    </row>
    <row r="162" spans="1:17" ht="18" x14ac:dyDescent="0.25">
      <c r="A162" s="84" t="str">
        <f>VLOOKUP(E162,'LISTADO ATM'!$A$2:$C$895,3,0)</f>
        <v>NORTE</v>
      </c>
      <c r="B162" s="111" t="s">
        <v>2565</v>
      </c>
      <c r="C162" s="103">
        <v>44221.756481481483</v>
      </c>
      <c r="D162" s="102" t="s">
        <v>2190</v>
      </c>
      <c r="E162" s="99">
        <v>138</v>
      </c>
      <c r="F162" s="84" t="str">
        <f>VLOOKUP(E162,VIP!$A$2:$O11391,2,0)</f>
        <v>DRBR138</v>
      </c>
      <c r="G162" s="98" t="str">
        <f>VLOOKUP(E162,'LISTADO ATM'!$A$2:$B$894,2,0)</f>
        <v xml:space="preserve">ATM UNP Fantino </v>
      </c>
      <c r="H162" s="98" t="str">
        <f>VLOOKUP(E162,VIP!$A$2:$O16312,7,FALSE)</f>
        <v>Si</v>
      </c>
      <c r="I162" s="98" t="str">
        <f>VLOOKUP(E162,VIP!$A$2:$O8277,8,FALSE)</f>
        <v>Si</v>
      </c>
      <c r="J162" s="98" t="str">
        <f>VLOOKUP(E162,VIP!$A$2:$O8227,8,FALSE)</f>
        <v>Si</v>
      </c>
      <c r="K162" s="98" t="str">
        <f>VLOOKUP(E162,VIP!$A$2:$O11801,6,0)</f>
        <v>NO</v>
      </c>
      <c r="L162" s="106" t="s">
        <v>2463</v>
      </c>
      <c r="M162" s="105" t="s">
        <v>2473</v>
      </c>
      <c r="N162" s="104" t="s">
        <v>2481</v>
      </c>
      <c r="O162" s="102" t="s">
        <v>2490</v>
      </c>
      <c r="P162" s="102"/>
      <c r="Q162" s="105" t="s">
        <v>2463</v>
      </c>
    </row>
    <row r="163" spans="1:17" ht="18" x14ac:dyDescent="0.25">
      <c r="A163" s="84" t="str">
        <f>VLOOKUP(E163,'LISTADO ATM'!$A$2:$C$895,3,0)</f>
        <v>ESTE</v>
      </c>
      <c r="B163" s="111" t="s">
        <v>2564</v>
      </c>
      <c r="C163" s="103">
        <v>44221.783518518518</v>
      </c>
      <c r="D163" s="102" t="s">
        <v>2189</v>
      </c>
      <c r="E163" s="99">
        <v>480</v>
      </c>
      <c r="F163" s="84" t="str">
        <f>VLOOKUP(E163,VIP!$A$2:$O11390,2,0)</f>
        <v>DRBR480</v>
      </c>
      <c r="G163" s="98" t="str">
        <f>VLOOKUP(E163,'LISTADO ATM'!$A$2:$B$894,2,0)</f>
        <v>ATM UNP Farmaconal Higuey</v>
      </c>
      <c r="H163" s="98" t="str">
        <f>VLOOKUP(E163,VIP!$A$2:$O16311,7,FALSE)</f>
        <v>N/A</v>
      </c>
      <c r="I163" s="98" t="str">
        <f>VLOOKUP(E163,VIP!$A$2:$O8276,8,FALSE)</f>
        <v>N/A</v>
      </c>
      <c r="J163" s="98" t="str">
        <f>VLOOKUP(E163,VIP!$A$2:$O8226,8,FALSE)</f>
        <v>N/A</v>
      </c>
      <c r="K163" s="98" t="str">
        <f>VLOOKUP(E163,VIP!$A$2:$O11800,6,0)</f>
        <v>N/A</v>
      </c>
      <c r="L163" s="106" t="s">
        <v>2228</v>
      </c>
      <c r="M163" s="105" t="s">
        <v>2473</v>
      </c>
      <c r="N163" s="104" t="s">
        <v>2481</v>
      </c>
      <c r="O163" s="102" t="s">
        <v>2483</v>
      </c>
      <c r="P163" s="102"/>
      <c r="Q163" s="105" t="s">
        <v>2228</v>
      </c>
    </row>
    <row r="164" spans="1:17" ht="18" x14ac:dyDescent="0.25">
      <c r="A164" s="84" t="str">
        <f>VLOOKUP(E164,'LISTADO ATM'!$A$2:$C$895,3,0)</f>
        <v>DISTRITO NACIONAL</v>
      </c>
      <c r="B164" s="111"/>
      <c r="C164" s="103"/>
      <c r="D164" s="102"/>
      <c r="E164" s="99">
        <v>175</v>
      </c>
      <c r="F164" s="84" t="str">
        <f>VLOOKUP(E164,VIP!$A$2:$O11392,2,0)</f>
        <v>DRBR175</v>
      </c>
      <c r="G164" s="98" t="str">
        <f>VLOOKUP(E164,'LISTADO ATM'!$A$2:$B$894,2,0)</f>
        <v xml:space="preserve">ATM Dirección de Ingeniería </v>
      </c>
      <c r="H164" s="98" t="str">
        <f>VLOOKUP(E164,VIP!$A$2:$O16313,7,FALSE)</f>
        <v>Si</v>
      </c>
      <c r="I164" s="98" t="str">
        <f>VLOOKUP(E164,VIP!$A$2:$O8278,8,FALSE)</f>
        <v>No</v>
      </c>
      <c r="J164" s="98" t="str">
        <f>VLOOKUP(E164,VIP!$A$2:$O8228,8,FALSE)</f>
        <v>No</v>
      </c>
      <c r="K164" s="98" t="str">
        <f>VLOOKUP(E164,VIP!$A$2:$O11802,6,0)</f>
        <v>NO</v>
      </c>
      <c r="L164" s="106" t="s">
        <v>2476</v>
      </c>
      <c r="M164" s="106" t="s">
        <v>2580</v>
      </c>
      <c r="N164" s="104"/>
      <c r="O164" s="102"/>
      <c r="P164" s="102"/>
      <c r="Q164" s="105"/>
    </row>
    <row r="165" spans="1:17" ht="18" x14ac:dyDescent="0.25">
      <c r="A165" s="84" t="str">
        <f>VLOOKUP(E165,'LISTADO ATM'!$A$2:$C$895,3,0)</f>
        <v>NORTE</v>
      </c>
      <c r="B165" s="111"/>
      <c r="C165" s="103"/>
      <c r="D165" s="102"/>
      <c r="E165" s="99">
        <v>307</v>
      </c>
      <c r="F165" s="84" t="str">
        <f>VLOOKUP(E165,VIP!$A$2:$O11397,2,0)</f>
        <v>DRBR307</v>
      </c>
      <c r="G165" s="98" t="str">
        <f>VLOOKUP(E165,'LISTADO ATM'!$A$2:$B$894,2,0)</f>
        <v>ATM Oficina Nagua II</v>
      </c>
      <c r="H165" s="98" t="str">
        <f>VLOOKUP(E165,VIP!$A$2:$O16318,7,FALSE)</f>
        <v>Si</v>
      </c>
      <c r="I165" s="98" t="str">
        <f>VLOOKUP(E165,VIP!$A$2:$O8283,8,FALSE)</f>
        <v>Si</v>
      </c>
      <c r="J165" s="98" t="str">
        <f>VLOOKUP(E165,VIP!$A$2:$O8233,8,FALSE)</f>
        <v>Si</v>
      </c>
      <c r="K165" s="98" t="str">
        <f>VLOOKUP(E165,VIP!$A$2:$O11807,6,0)</f>
        <v>SI</v>
      </c>
      <c r="L165" s="106" t="s">
        <v>2476</v>
      </c>
      <c r="M165" s="106" t="s">
        <v>2580</v>
      </c>
      <c r="N165" s="104"/>
      <c r="O165" s="102"/>
      <c r="P165" s="102"/>
      <c r="Q165" s="105"/>
    </row>
    <row r="166" spans="1:17" ht="18" x14ac:dyDescent="0.25">
      <c r="A166" s="84" t="str">
        <f>VLOOKUP(E166,'LISTADO ATM'!$A$2:$C$895,3,0)</f>
        <v>DISTRITO NACIONAL</v>
      </c>
      <c r="B166" s="111"/>
      <c r="C166" s="103"/>
      <c r="D166" s="102"/>
      <c r="E166" s="99">
        <v>338</v>
      </c>
      <c r="F166" s="84" t="str">
        <f>VLOOKUP(E166,VIP!$A$2:$O11400,2,0)</f>
        <v>DRBR338</v>
      </c>
      <c r="G166" s="98" t="str">
        <f>VLOOKUP(E166,'LISTADO ATM'!$A$2:$B$894,2,0)</f>
        <v>ATM S/M Aprezio Pantoja</v>
      </c>
      <c r="H166" s="98" t="str">
        <f>VLOOKUP(E166,VIP!$A$2:$O16321,7,FALSE)</f>
        <v>Si</v>
      </c>
      <c r="I166" s="98" t="str">
        <f>VLOOKUP(E166,VIP!$A$2:$O8286,8,FALSE)</f>
        <v>Si</v>
      </c>
      <c r="J166" s="98" t="str">
        <f>VLOOKUP(E166,VIP!$A$2:$O8236,8,FALSE)</f>
        <v>Si</v>
      </c>
      <c r="K166" s="98" t="str">
        <f>VLOOKUP(E166,VIP!$A$2:$O11810,6,0)</f>
        <v>NO</v>
      </c>
      <c r="L166" s="106" t="s">
        <v>2476</v>
      </c>
      <c r="M166" s="106" t="s">
        <v>2580</v>
      </c>
      <c r="N166" s="104"/>
      <c r="O166" s="102"/>
      <c r="P166" s="102"/>
      <c r="Q166" s="105"/>
    </row>
    <row r="167" spans="1:17" ht="18" x14ac:dyDescent="0.25">
      <c r="A167" s="84" t="str">
        <f>VLOOKUP(E167,'LISTADO ATM'!$A$2:$C$895,3,0)</f>
        <v>DISTRITO NACIONAL</v>
      </c>
      <c r="B167" s="111"/>
      <c r="C167" s="103"/>
      <c r="D167" s="102"/>
      <c r="E167" s="99">
        <v>453</v>
      </c>
      <c r="F167" s="84" t="str">
        <f>VLOOKUP(E167,VIP!$A$2:$O11401,2,0)</f>
        <v>DRBR453</v>
      </c>
      <c r="G167" s="98" t="str">
        <f>VLOOKUP(E167,'LISTADO ATM'!$A$2:$B$894,2,0)</f>
        <v xml:space="preserve">ATM Autobanco Sarasota II </v>
      </c>
      <c r="H167" s="98" t="str">
        <f>VLOOKUP(E167,VIP!$A$2:$O16322,7,FALSE)</f>
        <v>Si</v>
      </c>
      <c r="I167" s="98" t="str">
        <f>VLOOKUP(E167,VIP!$A$2:$O8287,8,FALSE)</f>
        <v>Si</v>
      </c>
      <c r="J167" s="98" t="str">
        <f>VLOOKUP(E167,VIP!$A$2:$O8237,8,FALSE)</f>
        <v>Si</v>
      </c>
      <c r="K167" s="98" t="str">
        <f>VLOOKUP(E167,VIP!$A$2:$O11811,6,0)</f>
        <v>SI</v>
      </c>
      <c r="L167" s="106" t="s">
        <v>2476</v>
      </c>
      <c r="M167" s="106" t="s">
        <v>2580</v>
      </c>
      <c r="N167" s="104"/>
      <c r="O167" s="102"/>
      <c r="P167" s="102"/>
      <c r="Q167" s="105"/>
    </row>
    <row r="168" spans="1:17" ht="18" x14ac:dyDescent="0.25">
      <c r="A168" s="84" t="str">
        <f>VLOOKUP(E168,'LISTADO ATM'!$A$2:$C$895,3,0)</f>
        <v>DISTRITO NACIONAL</v>
      </c>
      <c r="B168" s="111"/>
      <c r="C168" s="103"/>
      <c r="D168" s="102"/>
      <c r="E168" s="99">
        <v>565</v>
      </c>
      <c r="F168" s="84" t="str">
        <f>VLOOKUP(E168,VIP!$A$2:$O11398,2,0)</f>
        <v>DRBR24H</v>
      </c>
      <c r="G168" s="98" t="str">
        <f>VLOOKUP(E168,'LISTADO ATM'!$A$2:$B$894,2,0)</f>
        <v xml:space="preserve">ATM S/M La Cadena Núñez de Cáceres </v>
      </c>
      <c r="H168" s="98" t="str">
        <f>VLOOKUP(E168,VIP!$A$2:$O16319,7,FALSE)</f>
        <v>Si</v>
      </c>
      <c r="I168" s="98" t="str">
        <f>VLOOKUP(E168,VIP!$A$2:$O8284,8,FALSE)</f>
        <v>Si</v>
      </c>
      <c r="J168" s="98" t="str">
        <f>VLOOKUP(E168,VIP!$A$2:$O8234,8,FALSE)</f>
        <v>Si</v>
      </c>
      <c r="K168" s="98" t="str">
        <f>VLOOKUP(E168,VIP!$A$2:$O11808,6,0)</f>
        <v>NO</v>
      </c>
      <c r="L168" s="106" t="s">
        <v>2476</v>
      </c>
      <c r="M168" s="106" t="s">
        <v>2580</v>
      </c>
      <c r="N168" s="104"/>
      <c r="O168" s="102"/>
      <c r="P168" s="102"/>
      <c r="Q168" s="105"/>
    </row>
    <row r="169" spans="1:17" ht="18" x14ac:dyDescent="0.25">
      <c r="A169" s="84" t="str">
        <f>VLOOKUP(E169,'LISTADO ATM'!$A$2:$C$895,3,0)</f>
        <v>ESTE</v>
      </c>
      <c r="B169" s="111"/>
      <c r="C169" s="103"/>
      <c r="D169" s="102"/>
      <c r="E169" s="99">
        <v>673</v>
      </c>
      <c r="F169" s="84" t="str">
        <f>VLOOKUP(E169,VIP!$A$2:$O11393,2,0)</f>
        <v>DRBR673</v>
      </c>
      <c r="G169" s="98" t="str">
        <f>VLOOKUP(E169,'LISTADO ATM'!$A$2:$B$894,2,0)</f>
        <v>ATM Clínica Dr. Cruz Jiminián</v>
      </c>
      <c r="H169" s="98" t="str">
        <f>VLOOKUP(E169,VIP!$A$2:$O16314,7,FALSE)</f>
        <v>Si</v>
      </c>
      <c r="I169" s="98" t="str">
        <f>VLOOKUP(E169,VIP!$A$2:$O8279,8,FALSE)</f>
        <v>Si</v>
      </c>
      <c r="J169" s="98" t="str">
        <f>VLOOKUP(E169,VIP!$A$2:$O8229,8,FALSE)</f>
        <v>Si</v>
      </c>
      <c r="K169" s="98" t="str">
        <f>VLOOKUP(E169,VIP!$A$2:$O11803,6,0)</f>
        <v>NO</v>
      </c>
      <c r="L169" s="106" t="s">
        <v>2476</v>
      </c>
      <c r="M169" s="106" t="s">
        <v>2580</v>
      </c>
      <c r="N169" s="104"/>
      <c r="O169" s="102"/>
      <c r="P169" s="102"/>
      <c r="Q169" s="105"/>
    </row>
    <row r="170" spans="1:17" ht="18" x14ac:dyDescent="0.25">
      <c r="A170" s="84" t="str">
        <f>VLOOKUP(E170,'LISTADO ATM'!$A$2:$C$895,3,0)</f>
        <v>DISTRITO NACIONAL</v>
      </c>
      <c r="B170" s="111"/>
      <c r="C170" s="103"/>
      <c r="D170" s="102"/>
      <c r="E170" s="99">
        <v>690</v>
      </c>
      <c r="F170" s="84" t="str">
        <f>VLOOKUP(E170,VIP!$A$2:$O11399,2,0)</f>
        <v>DRBR690</v>
      </c>
      <c r="G170" s="98" t="str">
        <f>VLOOKUP(E170,'LISTADO ATM'!$A$2:$B$894,2,0)</f>
        <v>ATM Eco Petroleo Esperanza</v>
      </c>
      <c r="H170" s="98" t="str">
        <f>VLOOKUP(E170,VIP!$A$2:$O16320,7,FALSE)</f>
        <v>Si</v>
      </c>
      <c r="I170" s="98" t="str">
        <f>VLOOKUP(E170,VIP!$A$2:$O8285,8,FALSE)</f>
        <v>Si</v>
      </c>
      <c r="J170" s="98" t="str">
        <f>VLOOKUP(E170,VIP!$A$2:$O8235,8,FALSE)</f>
        <v>Si</v>
      </c>
      <c r="K170" s="98" t="str">
        <f>VLOOKUP(E170,VIP!$A$2:$O11809,6,0)</f>
        <v>NO</v>
      </c>
      <c r="L170" s="106" t="s">
        <v>2476</v>
      </c>
      <c r="M170" s="106" t="s">
        <v>2580</v>
      </c>
      <c r="N170" s="104"/>
      <c r="O170" s="102"/>
      <c r="P170" s="102"/>
      <c r="Q170" s="105"/>
    </row>
    <row r="171" spans="1:17" ht="18" x14ac:dyDescent="0.25">
      <c r="A171" s="84" t="str">
        <f>VLOOKUP(E171,'LISTADO ATM'!$A$2:$C$895,3,0)</f>
        <v>DISTRITO NACIONAL</v>
      </c>
      <c r="B171" s="111"/>
      <c r="C171" s="103"/>
      <c r="D171" s="102"/>
      <c r="E171" s="99">
        <v>714</v>
      </c>
      <c r="F171" s="84" t="str">
        <f>VLOOKUP(E171,VIP!$A$2:$O11402,2,0)</f>
        <v>DRBR16M</v>
      </c>
      <c r="G171" s="98" t="str">
        <f>VLOOKUP(E171,'LISTADO ATM'!$A$2:$B$894,2,0)</f>
        <v xml:space="preserve">ATM Hospital de Herrera </v>
      </c>
      <c r="H171" s="98" t="str">
        <f>VLOOKUP(E171,VIP!$A$2:$O16323,7,FALSE)</f>
        <v>Si</v>
      </c>
      <c r="I171" s="98" t="str">
        <f>VLOOKUP(E171,VIP!$A$2:$O8288,8,FALSE)</f>
        <v>Si</v>
      </c>
      <c r="J171" s="98" t="str">
        <f>VLOOKUP(E171,VIP!$A$2:$O8238,8,FALSE)</f>
        <v>Si</v>
      </c>
      <c r="K171" s="98" t="str">
        <f>VLOOKUP(E171,VIP!$A$2:$O11812,6,0)</f>
        <v>NO</v>
      </c>
      <c r="L171" s="106" t="s">
        <v>2476</v>
      </c>
      <c r="M171" s="106" t="s">
        <v>2580</v>
      </c>
      <c r="N171" s="104"/>
      <c r="O171" s="102"/>
      <c r="P171" s="102"/>
      <c r="Q171" s="105"/>
    </row>
    <row r="172" spans="1:17" ht="18" x14ac:dyDescent="0.25">
      <c r="A172" s="84" t="str">
        <f>VLOOKUP(E172,'LISTADO ATM'!$A$2:$C$895,3,0)</f>
        <v>DISTRITO NACIONAL</v>
      </c>
      <c r="B172" s="111"/>
      <c r="C172" s="103"/>
      <c r="D172" s="102"/>
      <c r="E172" s="99">
        <v>812</v>
      </c>
      <c r="F172" s="84" t="str">
        <f>VLOOKUP(E172,VIP!$A$2:$O11394,2,0)</f>
        <v>DRBR812</v>
      </c>
      <c r="G172" s="98" t="str">
        <f>VLOOKUP(E172,'LISTADO ATM'!$A$2:$B$894,2,0)</f>
        <v xml:space="preserve">ATM Canasta del Pueblo </v>
      </c>
      <c r="H172" s="98" t="str">
        <f>VLOOKUP(E172,VIP!$A$2:$O16315,7,FALSE)</f>
        <v>Si</v>
      </c>
      <c r="I172" s="98" t="str">
        <f>VLOOKUP(E172,VIP!$A$2:$O8280,8,FALSE)</f>
        <v>Si</v>
      </c>
      <c r="J172" s="98" t="str">
        <f>VLOOKUP(E172,VIP!$A$2:$O8230,8,FALSE)</f>
        <v>Si</v>
      </c>
      <c r="K172" s="98" t="str">
        <f>VLOOKUP(E172,VIP!$A$2:$O11804,6,0)</f>
        <v>NO</v>
      </c>
      <c r="L172" s="106" t="s">
        <v>2476</v>
      </c>
      <c r="M172" s="106" t="s">
        <v>2580</v>
      </c>
      <c r="N172" s="104"/>
      <c r="O172" s="102"/>
      <c r="P172" s="102"/>
      <c r="Q172" s="105"/>
    </row>
    <row r="173" spans="1:17" ht="18" x14ac:dyDescent="0.25">
      <c r="A173" s="84" t="str">
        <f>VLOOKUP(E173,'LISTADO ATM'!$A$2:$C$895,3,0)</f>
        <v>ESTE</v>
      </c>
      <c r="B173" s="111"/>
      <c r="C173" s="103"/>
      <c r="D173" s="102"/>
      <c r="E173" s="99">
        <v>824</v>
      </c>
      <c r="F173" s="84" t="str">
        <f>VLOOKUP(E173,VIP!$A$2:$O11403,2,0)</f>
        <v>DRBR824</v>
      </c>
      <c r="G173" s="98" t="str">
        <f>VLOOKUP(E173,'LISTADO ATM'!$A$2:$B$894,2,0)</f>
        <v xml:space="preserve">ATM Multiplaza (Higuey) </v>
      </c>
      <c r="H173" s="98" t="str">
        <f>VLOOKUP(E173,VIP!$A$2:$O16324,7,FALSE)</f>
        <v>Si</v>
      </c>
      <c r="I173" s="98" t="str">
        <f>VLOOKUP(E173,VIP!$A$2:$O8289,8,FALSE)</f>
        <v>Si</v>
      </c>
      <c r="J173" s="98" t="str">
        <f>VLOOKUP(E173,VIP!$A$2:$O8239,8,FALSE)</f>
        <v>Si</v>
      </c>
      <c r="K173" s="98" t="str">
        <f>VLOOKUP(E173,VIP!$A$2:$O11813,6,0)</f>
        <v>NO</v>
      </c>
      <c r="L173" s="106" t="s">
        <v>2476</v>
      </c>
      <c r="M173" s="106" t="s">
        <v>2580</v>
      </c>
      <c r="N173" s="104"/>
      <c r="O173" s="102"/>
      <c r="P173" s="102"/>
      <c r="Q173" s="105"/>
    </row>
    <row r="174" spans="1:17" ht="18" x14ac:dyDescent="0.25">
      <c r="A174" s="84" t="str">
        <f>VLOOKUP(E174,'LISTADO ATM'!$A$2:$C$895,3,0)</f>
        <v>DISTRITO NACIONAL</v>
      </c>
      <c r="B174" s="111"/>
      <c r="C174" s="103"/>
      <c r="D174" s="102"/>
      <c r="E174" s="99">
        <v>930</v>
      </c>
      <c r="F174" s="84" t="str">
        <f>VLOOKUP(E174,VIP!$A$2:$O11404,2,0)</f>
        <v>DRBR930</v>
      </c>
      <c r="G174" s="98" t="str">
        <f>VLOOKUP(E174,'LISTADO ATM'!$A$2:$B$894,2,0)</f>
        <v>ATM Oficina Plaza Spring Center</v>
      </c>
      <c r="H174" s="98" t="str">
        <f>VLOOKUP(E174,VIP!$A$2:$O16325,7,FALSE)</f>
        <v>Si</v>
      </c>
      <c r="I174" s="98" t="str">
        <f>VLOOKUP(E174,VIP!$A$2:$O8290,8,FALSE)</f>
        <v>Si</v>
      </c>
      <c r="J174" s="98" t="str">
        <f>VLOOKUP(E174,VIP!$A$2:$O8240,8,FALSE)</f>
        <v>Si</v>
      </c>
      <c r="K174" s="98" t="str">
        <f>VLOOKUP(E174,VIP!$A$2:$O11814,6,0)</f>
        <v>NO</v>
      </c>
      <c r="L174" s="106" t="s">
        <v>2476</v>
      </c>
      <c r="M174" s="106" t="s">
        <v>2580</v>
      </c>
      <c r="N174" s="104"/>
      <c r="O174" s="102"/>
      <c r="P174" s="102"/>
      <c r="Q174" s="105"/>
    </row>
    <row r="175" spans="1:17" ht="18" x14ac:dyDescent="0.25">
      <c r="A175" s="84" t="str">
        <f>VLOOKUP(E175,'LISTADO ATM'!$A$2:$C$895,3,0)</f>
        <v>NORTE</v>
      </c>
      <c r="B175" s="111"/>
      <c r="C175" s="103"/>
      <c r="D175" s="102"/>
      <c r="E175" s="99">
        <v>936</v>
      </c>
      <c r="F175" s="84" t="str">
        <f>VLOOKUP(E175,VIP!$A$2:$O11395,2,0)</f>
        <v>DRBR936</v>
      </c>
      <c r="G175" s="98" t="str">
        <f>VLOOKUP(E175,'LISTADO ATM'!$A$2:$B$894,2,0)</f>
        <v xml:space="preserve">ATM Autobanco Oficina La Vega I </v>
      </c>
      <c r="H175" s="98" t="str">
        <f>VLOOKUP(E175,VIP!$A$2:$O16316,7,FALSE)</f>
        <v>Si</v>
      </c>
      <c r="I175" s="98" t="str">
        <f>VLOOKUP(E175,VIP!$A$2:$O8281,8,FALSE)</f>
        <v>Si</v>
      </c>
      <c r="J175" s="98" t="str">
        <f>VLOOKUP(E175,VIP!$A$2:$O8231,8,FALSE)</f>
        <v>Si</v>
      </c>
      <c r="K175" s="98" t="str">
        <f>VLOOKUP(E175,VIP!$A$2:$O11805,6,0)</f>
        <v>NO</v>
      </c>
      <c r="L175" s="106" t="s">
        <v>2476</v>
      </c>
      <c r="M175" s="106" t="s">
        <v>2580</v>
      </c>
      <c r="N175" s="104"/>
      <c r="O175" s="102"/>
      <c r="P175" s="102"/>
      <c r="Q175" s="105"/>
    </row>
  </sheetData>
  <autoFilter ref="A4:Q146">
    <sortState ref="A5:Q175">
      <sortCondition ref="C4:C14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98:E105 E67 E1:E49 E176:E1048576">
    <cfRule type="duplicateValues" dxfId="1352" priority="947"/>
    <cfRule type="duplicateValues" dxfId="1351" priority="1434"/>
  </conditionalFormatting>
  <conditionalFormatting sqref="B176:B1048576 B1:B32">
    <cfRule type="duplicateValues" dxfId="1350" priority="1433"/>
  </conditionalFormatting>
  <conditionalFormatting sqref="B176:B1048576">
    <cfRule type="duplicateValues" dxfId="1349" priority="328873"/>
  </conditionalFormatting>
  <conditionalFormatting sqref="B176:B1048576 B5:B32">
    <cfRule type="duplicateValues" dxfId="1348" priority="328882"/>
  </conditionalFormatting>
  <conditionalFormatting sqref="B176:B1048576 B1:B32">
    <cfRule type="duplicateValues" dxfId="1347" priority="328885"/>
    <cfRule type="duplicateValues" dxfId="1346" priority="328886"/>
    <cfRule type="duplicateValues" dxfId="1345" priority="328887"/>
  </conditionalFormatting>
  <conditionalFormatting sqref="B176:B1048576 B1:B32">
    <cfRule type="duplicateValues" dxfId="1344" priority="328897"/>
    <cfRule type="duplicateValues" dxfId="1343" priority="328898"/>
  </conditionalFormatting>
  <conditionalFormatting sqref="B176:B1048576 B5:B32">
    <cfRule type="duplicateValues" dxfId="1342" priority="328905"/>
    <cfRule type="duplicateValues" dxfId="1341" priority="328906"/>
    <cfRule type="duplicateValues" dxfId="1340" priority="328907"/>
  </conditionalFormatting>
  <conditionalFormatting sqref="E67">
    <cfRule type="duplicateValues" dxfId="1339" priority="328914"/>
    <cfRule type="duplicateValues" dxfId="1338" priority="328915"/>
  </conditionalFormatting>
  <conditionalFormatting sqref="E98:E105 E67 E5:E49 E176:E1048576">
    <cfRule type="duplicateValues" dxfId="1337" priority="328924"/>
    <cfRule type="duplicateValues" dxfId="1336" priority="328925"/>
  </conditionalFormatting>
  <conditionalFormatting sqref="E98:E105 E67 E5:E49 E176:E1048576">
    <cfRule type="duplicateValues" dxfId="1335" priority="328934"/>
  </conditionalFormatting>
  <conditionalFormatting sqref="E98:E105 E67 E1:E49 E176:E1048576">
    <cfRule type="duplicateValues" dxfId="1334" priority="328939"/>
    <cfRule type="duplicateValues" dxfId="1333" priority="328940"/>
    <cfRule type="duplicateValues" dxfId="1332" priority="328941"/>
  </conditionalFormatting>
  <conditionalFormatting sqref="E98:E105 E67 E5:E49 E176:E1048576">
    <cfRule type="duplicateValues" dxfId="1331" priority="328954"/>
    <cfRule type="duplicateValues" dxfId="1330" priority="328955"/>
    <cfRule type="duplicateValues" dxfId="1329" priority="328956"/>
  </conditionalFormatting>
  <conditionalFormatting sqref="E98:E105 E176:E1048576">
    <cfRule type="duplicateValues" dxfId="1328" priority="328969"/>
  </conditionalFormatting>
  <conditionalFormatting sqref="B45:B46">
    <cfRule type="duplicateValues" dxfId="1327" priority="334385"/>
  </conditionalFormatting>
  <conditionalFormatting sqref="B45:B46">
    <cfRule type="duplicateValues" dxfId="1326" priority="334388"/>
    <cfRule type="duplicateValues" dxfId="1325" priority="334389"/>
    <cfRule type="duplicateValues" dxfId="1324" priority="334390"/>
  </conditionalFormatting>
  <conditionalFormatting sqref="B45:B46">
    <cfRule type="duplicateValues" dxfId="1323" priority="334391"/>
    <cfRule type="duplicateValues" dxfId="1322" priority="334392"/>
  </conditionalFormatting>
  <conditionalFormatting sqref="B47:B49">
    <cfRule type="duplicateValues" dxfId="1321" priority="334627"/>
  </conditionalFormatting>
  <conditionalFormatting sqref="B47:B49">
    <cfRule type="duplicateValues" dxfId="1320" priority="334628"/>
    <cfRule type="duplicateValues" dxfId="1319" priority="334629"/>
    <cfRule type="duplicateValues" dxfId="1318" priority="334630"/>
  </conditionalFormatting>
  <conditionalFormatting sqref="B47:B49">
    <cfRule type="duplicateValues" dxfId="1317" priority="334631"/>
    <cfRule type="duplicateValues" dxfId="1316" priority="334632"/>
  </conditionalFormatting>
  <conditionalFormatting sqref="E50:E52">
    <cfRule type="duplicateValues" dxfId="1315" priority="945"/>
    <cfRule type="duplicateValues" dxfId="1314" priority="946"/>
  </conditionalFormatting>
  <conditionalFormatting sqref="E50:E52">
    <cfRule type="duplicateValues" dxfId="1313" priority="943"/>
    <cfRule type="duplicateValues" dxfId="1312" priority="944"/>
  </conditionalFormatting>
  <conditionalFormatting sqref="E50:E52">
    <cfRule type="duplicateValues" dxfId="1311" priority="941"/>
    <cfRule type="duplicateValues" dxfId="1310" priority="942"/>
  </conditionalFormatting>
  <conditionalFormatting sqref="E50:E52">
    <cfRule type="duplicateValues" dxfId="1309" priority="940"/>
  </conditionalFormatting>
  <conditionalFormatting sqref="E50:E52">
    <cfRule type="duplicateValues" dxfId="1308" priority="937"/>
    <cfRule type="duplicateValues" dxfId="1307" priority="938"/>
    <cfRule type="duplicateValues" dxfId="1306" priority="939"/>
  </conditionalFormatting>
  <conditionalFormatting sqref="E50:E52">
    <cfRule type="duplicateValues" dxfId="1305" priority="934"/>
    <cfRule type="duplicateValues" dxfId="1304" priority="935"/>
    <cfRule type="duplicateValues" dxfId="1303" priority="936"/>
  </conditionalFormatting>
  <conditionalFormatting sqref="E50:E52">
    <cfRule type="duplicateValues" dxfId="1302" priority="933"/>
  </conditionalFormatting>
  <conditionalFormatting sqref="B50:B52">
    <cfRule type="duplicateValues" dxfId="1301" priority="932"/>
  </conditionalFormatting>
  <conditionalFormatting sqref="B50:B52">
    <cfRule type="duplicateValues" dxfId="1300" priority="929"/>
    <cfRule type="duplicateValues" dxfId="1299" priority="930"/>
    <cfRule type="duplicateValues" dxfId="1298" priority="931"/>
  </conditionalFormatting>
  <conditionalFormatting sqref="B50:B52">
    <cfRule type="duplicateValues" dxfId="1297" priority="927"/>
    <cfRule type="duplicateValues" dxfId="1296" priority="928"/>
  </conditionalFormatting>
  <conditionalFormatting sqref="E50:E52">
    <cfRule type="duplicateValues" dxfId="1295" priority="926"/>
  </conditionalFormatting>
  <conditionalFormatting sqref="E50:E52">
    <cfRule type="duplicateValues" dxfId="1294" priority="924"/>
    <cfRule type="duplicateValues" dxfId="1293" priority="925"/>
  </conditionalFormatting>
  <conditionalFormatting sqref="E50:E52">
    <cfRule type="duplicateValues" dxfId="1292" priority="921"/>
    <cfRule type="duplicateValues" dxfId="1291" priority="922"/>
    <cfRule type="duplicateValues" dxfId="1290" priority="923"/>
  </conditionalFormatting>
  <conditionalFormatting sqref="E50:E52">
    <cfRule type="duplicateValues" dxfId="1289" priority="915"/>
    <cfRule type="duplicateValues" dxfId="1288" priority="916"/>
    <cfRule type="duplicateValues" dxfId="1287" priority="917"/>
    <cfRule type="duplicateValues" dxfId="1286" priority="918"/>
    <cfRule type="duplicateValues" dxfId="1285" priority="919"/>
    <cfRule type="duplicateValues" dxfId="1284" priority="920"/>
  </conditionalFormatting>
  <conditionalFormatting sqref="E50:E52">
    <cfRule type="duplicateValues" dxfId="1283" priority="914"/>
  </conditionalFormatting>
  <conditionalFormatting sqref="E50:E52">
    <cfRule type="duplicateValues" dxfId="1282" priority="912"/>
    <cfRule type="duplicateValues" dxfId="1281" priority="913"/>
  </conditionalFormatting>
  <conditionalFormatting sqref="E50:E52">
    <cfRule type="duplicateValues" dxfId="1280" priority="909"/>
    <cfRule type="duplicateValues" dxfId="1279" priority="910"/>
    <cfRule type="duplicateValues" dxfId="1278" priority="911"/>
  </conditionalFormatting>
  <conditionalFormatting sqref="E50:E52">
    <cfRule type="duplicateValues" dxfId="1277" priority="903"/>
    <cfRule type="duplicateValues" dxfId="1276" priority="904"/>
    <cfRule type="duplicateValues" dxfId="1275" priority="905"/>
    <cfRule type="duplicateValues" dxfId="1274" priority="906"/>
    <cfRule type="duplicateValues" dxfId="1273" priority="907"/>
    <cfRule type="duplicateValues" dxfId="1272" priority="908"/>
  </conditionalFormatting>
  <conditionalFormatting sqref="B53">
    <cfRule type="duplicateValues" dxfId="1271" priority="902"/>
  </conditionalFormatting>
  <conditionalFormatting sqref="B53">
    <cfRule type="duplicateValues" dxfId="1270" priority="899"/>
    <cfRule type="duplicateValues" dxfId="1269" priority="900"/>
    <cfRule type="duplicateValues" dxfId="1268" priority="901"/>
  </conditionalFormatting>
  <conditionalFormatting sqref="B53">
    <cfRule type="duplicateValues" dxfId="1267" priority="897"/>
    <cfRule type="duplicateValues" dxfId="1266" priority="898"/>
  </conditionalFormatting>
  <conditionalFormatting sqref="E53">
    <cfRule type="duplicateValues" dxfId="1265" priority="895"/>
    <cfRule type="duplicateValues" dxfId="1264" priority="896"/>
  </conditionalFormatting>
  <conditionalFormatting sqref="E53">
    <cfRule type="duplicateValues" dxfId="1263" priority="893"/>
    <cfRule type="duplicateValues" dxfId="1262" priority="894"/>
  </conditionalFormatting>
  <conditionalFormatting sqref="E53">
    <cfRule type="duplicateValues" dxfId="1261" priority="891"/>
    <cfRule type="duplicateValues" dxfId="1260" priority="892"/>
  </conditionalFormatting>
  <conditionalFormatting sqref="E53">
    <cfRule type="duplicateValues" dxfId="1259" priority="890"/>
  </conditionalFormatting>
  <conditionalFormatting sqref="E53">
    <cfRule type="duplicateValues" dxfId="1258" priority="887"/>
    <cfRule type="duplicateValues" dxfId="1257" priority="888"/>
    <cfRule type="duplicateValues" dxfId="1256" priority="889"/>
  </conditionalFormatting>
  <conditionalFormatting sqref="E53">
    <cfRule type="duplicateValues" dxfId="1255" priority="884"/>
    <cfRule type="duplicateValues" dxfId="1254" priority="885"/>
    <cfRule type="duplicateValues" dxfId="1253" priority="886"/>
  </conditionalFormatting>
  <conditionalFormatting sqref="E53">
    <cfRule type="duplicateValues" dxfId="1252" priority="883"/>
  </conditionalFormatting>
  <conditionalFormatting sqref="E53">
    <cfRule type="duplicateValues" dxfId="1251" priority="882"/>
  </conditionalFormatting>
  <conditionalFormatting sqref="E53">
    <cfRule type="duplicateValues" dxfId="1250" priority="880"/>
    <cfRule type="duplicateValues" dxfId="1249" priority="881"/>
  </conditionalFormatting>
  <conditionalFormatting sqref="E53">
    <cfRule type="duplicateValues" dxfId="1248" priority="877"/>
    <cfRule type="duplicateValues" dxfId="1247" priority="878"/>
    <cfRule type="duplicateValues" dxfId="1246" priority="879"/>
  </conditionalFormatting>
  <conditionalFormatting sqref="E53">
    <cfRule type="duplicateValues" dxfId="1245" priority="871"/>
    <cfRule type="duplicateValues" dxfId="1244" priority="872"/>
    <cfRule type="duplicateValues" dxfId="1243" priority="873"/>
    <cfRule type="duplicateValues" dxfId="1242" priority="874"/>
    <cfRule type="duplicateValues" dxfId="1241" priority="875"/>
    <cfRule type="duplicateValues" dxfId="1240" priority="876"/>
  </conditionalFormatting>
  <conditionalFormatting sqref="E53">
    <cfRule type="duplicateValues" dxfId="1239" priority="870"/>
  </conditionalFormatting>
  <conditionalFormatting sqref="E53">
    <cfRule type="duplicateValues" dxfId="1238" priority="868"/>
    <cfRule type="duplicateValues" dxfId="1237" priority="869"/>
  </conditionalFormatting>
  <conditionalFormatting sqref="E53">
    <cfRule type="duplicateValues" dxfId="1236" priority="865"/>
    <cfRule type="duplicateValues" dxfId="1235" priority="866"/>
    <cfRule type="duplicateValues" dxfId="1234" priority="867"/>
  </conditionalFormatting>
  <conditionalFormatting sqref="E53">
    <cfRule type="duplicateValues" dxfId="1233" priority="859"/>
    <cfRule type="duplicateValues" dxfId="1232" priority="860"/>
    <cfRule type="duplicateValues" dxfId="1231" priority="861"/>
    <cfRule type="duplicateValues" dxfId="1230" priority="862"/>
    <cfRule type="duplicateValues" dxfId="1229" priority="863"/>
    <cfRule type="duplicateValues" dxfId="1228" priority="864"/>
  </conditionalFormatting>
  <conditionalFormatting sqref="E54">
    <cfRule type="duplicateValues" dxfId="1227" priority="857"/>
    <cfRule type="duplicateValues" dxfId="1226" priority="858"/>
  </conditionalFormatting>
  <conditionalFormatting sqref="E54">
    <cfRule type="duplicateValues" dxfId="1225" priority="855"/>
    <cfRule type="duplicateValues" dxfId="1224" priority="856"/>
  </conditionalFormatting>
  <conditionalFormatting sqref="E54">
    <cfRule type="duplicateValues" dxfId="1223" priority="853"/>
    <cfRule type="duplicateValues" dxfId="1222" priority="854"/>
  </conditionalFormatting>
  <conditionalFormatting sqref="E54">
    <cfRule type="duplicateValues" dxfId="1221" priority="852"/>
  </conditionalFormatting>
  <conditionalFormatting sqref="E54">
    <cfRule type="duplicateValues" dxfId="1220" priority="849"/>
    <cfRule type="duplicateValues" dxfId="1219" priority="850"/>
    <cfRule type="duplicateValues" dxfId="1218" priority="851"/>
  </conditionalFormatting>
  <conditionalFormatting sqref="E54">
    <cfRule type="duplicateValues" dxfId="1217" priority="846"/>
    <cfRule type="duplicateValues" dxfId="1216" priority="847"/>
    <cfRule type="duplicateValues" dxfId="1215" priority="848"/>
  </conditionalFormatting>
  <conditionalFormatting sqref="E54">
    <cfRule type="duplicateValues" dxfId="1214" priority="845"/>
  </conditionalFormatting>
  <conditionalFormatting sqref="E54">
    <cfRule type="duplicateValues" dxfId="1213" priority="844"/>
  </conditionalFormatting>
  <conditionalFormatting sqref="E54">
    <cfRule type="duplicateValues" dxfId="1212" priority="842"/>
    <cfRule type="duplicateValues" dxfId="1211" priority="843"/>
  </conditionalFormatting>
  <conditionalFormatting sqref="E54">
    <cfRule type="duplicateValues" dxfId="1210" priority="839"/>
    <cfRule type="duplicateValues" dxfId="1209" priority="840"/>
    <cfRule type="duplicateValues" dxfId="1208" priority="841"/>
  </conditionalFormatting>
  <conditionalFormatting sqref="E54">
    <cfRule type="duplicateValues" dxfId="1207" priority="833"/>
    <cfRule type="duplicateValues" dxfId="1206" priority="834"/>
    <cfRule type="duplicateValues" dxfId="1205" priority="835"/>
    <cfRule type="duplicateValues" dxfId="1204" priority="836"/>
    <cfRule type="duplicateValues" dxfId="1203" priority="837"/>
    <cfRule type="duplicateValues" dxfId="1202" priority="838"/>
  </conditionalFormatting>
  <conditionalFormatting sqref="E54">
    <cfRule type="duplicateValues" dxfId="1201" priority="832"/>
  </conditionalFormatting>
  <conditionalFormatting sqref="E54">
    <cfRule type="duplicateValues" dxfId="1200" priority="830"/>
    <cfRule type="duplicateValues" dxfId="1199" priority="831"/>
  </conditionalFormatting>
  <conditionalFormatting sqref="E54">
    <cfRule type="duplicateValues" dxfId="1198" priority="827"/>
    <cfRule type="duplicateValues" dxfId="1197" priority="828"/>
    <cfRule type="duplicateValues" dxfId="1196" priority="829"/>
  </conditionalFormatting>
  <conditionalFormatting sqref="E54">
    <cfRule type="duplicateValues" dxfId="1195" priority="821"/>
    <cfRule type="duplicateValues" dxfId="1194" priority="822"/>
    <cfRule type="duplicateValues" dxfId="1193" priority="823"/>
    <cfRule type="duplicateValues" dxfId="1192" priority="824"/>
    <cfRule type="duplicateValues" dxfId="1191" priority="825"/>
    <cfRule type="duplicateValues" dxfId="1190" priority="826"/>
  </conditionalFormatting>
  <conditionalFormatting sqref="B54">
    <cfRule type="duplicateValues" dxfId="1189" priority="820"/>
  </conditionalFormatting>
  <conditionalFormatting sqref="B54">
    <cfRule type="duplicateValues" dxfId="1188" priority="817"/>
    <cfRule type="duplicateValues" dxfId="1187" priority="818"/>
    <cfRule type="duplicateValues" dxfId="1186" priority="819"/>
  </conditionalFormatting>
  <conditionalFormatting sqref="B54">
    <cfRule type="duplicateValues" dxfId="1185" priority="815"/>
    <cfRule type="duplicateValues" dxfId="1184" priority="816"/>
  </conditionalFormatting>
  <conditionalFormatting sqref="E98:E105 E1:E67 E176:E1048576">
    <cfRule type="duplicateValues" dxfId="1183" priority="770"/>
  </conditionalFormatting>
  <conditionalFormatting sqref="E67">
    <cfRule type="duplicateValues" dxfId="1182" priority="768"/>
    <cfRule type="duplicateValues" dxfId="1181" priority="769"/>
  </conditionalFormatting>
  <conditionalFormatting sqref="E67">
    <cfRule type="duplicateValues" dxfId="1180" priority="766"/>
    <cfRule type="duplicateValues" dxfId="1179" priority="767"/>
  </conditionalFormatting>
  <conditionalFormatting sqref="E67">
    <cfRule type="duplicateValues" dxfId="1178" priority="764"/>
    <cfRule type="duplicateValues" dxfId="1177" priority="765"/>
  </conditionalFormatting>
  <conditionalFormatting sqref="E67">
    <cfRule type="duplicateValues" dxfId="1176" priority="763"/>
  </conditionalFormatting>
  <conditionalFormatting sqref="E67">
    <cfRule type="duplicateValues" dxfId="1175" priority="760"/>
    <cfRule type="duplicateValues" dxfId="1174" priority="761"/>
    <cfRule type="duplicateValues" dxfId="1173" priority="762"/>
  </conditionalFormatting>
  <conditionalFormatting sqref="E67">
    <cfRule type="duplicateValues" dxfId="1172" priority="757"/>
    <cfRule type="duplicateValues" dxfId="1171" priority="758"/>
    <cfRule type="duplicateValues" dxfId="1170" priority="759"/>
  </conditionalFormatting>
  <conditionalFormatting sqref="E67">
    <cfRule type="duplicateValues" dxfId="1169" priority="756"/>
  </conditionalFormatting>
  <conditionalFormatting sqref="E67">
    <cfRule type="duplicateValues" dxfId="1168" priority="755"/>
  </conditionalFormatting>
  <conditionalFormatting sqref="E67">
    <cfRule type="duplicateValues" dxfId="1167" priority="753"/>
    <cfRule type="duplicateValues" dxfId="1166" priority="754"/>
  </conditionalFormatting>
  <conditionalFormatting sqref="E67">
    <cfRule type="duplicateValues" dxfId="1165" priority="750"/>
    <cfRule type="duplicateValues" dxfId="1164" priority="751"/>
    <cfRule type="duplicateValues" dxfId="1163" priority="752"/>
  </conditionalFormatting>
  <conditionalFormatting sqref="E67">
    <cfRule type="duplicateValues" dxfId="1162" priority="744"/>
    <cfRule type="duplicateValues" dxfId="1161" priority="745"/>
    <cfRule type="duplicateValues" dxfId="1160" priority="746"/>
    <cfRule type="duplicateValues" dxfId="1159" priority="747"/>
    <cfRule type="duplicateValues" dxfId="1158" priority="748"/>
    <cfRule type="duplicateValues" dxfId="1157" priority="749"/>
  </conditionalFormatting>
  <conditionalFormatting sqref="E67">
    <cfRule type="duplicateValues" dxfId="1156" priority="743"/>
  </conditionalFormatting>
  <conditionalFormatting sqref="E67">
    <cfRule type="duplicateValues" dxfId="1155" priority="741"/>
    <cfRule type="duplicateValues" dxfId="1154" priority="742"/>
  </conditionalFormatting>
  <conditionalFormatting sqref="E67">
    <cfRule type="duplicateValues" dxfId="1153" priority="738"/>
    <cfRule type="duplicateValues" dxfId="1152" priority="739"/>
    <cfRule type="duplicateValues" dxfId="1151" priority="740"/>
  </conditionalFormatting>
  <conditionalFormatting sqref="E67">
    <cfRule type="duplicateValues" dxfId="1150" priority="732"/>
    <cfRule type="duplicateValues" dxfId="1149" priority="733"/>
    <cfRule type="duplicateValues" dxfId="1148" priority="734"/>
    <cfRule type="duplicateValues" dxfId="1147" priority="735"/>
    <cfRule type="duplicateValues" dxfId="1146" priority="736"/>
    <cfRule type="duplicateValues" dxfId="1145" priority="737"/>
  </conditionalFormatting>
  <conditionalFormatting sqref="B67">
    <cfRule type="duplicateValues" dxfId="1144" priority="731"/>
  </conditionalFormatting>
  <conditionalFormatting sqref="B67">
    <cfRule type="duplicateValues" dxfId="1143" priority="728"/>
    <cfRule type="duplicateValues" dxfId="1142" priority="729"/>
    <cfRule type="duplicateValues" dxfId="1141" priority="730"/>
  </conditionalFormatting>
  <conditionalFormatting sqref="B67">
    <cfRule type="duplicateValues" dxfId="1140" priority="726"/>
    <cfRule type="duplicateValues" dxfId="1139" priority="727"/>
  </conditionalFormatting>
  <conditionalFormatting sqref="E68:E71">
    <cfRule type="duplicateValues" dxfId="1138" priority="721"/>
  </conditionalFormatting>
  <conditionalFormatting sqref="E68:E71">
    <cfRule type="duplicateValues" dxfId="1137" priority="722"/>
    <cfRule type="duplicateValues" dxfId="1136" priority="723"/>
  </conditionalFormatting>
  <conditionalFormatting sqref="E176:E1048576 E1:E105">
    <cfRule type="duplicateValues" dxfId="1135" priority="491"/>
    <cfRule type="duplicateValues" dxfId="1134" priority="534"/>
    <cfRule type="duplicateValues" dxfId="1133" priority="632"/>
  </conditionalFormatting>
  <conditionalFormatting sqref="E72:E105">
    <cfRule type="duplicateValues" dxfId="1132" priority="334959"/>
    <cfRule type="duplicateValues" dxfId="1131" priority="334960"/>
  </conditionalFormatting>
  <conditionalFormatting sqref="E72:E105">
    <cfRule type="duplicateValues" dxfId="1130" priority="334963"/>
  </conditionalFormatting>
  <conditionalFormatting sqref="E72:E105">
    <cfRule type="duplicateValues" dxfId="1129" priority="334965"/>
    <cfRule type="duplicateValues" dxfId="1128" priority="334966"/>
    <cfRule type="duplicateValues" dxfId="1127" priority="334967"/>
  </conditionalFormatting>
  <conditionalFormatting sqref="E72:E105">
    <cfRule type="duplicateValues" dxfId="1126" priority="334971"/>
    <cfRule type="duplicateValues" dxfId="1125" priority="334972"/>
    <cfRule type="duplicateValues" dxfId="1124" priority="334973"/>
    <cfRule type="duplicateValues" dxfId="1123" priority="334974"/>
    <cfRule type="duplicateValues" dxfId="1122" priority="334975"/>
    <cfRule type="duplicateValues" dxfId="1121" priority="334976"/>
  </conditionalFormatting>
  <conditionalFormatting sqref="B72:B91">
    <cfRule type="duplicateValues" dxfId="1120" priority="334983"/>
  </conditionalFormatting>
  <conditionalFormatting sqref="B72:B91">
    <cfRule type="duplicateValues" dxfId="1119" priority="334985"/>
    <cfRule type="duplicateValues" dxfId="1118" priority="334986"/>
    <cfRule type="duplicateValues" dxfId="1117" priority="334987"/>
  </conditionalFormatting>
  <conditionalFormatting sqref="B72:B91">
    <cfRule type="duplicateValues" dxfId="1116" priority="334991"/>
    <cfRule type="duplicateValues" dxfId="1115" priority="334992"/>
  </conditionalFormatting>
  <conditionalFormatting sqref="E92">
    <cfRule type="duplicateValues" dxfId="1114" priority="631"/>
  </conditionalFormatting>
  <conditionalFormatting sqref="E92">
    <cfRule type="duplicateValues" dxfId="1113" priority="629"/>
    <cfRule type="duplicateValues" dxfId="1112" priority="630"/>
  </conditionalFormatting>
  <conditionalFormatting sqref="E92">
    <cfRule type="duplicateValues" dxfId="1111" priority="628"/>
  </conditionalFormatting>
  <conditionalFormatting sqref="E92">
    <cfRule type="duplicateValues" dxfId="1110" priority="625"/>
    <cfRule type="duplicateValues" dxfId="1109" priority="626"/>
    <cfRule type="duplicateValues" dxfId="1108" priority="627"/>
  </conditionalFormatting>
  <conditionalFormatting sqref="E92">
    <cfRule type="duplicateValues" dxfId="1107" priority="619"/>
    <cfRule type="duplicateValues" dxfId="1106" priority="620"/>
    <cfRule type="duplicateValues" dxfId="1105" priority="621"/>
    <cfRule type="duplicateValues" dxfId="1104" priority="622"/>
    <cfRule type="duplicateValues" dxfId="1103" priority="623"/>
    <cfRule type="duplicateValues" dxfId="1102" priority="624"/>
  </conditionalFormatting>
  <conditionalFormatting sqref="B92">
    <cfRule type="duplicateValues" dxfId="1101" priority="618"/>
  </conditionalFormatting>
  <conditionalFormatting sqref="B92">
    <cfRule type="duplicateValues" dxfId="1100" priority="615"/>
    <cfRule type="duplicateValues" dxfId="1099" priority="616"/>
    <cfRule type="duplicateValues" dxfId="1098" priority="617"/>
  </conditionalFormatting>
  <conditionalFormatting sqref="B92">
    <cfRule type="duplicateValues" dxfId="1097" priority="613"/>
    <cfRule type="duplicateValues" dxfId="1096" priority="614"/>
  </conditionalFormatting>
  <conditionalFormatting sqref="E176:E1048576 E1:E105">
    <cfRule type="duplicateValues" dxfId="1095" priority="593"/>
  </conditionalFormatting>
  <conditionalFormatting sqref="E93:E105">
    <cfRule type="duplicateValues" dxfId="1094" priority="335108"/>
  </conditionalFormatting>
  <conditionalFormatting sqref="E93:E105">
    <cfRule type="duplicateValues" dxfId="1093" priority="335109"/>
    <cfRule type="duplicateValues" dxfId="1092" priority="335110"/>
  </conditionalFormatting>
  <conditionalFormatting sqref="E93:E105">
    <cfRule type="duplicateValues" dxfId="1091" priority="335112"/>
    <cfRule type="duplicateValues" dxfId="1090" priority="335113"/>
    <cfRule type="duplicateValues" dxfId="1089" priority="335114"/>
  </conditionalFormatting>
  <conditionalFormatting sqref="E93:E105">
    <cfRule type="duplicateValues" dxfId="1088" priority="335115"/>
    <cfRule type="duplicateValues" dxfId="1087" priority="335116"/>
    <cfRule type="duplicateValues" dxfId="1086" priority="335117"/>
    <cfRule type="duplicateValues" dxfId="1085" priority="335118"/>
    <cfRule type="duplicateValues" dxfId="1084" priority="335119"/>
    <cfRule type="duplicateValues" dxfId="1083" priority="335120"/>
  </conditionalFormatting>
  <conditionalFormatting sqref="B93:B97">
    <cfRule type="duplicateValues" dxfId="1082" priority="335121"/>
  </conditionalFormatting>
  <conditionalFormatting sqref="B93:B97">
    <cfRule type="duplicateValues" dxfId="1081" priority="335122"/>
    <cfRule type="duplicateValues" dxfId="1080" priority="335123"/>
    <cfRule type="duplicateValues" dxfId="1079" priority="335124"/>
  </conditionalFormatting>
  <conditionalFormatting sqref="B93:B97">
    <cfRule type="duplicateValues" dxfId="1078" priority="335125"/>
    <cfRule type="duplicateValues" dxfId="1077" priority="335126"/>
  </conditionalFormatting>
  <conditionalFormatting sqref="B98:B101">
    <cfRule type="duplicateValues" dxfId="1076" priority="533"/>
  </conditionalFormatting>
  <conditionalFormatting sqref="B98:B101">
    <cfRule type="duplicateValues" dxfId="1075" priority="530"/>
    <cfRule type="duplicateValues" dxfId="1074" priority="531"/>
    <cfRule type="duplicateValues" dxfId="1073" priority="532"/>
  </conditionalFormatting>
  <conditionalFormatting sqref="B98:B101">
    <cfRule type="duplicateValues" dxfId="1072" priority="528"/>
    <cfRule type="duplicateValues" dxfId="1071" priority="529"/>
  </conditionalFormatting>
  <conditionalFormatting sqref="B102">
    <cfRule type="duplicateValues" dxfId="1070" priority="527"/>
  </conditionalFormatting>
  <conditionalFormatting sqref="B102">
    <cfRule type="duplicateValues" dxfId="1069" priority="524"/>
    <cfRule type="duplicateValues" dxfId="1068" priority="525"/>
    <cfRule type="duplicateValues" dxfId="1067" priority="526"/>
  </conditionalFormatting>
  <conditionalFormatting sqref="B102">
    <cfRule type="duplicateValues" dxfId="1066" priority="522"/>
    <cfRule type="duplicateValues" dxfId="1065" priority="523"/>
  </conditionalFormatting>
  <conditionalFormatting sqref="E102">
    <cfRule type="duplicateValues" dxfId="1064" priority="520"/>
    <cfRule type="duplicateValues" dxfId="1063" priority="521"/>
  </conditionalFormatting>
  <conditionalFormatting sqref="E102">
    <cfRule type="duplicateValues" dxfId="1062" priority="519"/>
  </conditionalFormatting>
  <conditionalFormatting sqref="E102">
    <cfRule type="duplicateValues" dxfId="1061" priority="516"/>
    <cfRule type="duplicateValues" dxfId="1060" priority="517"/>
    <cfRule type="duplicateValues" dxfId="1059" priority="518"/>
  </conditionalFormatting>
  <conditionalFormatting sqref="E102">
    <cfRule type="duplicateValues" dxfId="1058" priority="510"/>
    <cfRule type="duplicateValues" dxfId="1057" priority="511"/>
    <cfRule type="duplicateValues" dxfId="1056" priority="512"/>
    <cfRule type="duplicateValues" dxfId="1055" priority="513"/>
    <cfRule type="duplicateValues" dxfId="1054" priority="514"/>
    <cfRule type="duplicateValues" dxfId="1053" priority="515"/>
  </conditionalFormatting>
  <conditionalFormatting sqref="E102">
    <cfRule type="duplicateValues" dxfId="1052" priority="509"/>
  </conditionalFormatting>
  <conditionalFormatting sqref="E102">
    <cfRule type="duplicateValues" dxfId="1051" priority="507"/>
    <cfRule type="duplicateValues" dxfId="1050" priority="508"/>
  </conditionalFormatting>
  <conditionalFormatting sqref="E102">
    <cfRule type="duplicateValues" dxfId="1049" priority="504"/>
    <cfRule type="duplicateValues" dxfId="1048" priority="505"/>
    <cfRule type="duplicateValues" dxfId="1047" priority="506"/>
  </conditionalFormatting>
  <conditionalFormatting sqref="E102">
    <cfRule type="duplicateValues" dxfId="1046" priority="498"/>
    <cfRule type="duplicateValues" dxfId="1045" priority="499"/>
    <cfRule type="duplicateValues" dxfId="1044" priority="500"/>
    <cfRule type="duplicateValues" dxfId="1043" priority="501"/>
    <cfRule type="duplicateValues" dxfId="1042" priority="502"/>
    <cfRule type="duplicateValues" dxfId="1041" priority="503"/>
  </conditionalFormatting>
  <conditionalFormatting sqref="B103:B105">
    <cfRule type="duplicateValues" dxfId="1040" priority="497"/>
  </conditionalFormatting>
  <conditionalFormatting sqref="B103:B105">
    <cfRule type="duplicateValues" dxfId="1039" priority="494"/>
    <cfRule type="duplicateValues" dxfId="1038" priority="495"/>
    <cfRule type="duplicateValues" dxfId="1037" priority="496"/>
  </conditionalFormatting>
  <conditionalFormatting sqref="B103:B105">
    <cfRule type="duplicateValues" dxfId="1036" priority="492"/>
    <cfRule type="duplicateValues" dxfId="1035" priority="493"/>
  </conditionalFormatting>
  <conditionalFormatting sqref="B5:B32">
    <cfRule type="duplicateValues" dxfId="1034" priority="335184"/>
    <cfRule type="duplicateValues" dxfId="1033" priority="335185"/>
  </conditionalFormatting>
  <conditionalFormatting sqref="B5:B32">
    <cfRule type="duplicateValues" dxfId="1032" priority="335186"/>
  </conditionalFormatting>
  <conditionalFormatting sqref="B5:B32">
    <cfRule type="duplicateValues" dxfId="1031" priority="335187"/>
    <cfRule type="duplicateValues" dxfId="1030" priority="335188"/>
    <cfRule type="duplicateValues" dxfId="1029" priority="335189"/>
  </conditionalFormatting>
  <conditionalFormatting sqref="E106">
    <cfRule type="duplicateValues" dxfId="1028" priority="489"/>
    <cfRule type="duplicateValues" dxfId="1027" priority="490"/>
  </conditionalFormatting>
  <conditionalFormatting sqref="E106">
    <cfRule type="duplicateValues" dxfId="1026" priority="487"/>
    <cfRule type="duplicateValues" dxfId="1025" priority="488"/>
  </conditionalFormatting>
  <conditionalFormatting sqref="E106">
    <cfRule type="duplicateValues" dxfId="1024" priority="486"/>
  </conditionalFormatting>
  <conditionalFormatting sqref="E106">
    <cfRule type="duplicateValues" dxfId="1023" priority="483"/>
    <cfRule type="duplicateValues" dxfId="1022" priority="484"/>
    <cfRule type="duplicateValues" dxfId="1021" priority="485"/>
  </conditionalFormatting>
  <conditionalFormatting sqref="E106">
    <cfRule type="duplicateValues" dxfId="1020" priority="480"/>
    <cfRule type="duplicateValues" dxfId="1019" priority="481"/>
    <cfRule type="duplicateValues" dxfId="1018" priority="482"/>
  </conditionalFormatting>
  <conditionalFormatting sqref="E106">
    <cfRule type="duplicateValues" dxfId="1017" priority="479"/>
  </conditionalFormatting>
  <conditionalFormatting sqref="E106">
    <cfRule type="duplicateValues" dxfId="1016" priority="478"/>
  </conditionalFormatting>
  <conditionalFormatting sqref="E106">
    <cfRule type="duplicateValues" dxfId="1015" priority="475"/>
    <cfRule type="duplicateValues" dxfId="1014" priority="476"/>
    <cfRule type="duplicateValues" dxfId="1013" priority="477"/>
  </conditionalFormatting>
  <conditionalFormatting sqref="E106">
    <cfRule type="duplicateValues" dxfId="1012" priority="473"/>
    <cfRule type="duplicateValues" dxfId="1011" priority="474"/>
  </conditionalFormatting>
  <conditionalFormatting sqref="E106">
    <cfRule type="duplicateValues" dxfId="1010" priority="472"/>
  </conditionalFormatting>
  <conditionalFormatting sqref="E106">
    <cfRule type="duplicateValues" dxfId="1009" priority="469"/>
    <cfRule type="duplicateValues" dxfId="1008" priority="470"/>
    <cfRule type="duplicateValues" dxfId="1007" priority="471"/>
  </conditionalFormatting>
  <conditionalFormatting sqref="E106">
    <cfRule type="duplicateValues" dxfId="1006" priority="463"/>
    <cfRule type="duplicateValues" dxfId="1005" priority="464"/>
    <cfRule type="duplicateValues" dxfId="1004" priority="465"/>
    <cfRule type="duplicateValues" dxfId="1003" priority="466"/>
    <cfRule type="duplicateValues" dxfId="1002" priority="467"/>
    <cfRule type="duplicateValues" dxfId="1001" priority="468"/>
  </conditionalFormatting>
  <conditionalFormatting sqref="E106">
    <cfRule type="duplicateValues" dxfId="1000" priority="462"/>
  </conditionalFormatting>
  <conditionalFormatting sqref="E106">
    <cfRule type="duplicateValues" dxfId="999" priority="461"/>
  </conditionalFormatting>
  <conditionalFormatting sqref="E106">
    <cfRule type="duplicateValues" dxfId="998" priority="459"/>
    <cfRule type="duplicateValues" dxfId="997" priority="460"/>
  </conditionalFormatting>
  <conditionalFormatting sqref="E106">
    <cfRule type="duplicateValues" dxfId="996" priority="456"/>
    <cfRule type="duplicateValues" dxfId="995" priority="457"/>
    <cfRule type="duplicateValues" dxfId="994" priority="458"/>
  </conditionalFormatting>
  <conditionalFormatting sqref="E106">
    <cfRule type="duplicateValues" dxfId="993" priority="450"/>
    <cfRule type="duplicateValues" dxfId="992" priority="451"/>
    <cfRule type="duplicateValues" dxfId="991" priority="452"/>
    <cfRule type="duplicateValues" dxfId="990" priority="453"/>
    <cfRule type="duplicateValues" dxfId="989" priority="454"/>
    <cfRule type="duplicateValues" dxfId="988" priority="455"/>
  </conditionalFormatting>
  <conditionalFormatting sqref="B106">
    <cfRule type="duplicateValues" dxfId="987" priority="449"/>
  </conditionalFormatting>
  <conditionalFormatting sqref="B106">
    <cfRule type="duplicateValues" dxfId="986" priority="446"/>
    <cfRule type="duplicateValues" dxfId="985" priority="447"/>
    <cfRule type="duplicateValues" dxfId="984" priority="448"/>
  </conditionalFormatting>
  <conditionalFormatting sqref="B106">
    <cfRule type="duplicateValues" dxfId="983" priority="444"/>
    <cfRule type="duplicateValues" dxfId="982" priority="445"/>
  </conditionalFormatting>
  <conditionalFormatting sqref="B176:B1048576 B1:B106">
    <cfRule type="duplicateValues" dxfId="981" priority="442"/>
    <cfRule type="duplicateValues" dxfId="980" priority="443"/>
  </conditionalFormatting>
  <conditionalFormatting sqref="E176:E1048576 E1:E106">
    <cfRule type="duplicateValues" dxfId="979" priority="441"/>
  </conditionalFormatting>
  <conditionalFormatting sqref="E107:E116">
    <cfRule type="duplicateValues" dxfId="978" priority="439"/>
    <cfRule type="duplicateValues" dxfId="977" priority="440"/>
  </conditionalFormatting>
  <conditionalFormatting sqref="E107:E116">
    <cfRule type="duplicateValues" dxfId="976" priority="437"/>
    <cfRule type="duplicateValues" dxfId="975" priority="438"/>
  </conditionalFormatting>
  <conditionalFormatting sqref="E107:E116">
    <cfRule type="duplicateValues" dxfId="974" priority="436"/>
  </conditionalFormatting>
  <conditionalFormatting sqref="E107:E116">
    <cfRule type="duplicateValues" dxfId="973" priority="433"/>
    <cfRule type="duplicateValues" dxfId="972" priority="434"/>
    <cfRule type="duplicateValues" dxfId="971" priority="435"/>
  </conditionalFormatting>
  <conditionalFormatting sqref="E107:E116">
    <cfRule type="duplicateValues" dxfId="970" priority="430"/>
    <cfRule type="duplicateValues" dxfId="969" priority="431"/>
    <cfRule type="duplicateValues" dxfId="968" priority="432"/>
  </conditionalFormatting>
  <conditionalFormatting sqref="E107:E116">
    <cfRule type="duplicateValues" dxfId="967" priority="429"/>
  </conditionalFormatting>
  <conditionalFormatting sqref="E107:E116">
    <cfRule type="duplicateValues" dxfId="966" priority="428"/>
  </conditionalFormatting>
  <conditionalFormatting sqref="E107:E116">
    <cfRule type="duplicateValues" dxfId="965" priority="425"/>
    <cfRule type="duplicateValues" dxfId="964" priority="426"/>
    <cfRule type="duplicateValues" dxfId="963" priority="427"/>
  </conditionalFormatting>
  <conditionalFormatting sqref="E107:E116">
    <cfRule type="duplicateValues" dxfId="962" priority="423"/>
    <cfRule type="duplicateValues" dxfId="961" priority="424"/>
  </conditionalFormatting>
  <conditionalFormatting sqref="E107:E116">
    <cfRule type="duplicateValues" dxfId="960" priority="422"/>
  </conditionalFormatting>
  <conditionalFormatting sqref="E107:E116">
    <cfRule type="duplicateValues" dxfId="959" priority="419"/>
    <cfRule type="duplicateValues" dxfId="958" priority="420"/>
    <cfRule type="duplicateValues" dxfId="957" priority="421"/>
  </conditionalFormatting>
  <conditionalFormatting sqref="E107:E116">
    <cfRule type="duplicateValues" dxfId="956" priority="413"/>
    <cfRule type="duplicateValues" dxfId="955" priority="414"/>
    <cfRule type="duplicateValues" dxfId="954" priority="415"/>
    <cfRule type="duplicateValues" dxfId="953" priority="416"/>
    <cfRule type="duplicateValues" dxfId="952" priority="417"/>
    <cfRule type="duplicateValues" dxfId="951" priority="418"/>
  </conditionalFormatting>
  <conditionalFormatting sqref="E107:E116">
    <cfRule type="duplicateValues" dxfId="950" priority="412"/>
  </conditionalFormatting>
  <conditionalFormatting sqref="E107:E116">
    <cfRule type="duplicateValues" dxfId="949" priority="411"/>
  </conditionalFormatting>
  <conditionalFormatting sqref="E107:E116">
    <cfRule type="duplicateValues" dxfId="948" priority="409"/>
    <cfRule type="duplicateValues" dxfId="947" priority="410"/>
  </conditionalFormatting>
  <conditionalFormatting sqref="E107:E116">
    <cfRule type="duplicateValues" dxfId="946" priority="406"/>
    <cfRule type="duplicateValues" dxfId="945" priority="407"/>
    <cfRule type="duplicateValues" dxfId="944" priority="408"/>
  </conditionalFormatting>
  <conditionalFormatting sqref="E107:E116">
    <cfRule type="duplicateValues" dxfId="943" priority="400"/>
    <cfRule type="duplicateValues" dxfId="942" priority="401"/>
    <cfRule type="duplicateValues" dxfId="941" priority="402"/>
    <cfRule type="duplicateValues" dxfId="940" priority="403"/>
    <cfRule type="duplicateValues" dxfId="939" priority="404"/>
    <cfRule type="duplicateValues" dxfId="938" priority="405"/>
  </conditionalFormatting>
  <conditionalFormatting sqref="B107:B116">
    <cfRule type="duplicateValues" dxfId="937" priority="399"/>
  </conditionalFormatting>
  <conditionalFormatting sqref="B107:B116">
    <cfRule type="duplicateValues" dxfId="936" priority="396"/>
    <cfRule type="duplicateValues" dxfId="935" priority="397"/>
    <cfRule type="duplicateValues" dxfId="934" priority="398"/>
  </conditionalFormatting>
  <conditionalFormatting sqref="B107:B116">
    <cfRule type="duplicateValues" dxfId="933" priority="394"/>
    <cfRule type="duplicateValues" dxfId="932" priority="395"/>
  </conditionalFormatting>
  <conditionalFormatting sqref="B107:B116">
    <cfRule type="duplicateValues" dxfId="931" priority="392"/>
    <cfRule type="duplicateValues" dxfId="930" priority="393"/>
  </conditionalFormatting>
  <conditionalFormatting sqref="E107:E116">
    <cfRule type="duplicateValues" dxfId="929" priority="391"/>
  </conditionalFormatting>
  <conditionalFormatting sqref="E117:E122">
    <cfRule type="duplicateValues" dxfId="928" priority="389"/>
    <cfRule type="duplicateValues" dxfId="927" priority="390"/>
  </conditionalFormatting>
  <conditionalFormatting sqref="E117:E122">
    <cfRule type="duplicateValues" dxfId="926" priority="387"/>
    <cfRule type="duplicateValues" dxfId="925" priority="388"/>
  </conditionalFormatting>
  <conditionalFormatting sqref="E117:E122">
    <cfRule type="duplicateValues" dxfId="924" priority="386"/>
  </conditionalFormatting>
  <conditionalFormatting sqref="E117:E122">
    <cfRule type="duplicateValues" dxfId="923" priority="383"/>
    <cfRule type="duplicateValues" dxfId="922" priority="384"/>
    <cfRule type="duplicateValues" dxfId="921" priority="385"/>
  </conditionalFormatting>
  <conditionalFormatting sqref="E117:E122">
    <cfRule type="duplicateValues" dxfId="920" priority="380"/>
    <cfRule type="duplicateValues" dxfId="919" priority="381"/>
    <cfRule type="duplicateValues" dxfId="918" priority="382"/>
  </conditionalFormatting>
  <conditionalFormatting sqref="E117:E122">
    <cfRule type="duplicateValues" dxfId="917" priority="379"/>
  </conditionalFormatting>
  <conditionalFormatting sqref="E117:E122">
    <cfRule type="duplicateValues" dxfId="916" priority="378"/>
  </conditionalFormatting>
  <conditionalFormatting sqref="E117:E122">
    <cfRule type="duplicateValues" dxfId="915" priority="375"/>
    <cfRule type="duplicateValues" dxfId="914" priority="376"/>
    <cfRule type="duplicateValues" dxfId="913" priority="377"/>
  </conditionalFormatting>
  <conditionalFormatting sqref="E117:E122">
    <cfRule type="duplicateValues" dxfId="912" priority="373"/>
    <cfRule type="duplicateValues" dxfId="911" priority="374"/>
  </conditionalFormatting>
  <conditionalFormatting sqref="E117:E122">
    <cfRule type="duplicateValues" dxfId="910" priority="372"/>
  </conditionalFormatting>
  <conditionalFormatting sqref="E117:E122">
    <cfRule type="duplicateValues" dxfId="909" priority="369"/>
    <cfRule type="duplicateValues" dxfId="908" priority="370"/>
    <cfRule type="duplicateValues" dxfId="907" priority="371"/>
  </conditionalFormatting>
  <conditionalFormatting sqref="E117:E122">
    <cfRule type="duplicateValues" dxfId="906" priority="363"/>
    <cfRule type="duplicateValues" dxfId="905" priority="364"/>
    <cfRule type="duplicateValues" dxfId="904" priority="365"/>
    <cfRule type="duplicateValues" dxfId="903" priority="366"/>
    <cfRule type="duplicateValues" dxfId="902" priority="367"/>
    <cfRule type="duplicateValues" dxfId="901" priority="368"/>
  </conditionalFormatting>
  <conditionalFormatting sqref="E117:E122">
    <cfRule type="duplicateValues" dxfId="900" priority="362"/>
  </conditionalFormatting>
  <conditionalFormatting sqref="E117:E122">
    <cfRule type="duplicateValues" dxfId="899" priority="361"/>
  </conditionalFormatting>
  <conditionalFormatting sqref="E117:E122">
    <cfRule type="duplicateValues" dxfId="898" priority="359"/>
    <cfRule type="duplicateValues" dxfId="897" priority="360"/>
  </conditionalFormatting>
  <conditionalFormatting sqref="E117:E122">
    <cfRule type="duplicateValues" dxfId="896" priority="356"/>
    <cfRule type="duplicateValues" dxfId="895" priority="357"/>
    <cfRule type="duplicateValues" dxfId="894" priority="358"/>
  </conditionalFormatting>
  <conditionalFormatting sqref="E117:E122">
    <cfRule type="duplicateValues" dxfId="893" priority="350"/>
    <cfRule type="duplicateValues" dxfId="892" priority="351"/>
    <cfRule type="duplicateValues" dxfId="891" priority="352"/>
    <cfRule type="duplicateValues" dxfId="890" priority="353"/>
    <cfRule type="duplicateValues" dxfId="889" priority="354"/>
    <cfRule type="duplicateValues" dxfId="888" priority="355"/>
  </conditionalFormatting>
  <conditionalFormatting sqref="B117:B122">
    <cfRule type="duplicateValues" dxfId="887" priority="349"/>
  </conditionalFormatting>
  <conditionalFormatting sqref="B117:B122">
    <cfRule type="duplicateValues" dxfId="886" priority="346"/>
    <cfRule type="duplicateValues" dxfId="885" priority="347"/>
    <cfRule type="duplicateValues" dxfId="884" priority="348"/>
  </conditionalFormatting>
  <conditionalFormatting sqref="B117:B122">
    <cfRule type="duplicateValues" dxfId="883" priority="344"/>
    <cfRule type="duplicateValues" dxfId="882" priority="345"/>
  </conditionalFormatting>
  <conditionalFormatting sqref="B117:B122">
    <cfRule type="duplicateValues" dxfId="881" priority="342"/>
    <cfRule type="duplicateValues" dxfId="880" priority="343"/>
  </conditionalFormatting>
  <conditionalFormatting sqref="E117:E122">
    <cfRule type="duplicateValues" dxfId="879" priority="341"/>
  </conditionalFormatting>
  <conditionalFormatting sqref="B176:B1048576 B1:B122">
    <cfRule type="duplicateValues" dxfId="878" priority="340"/>
  </conditionalFormatting>
  <conditionalFormatting sqref="E176:E1048576 E1:E122">
    <cfRule type="duplicateValues" dxfId="877" priority="339"/>
  </conditionalFormatting>
  <conditionalFormatting sqref="E55:E66">
    <cfRule type="duplicateValues" dxfId="876" priority="335439"/>
    <cfRule type="duplicateValues" dxfId="875" priority="335440"/>
  </conditionalFormatting>
  <conditionalFormatting sqref="E55:E66">
    <cfRule type="duplicateValues" dxfId="874" priority="335443"/>
  </conditionalFormatting>
  <conditionalFormatting sqref="E55:E66">
    <cfRule type="duplicateValues" dxfId="873" priority="335445"/>
    <cfRule type="duplicateValues" dxfId="872" priority="335446"/>
    <cfRule type="duplicateValues" dxfId="871" priority="335447"/>
  </conditionalFormatting>
  <conditionalFormatting sqref="E55:E66">
    <cfRule type="duplicateValues" dxfId="870" priority="335451"/>
    <cfRule type="duplicateValues" dxfId="869" priority="335452"/>
    <cfRule type="duplicateValues" dxfId="868" priority="335453"/>
    <cfRule type="duplicateValues" dxfId="867" priority="335454"/>
    <cfRule type="duplicateValues" dxfId="866" priority="335455"/>
    <cfRule type="duplicateValues" dxfId="865" priority="335456"/>
  </conditionalFormatting>
  <conditionalFormatting sqref="B55:B66">
    <cfRule type="duplicateValues" dxfId="864" priority="335463"/>
  </conditionalFormatting>
  <conditionalFormatting sqref="B55:B66">
    <cfRule type="duplicateValues" dxfId="863" priority="335465"/>
    <cfRule type="duplicateValues" dxfId="862" priority="335466"/>
    <cfRule type="duplicateValues" dxfId="861" priority="335467"/>
  </conditionalFormatting>
  <conditionalFormatting sqref="B55:B66">
    <cfRule type="duplicateValues" dxfId="860" priority="335471"/>
    <cfRule type="duplicateValues" dxfId="859" priority="335472"/>
  </conditionalFormatting>
  <conditionalFormatting sqref="B68:B71">
    <cfRule type="duplicateValues" dxfId="858" priority="335522"/>
  </conditionalFormatting>
  <conditionalFormatting sqref="B68:B71">
    <cfRule type="duplicateValues" dxfId="857" priority="335523"/>
    <cfRule type="duplicateValues" dxfId="856" priority="335524"/>
    <cfRule type="duplicateValues" dxfId="855" priority="335525"/>
  </conditionalFormatting>
  <conditionalFormatting sqref="B68:B71">
    <cfRule type="duplicateValues" dxfId="854" priority="335526"/>
    <cfRule type="duplicateValues" dxfId="853" priority="335527"/>
  </conditionalFormatting>
  <conditionalFormatting sqref="E123:E132">
    <cfRule type="duplicateValues" dxfId="852" priority="337"/>
    <cfRule type="duplicateValues" dxfId="851" priority="338"/>
  </conditionalFormatting>
  <conditionalFormatting sqref="E123:E132">
    <cfRule type="duplicateValues" dxfId="850" priority="335"/>
    <cfRule type="duplicateValues" dxfId="849" priority="336"/>
  </conditionalFormatting>
  <conditionalFormatting sqref="E123:E132">
    <cfRule type="duplicateValues" dxfId="848" priority="334"/>
  </conditionalFormatting>
  <conditionalFormatting sqref="E123:E132">
    <cfRule type="duplicateValues" dxfId="847" priority="331"/>
    <cfRule type="duplicateValues" dxfId="846" priority="332"/>
    <cfRule type="duplicateValues" dxfId="845" priority="333"/>
  </conditionalFormatting>
  <conditionalFormatting sqref="E123:E132">
    <cfRule type="duplicateValues" dxfId="844" priority="328"/>
    <cfRule type="duplicateValues" dxfId="843" priority="329"/>
    <cfRule type="duplicateValues" dxfId="842" priority="330"/>
  </conditionalFormatting>
  <conditionalFormatting sqref="E123:E132">
    <cfRule type="duplicateValues" dxfId="841" priority="327"/>
  </conditionalFormatting>
  <conditionalFormatting sqref="E123:E132">
    <cfRule type="duplicateValues" dxfId="840" priority="326"/>
  </conditionalFormatting>
  <conditionalFormatting sqref="E123:E132">
    <cfRule type="duplicateValues" dxfId="839" priority="323"/>
    <cfRule type="duplicateValues" dxfId="838" priority="324"/>
    <cfRule type="duplicateValues" dxfId="837" priority="325"/>
  </conditionalFormatting>
  <conditionalFormatting sqref="E123:E132">
    <cfRule type="duplicateValues" dxfId="836" priority="321"/>
    <cfRule type="duplicateValues" dxfId="835" priority="322"/>
  </conditionalFormatting>
  <conditionalFormatting sqref="E123:E132">
    <cfRule type="duplicateValues" dxfId="834" priority="320"/>
  </conditionalFormatting>
  <conditionalFormatting sqref="E123:E132">
    <cfRule type="duplicateValues" dxfId="833" priority="317"/>
    <cfRule type="duplicateValues" dxfId="832" priority="318"/>
    <cfRule type="duplicateValues" dxfId="831" priority="319"/>
  </conditionalFormatting>
  <conditionalFormatting sqref="E123:E132">
    <cfRule type="duplicateValues" dxfId="830" priority="311"/>
    <cfRule type="duplicateValues" dxfId="829" priority="312"/>
    <cfRule type="duplicateValues" dxfId="828" priority="313"/>
    <cfRule type="duplicateValues" dxfId="827" priority="314"/>
    <cfRule type="duplicateValues" dxfId="826" priority="315"/>
    <cfRule type="duplicateValues" dxfId="825" priority="316"/>
  </conditionalFormatting>
  <conditionalFormatting sqref="E123:E132">
    <cfRule type="duplicateValues" dxfId="824" priority="310"/>
  </conditionalFormatting>
  <conditionalFormatting sqref="E123:E132">
    <cfRule type="duplicateValues" dxfId="823" priority="309"/>
  </conditionalFormatting>
  <conditionalFormatting sqref="E123:E132">
    <cfRule type="duplicateValues" dxfId="822" priority="307"/>
    <cfRule type="duplicateValues" dxfId="821" priority="308"/>
  </conditionalFormatting>
  <conditionalFormatting sqref="E123:E132">
    <cfRule type="duplicateValues" dxfId="820" priority="304"/>
    <cfRule type="duplicateValues" dxfId="819" priority="305"/>
    <cfRule type="duplicateValues" dxfId="818" priority="306"/>
  </conditionalFormatting>
  <conditionalFormatting sqref="E123:E132">
    <cfRule type="duplicateValues" dxfId="817" priority="298"/>
    <cfRule type="duplicateValues" dxfId="816" priority="299"/>
    <cfRule type="duplicateValues" dxfId="815" priority="300"/>
    <cfRule type="duplicateValues" dxfId="814" priority="301"/>
    <cfRule type="duplicateValues" dxfId="813" priority="302"/>
    <cfRule type="duplicateValues" dxfId="812" priority="303"/>
  </conditionalFormatting>
  <conditionalFormatting sqref="B123:B132">
    <cfRule type="duplicateValues" dxfId="811" priority="297"/>
  </conditionalFormatting>
  <conditionalFormatting sqref="B123:B132">
    <cfRule type="duplicateValues" dxfId="810" priority="294"/>
    <cfRule type="duplicateValues" dxfId="809" priority="295"/>
    <cfRule type="duplicateValues" dxfId="808" priority="296"/>
  </conditionalFormatting>
  <conditionalFormatting sqref="B123:B132">
    <cfRule type="duplicateValues" dxfId="807" priority="292"/>
    <cfRule type="duplicateValues" dxfId="806" priority="293"/>
  </conditionalFormatting>
  <conditionalFormatting sqref="B123:B132">
    <cfRule type="duplicateValues" dxfId="805" priority="290"/>
    <cfRule type="duplicateValues" dxfId="804" priority="291"/>
  </conditionalFormatting>
  <conditionalFormatting sqref="E123:E132">
    <cfRule type="duplicateValues" dxfId="803" priority="289"/>
  </conditionalFormatting>
  <conditionalFormatting sqref="B123:B132">
    <cfRule type="duplicateValues" dxfId="802" priority="288"/>
  </conditionalFormatting>
  <conditionalFormatting sqref="E123:E132">
    <cfRule type="duplicateValues" dxfId="801" priority="287"/>
  </conditionalFormatting>
  <conditionalFormatting sqref="B176:B1048576 B1:B132">
    <cfRule type="duplicateValues" dxfId="800" priority="286"/>
  </conditionalFormatting>
  <conditionalFormatting sqref="E133:E139">
    <cfRule type="duplicateValues" dxfId="799" priority="284"/>
    <cfRule type="duplicateValues" dxfId="798" priority="285"/>
  </conditionalFormatting>
  <conditionalFormatting sqref="E133:E139">
    <cfRule type="duplicateValues" dxfId="797" priority="282"/>
    <cfRule type="duplicateValues" dxfId="796" priority="283"/>
  </conditionalFormatting>
  <conditionalFormatting sqref="E133:E139">
    <cfRule type="duplicateValues" dxfId="795" priority="281"/>
  </conditionalFormatting>
  <conditionalFormatting sqref="E133:E139">
    <cfRule type="duplicateValues" dxfId="794" priority="278"/>
    <cfRule type="duplicateValues" dxfId="793" priority="279"/>
    <cfRule type="duplicateValues" dxfId="792" priority="280"/>
  </conditionalFormatting>
  <conditionalFormatting sqref="E133:E139">
    <cfRule type="duplicateValues" dxfId="791" priority="275"/>
    <cfRule type="duplicateValues" dxfId="790" priority="276"/>
    <cfRule type="duplicateValues" dxfId="789" priority="277"/>
  </conditionalFormatting>
  <conditionalFormatting sqref="E133:E139">
    <cfRule type="duplicateValues" dxfId="788" priority="274"/>
  </conditionalFormatting>
  <conditionalFormatting sqref="E133:E139">
    <cfRule type="duplicateValues" dxfId="787" priority="273"/>
  </conditionalFormatting>
  <conditionalFormatting sqref="E133:E139">
    <cfRule type="duplicateValues" dxfId="786" priority="270"/>
    <cfRule type="duplicateValues" dxfId="785" priority="271"/>
    <cfRule type="duplicateValues" dxfId="784" priority="272"/>
  </conditionalFormatting>
  <conditionalFormatting sqref="E133:E139">
    <cfRule type="duplicateValues" dxfId="783" priority="268"/>
    <cfRule type="duplicateValues" dxfId="782" priority="269"/>
  </conditionalFormatting>
  <conditionalFormatting sqref="E133:E139">
    <cfRule type="duplicateValues" dxfId="781" priority="267"/>
  </conditionalFormatting>
  <conditionalFormatting sqref="E133:E139">
    <cfRule type="duplicateValues" dxfId="780" priority="264"/>
    <cfRule type="duplicateValues" dxfId="779" priority="265"/>
    <cfRule type="duplicateValues" dxfId="778" priority="266"/>
  </conditionalFormatting>
  <conditionalFormatting sqref="E133:E139">
    <cfRule type="duplicateValues" dxfId="777" priority="258"/>
    <cfRule type="duplicateValues" dxfId="776" priority="259"/>
    <cfRule type="duplicateValues" dxfId="775" priority="260"/>
    <cfRule type="duplicateValues" dxfId="774" priority="261"/>
    <cfRule type="duplicateValues" dxfId="773" priority="262"/>
    <cfRule type="duplicateValues" dxfId="772" priority="263"/>
  </conditionalFormatting>
  <conditionalFormatting sqref="E133:E139">
    <cfRule type="duplicateValues" dxfId="771" priority="257"/>
  </conditionalFormatting>
  <conditionalFormatting sqref="E133:E139">
    <cfRule type="duplicateValues" dxfId="770" priority="256"/>
  </conditionalFormatting>
  <conditionalFormatting sqref="E133:E139">
    <cfRule type="duplicateValues" dxfId="769" priority="254"/>
    <cfRule type="duplicateValues" dxfId="768" priority="255"/>
  </conditionalFormatting>
  <conditionalFormatting sqref="E133:E139">
    <cfRule type="duplicateValues" dxfId="767" priority="251"/>
    <cfRule type="duplicateValues" dxfId="766" priority="252"/>
    <cfRule type="duplicateValues" dxfId="765" priority="253"/>
  </conditionalFormatting>
  <conditionalFormatting sqref="E133:E139">
    <cfRule type="duplicateValues" dxfId="764" priority="245"/>
    <cfRule type="duplicateValues" dxfId="763" priority="246"/>
    <cfRule type="duplicateValues" dxfId="762" priority="247"/>
    <cfRule type="duplicateValues" dxfId="761" priority="248"/>
    <cfRule type="duplicateValues" dxfId="760" priority="249"/>
    <cfRule type="duplicateValues" dxfId="759" priority="250"/>
  </conditionalFormatting>
  <conditionalFormatting sqref="B133:B139">
    <cfRule type="duplicateValues" dxfId="758" priority="244"/>
  </conditionalFormatting>
  <conditionalFormatting sqref="B133:B139">
    <cfRule type="duplicateValues" dxfId="757" priority="241"/>
    <cfRule type="duplicateValues" dxfId="756" priority="242"/>
    <cfRule type="duplicateValues" dxfId="755" priority="243"/>
  </conditionalFormatting>
  <conditionalFormatting sqref="B133:B139">
    <cfRule type="duplicateValues" dxfId="754" priority="239"/>
    <cfRule type="duplicateValues" dxfId="753" priority="240"/>
  </conditionalFormatting>
  <conditionalFormatting sqref="B133:B139">
    <cfRule type="duplicateValues" dxfId="752" priority="237"/>
    <cfRule type="duplicateValues" dxfId="751" priority="238"/>
  </conditionalFormatting>
  <conditionalFormatting sqref="E133:E139">
    <cfRule type="duplicateValues" dxfId="750" priority="236"/>
  </conditionalFormatting>
  <conditionalFormatting sqref="B133:B139">
    <cfRule type="duplicateValues" dxfId="749" priority="235"/>
  </conditionalFormatting>
  <conditionalFormatting sqref="E133:E139">
    <cfRule type="duplicateValues" dxfId="748" priority="234"/>
  </conditionalFormatting>
  <conditionalFormatting sqref="B133:B139">
    <cfRule type="duplicateValues" dxfId="747" priority="233"/>
  </conditionalFormatting>
  <conditionalFormatting sqref="E140:E146">
    <cfRule type="duplicateValues" dxfId="746" priority="231"/>
    <cfRule type="duplicateValues" dxfId="745" priority="232"/>
  </conditionalFormatting>
  <conditionalFormatting sqref="E140:E146">
    <cfRule type="duplicateValues" dxfId="744" priority="229"/>
    <cfRule type="duplicateValues" dxfId="743" priority="230"/>
  </conditionalFormatting>
  <conditionalFormatting sqref="E140:E146">
    <cfRule type="duplicateValues" dxfId="742" priority="228"/>
  </conditionalFormatting>
  <conditionalFormatting sqref="E140:E146">
    <cfRule type="duplicateValues" dxfId="741" priority="225"/>
    <cfRule type="duplicateValues" dxfId="740" priority="226"/>
    <cfRule type="duplicateValues" dxfId="739" priority="227"/>
  </conditionalFormatting>
  <conditionalFormatting sqref="E140:E146">
    <cfRule type="duplicateValues" dxfId="738" priority="222"/>
    <cfRule type="duplicateValues" dxfId="737" priority="223"/>
    <cfRule type="duplicateValues" dxfId="736" priority="224"/>
  </conditionalFormatting>
  <conditionalFormatting sqref="E140:E146">
    <cfRule type="duplicateValues" dxfId="735" priority="221"/>
  </conditionalFormatting>
  <conditionalFormatting sqref="E140:E146">
    <cfRule type="duplicateValues" dxfId="734" priority="220"/>
  </conditionalFormatting>
  <conditionalFormatting sqref="E140:E146">
    <cfRule type="duplicateValues" dxfId="733" priority="217"/>
    <cfRule type="duplicateValues" dxfId="732" priority="218"/>
    <cfRule type="duplicateValues" dxfId="731" priority="219"/>
  </conditionalFormatting>
  <conditionalFormatting sqref="E140:E146">
    <cfRule type="duplicateValues" dxfId="730" priority="215"/>
    <cfRule type="duplicateValues" dxfId="729" priority="216"/>
  </conditionalFormatting>
  <conditionalFormatting sqref="E140:E146">
    <cfRule type="duplicateValues" dxfId="728" priority="214"/>
  </conditionalFormatting>
  <conditionalFormatting sqref="E140:E146">
    <cfRule type="duplicateValues" dxfId="727" priority="211"/>
    <cfRule type="duplicateValues" dxfId="726" priority="212"/>
    <cfRule type="duplicateValues" dxfId="725" priority="213"/>
  </conditionalFormatting>
  <conditionalFormatting sqref="E140:E146">
    <cfRule type="duplicateValues" dxfId="724" priority="205"/>
    <cfRule type="duplicateValues" dxfId="723" priority="206"/>
    <cfRule type="duplicateValues" dxfId="722" priority="207"/>
    <cfRule type="duplicateValues" dxfId="721" priority="208"/>
    <cfRule type="duplicateValues" dxfId="720" priority="209"/>
    <cfRule type="duplicateValues" dxfId="719" priority="210"/>
  </conditionalFormatting>
  <conditionalFormatting sqref="E140:E146">
    <cfRule type="duplicateValues" dxfId="718" priority="204"/>
  </conditionalFormatting>
  <conditionalFormatting sqref="E140:E146">
    <cfRule type="duplicateValues" dxfId="717" priority="203"/>
  </conditionalFormatting>
  <conditionalFormatting sqref="E140:E146">
    <cfRule type="duplicateValues" dxfId="716" priority="201"/>
    <cfRule type="duplicateValues" dxfId="715" priority="202"/>
  </conditionalFormatting>
  <conditionalFormatting sqref="E140:E146">
    <cfRule type="duplicateValues" dxfId="714" priority="198"/>
    <cfRule type="duplicateValues" dxfId="713" priority="199"/>
    <cfRule type="duplicateValues" dxfId="712" priority="200"/>
  </conditionalFormatting>
  <conditionalFormatting sqref="E140:E146">
    <cfRule type="duplicateValues" dxfId="711" priority="192"/>
    <cfRule type="duplicateValues" dxfId="710" priority="193"/>
    <cfRule type="duplicateValues" dxfId="709" priority="194"/>
    <cfRule type="duplicateValues" dxfId="708" priority="195"/>
    <cfRule type="duplicateValues" dxfId="707" priority="196"/>
    <cfRule type="duplicateValues" dxfId="706" priority="197"/>
  </conditionalFormatting>
  <conditionalFormatting sqref="B140:B146">
    <cfRule type="duplicateValues" dxfId="705" priority="191"/>
  </conditionalFormatting>
  <conditionalFormatting sqref="B140:B146">
    <cfRule type="duplicateValues" dxfId="704" priority="188"/>
    <cfRule type="duplicateValues" dxfId="703" priority="189"/>
    <cfRule type="duplicateValues" dxfId="702" priority="190"/>
  </conditionalFormatting>
  <conditionalFormatting sqref="B140:B146">
    <cfRule type="duplicateValues" dxfId="701" priority="186"/>
    <cfRule type="duplicateValues" dxfId="700" priority="187"/>
  </conditionalFormatting>
  <conditionalFormatting sqref="B140:B146">
    <cfRule type="duplicateValues" dxfId="699" priority="184"/>
    <cfRule type="duplicateValues" dxfId="698" priority="185"/>
  </conditionalFormatting>
  <conditionalFormatting sqref="E140:E146">
    <cfRule type="duplicateValues" dxfId="697" priority="183"/>
  </conditionalFormatting>
  <conditionalFormatting sqref="B140:B146">
    <cfRule type="duplicateValues" dxfId="696" priority="182"/>
  </conditionalFormatting>
  <conditionalFormatting sqref="E140:E146">
    <cfRule type="duplicateValues" dxfId="695" priority="181"/>
  </conditionalFormatting>
  <conditionalFormatting sqref="B140:B146">
    <cfRule type="duplicateValues" dxfId="694" priority="180"/>
  </conditionalFormatting>
  <conditionalFormatting sqref="E176:E1048576 E1:E146">
    <cfRule type="duplicateValues" dxfId="693" priority="179"/>
  </conditionalFormatting>
  <conditionalFormatting sqref="B147:B162">
    <cfRule type="duplicateValues" dxfId="692" priority="178"/>
  </conditionalFormatting>
  <conditionalFormatting sqref="B147:B162">
    <cfRule type="duplicateValues" dxfId="691" priority="175"/>
    <cfRule type="duplicateValues" dxfId="690" priority="176"/>
    <cfRule type="duplicateValues" dxfId="689" priority="177"/>
  </conditionalFormatting>
  <conditionalFormatting sqref="B147:B162">
    <cfRule type="duplicateValues" dxfId="688" priority="173"/>
    <cfRule type="duplicateValues" dxfId="687" priority="174"/>
  </conditionalFormatting>
  <conditionalFormatting sqref="B147:B162">
    <cfRule type="duplicateValues" dxfId="686" priority="171"/>
    <cfRule type="duplicateValues" dxfId="685" priority="172"/>
  </conditionalFormatting>
  <conditionalFormatting sqref="B147:B162">
    <cfRule type="duplicateValues" dxfId="684" priority="170"/>
  </conditionalFormatting>
  <conditionalFormatting sqref="B147:B162">
    <cfRule type="duplicateValues" dxfId="683" priority="169"/>
  </conditionalFormatting>
  <conditionalFormatting sqref="E147:E162">
    <cfRule type="duplicateValues" dxfId="682" priority="167"/>
    <cfRule type="duplicateValues" dxfId="681" priority="168"/>
  </conditionalFormatting>
  <conditionalFormatting sqref="E147:E162">
    <cfRule type="duplicateValues" dxfId="680" priority="165"/>
    <cfRule type="duplicateValues" dxfId="679" priority="166"/>
  </conditionalFormatting>
  <conditionalFormatting sqref="E147:E162">
    <cfRule type="duplicateValues" dxfId="678" priority="164"/>
  </conditionalFormatting>
  <conditionalFormatting sqref="E147:E162">
    <cfRule type="duplicateValues" dxfId="677" priority="161"/>
    <cfRule type="duplicateValues" dxfId="676" priority="162"/>
    <cfRule type="duplicateValues" dxfId="675" priority="163"/>
  </conditionalFormatting>
  <conditionalFormatting sqref="E147:E162">
    <cfRule type="duplicateValues" dxfId="674" priority="158"/>
    <cfRule type="duplicateValues" dxfId="673" priority="159"/>
    <cfRule type="duplicateValues" dxfId="672" priority="160"/>
  </conditionalFormatting>
  <conditionalFormatting sqref="E147:E162">
    <cfRule type="duplicateValues" dxfId="671" priority="157"/>
  </conditionalFormatting>
  <conditionalFormatting sqref="E147:E162">
    <cfRule type="duplicateValues" dxfId="670" priority="156"/>
  </conditionalFormatting>
  <conditionalFormatting sqref="E147:E162">
    <cfRule type="duplicateValues" dxfId="669" priority="153"/>
    <cfRule type="duplicateValues" dxfId="668" priority="154"/>
    <cfRule type="duplicateValues" dxfId="667" priority="155"/>
  </conditionalFormatting>
  <conditionalFormatting sqref="E147:E162">
    <cfRule type="duplicateValues" dxfId="666" priority="151"/>
    <cfRule type="duplicateValues" dxfId="665" priority="152"/>
  </conditionalFormatting>
  <conditionalFormatting sqref="E147:E162">
    <cfRule type="duplicateValues" dxfId="664" priority="150"/>
  </conditionalFormatting>
  <conditionalFormatting sqref="E147:E162">
    <cfRule type="duplicateValues" dxfId="663" priority="147"/>
    <cfRule type="duplicateValues" dxfId="662" priority="148"/>
    <cfRule type="duplicateValues" dxfId="661" priority="149"/>
  </conditionalFormatting>
  <conditionalFormatting sqref="E147:E162">
    <cfRule type="duplicateValues" dxfId="660" priority="141"/>
    <cfRule type="duplicateValues" dxfId="659" priority="142"/>
    <cfRule type="duplicateValues" dxfId="658" priority="143"/>
    <cfRule type="duplicateValues" dxfId="657" priority="144"/>
    <cfRule type="duplicateValues" dxfId="656" priority="145"/>
    <cfRule type="duplicateValues" dxfId="655" priority="146"/>
  </conditionalFormatting>
  <conditionalFormatting sqref="E147:E162">
    <cfRule type="duplicateValues" dxfId="654" priority="140"/>
  </conditionalFormatting>
  <conditionalFormatting sqref="E147:E162">
    <cfRule type="duplicateValues" dxfId="653" priority="139"/>
  </conditionalFormatting>
  <conditionalFormatting sqref="E147:E162">
    <cfRule type="duplicateValues" dxfId="652" priority="137"/>
    <cfRule type="duplicateValues" dxfId="651" priority="138"/>
  </conditionalFormatting>
  <conditionalFormatting sqref="E147:E162">
    <cfRule type="duplicateValues" dxfId="650" priority="134"/>
    <cfRule type="duplicateValues" dxfId="649" priority="135"/>
    <cfRule type="duplicateValues" dxfId="648" priority="136"/>
  </conditionalFormatting>
  <conditionalFormatting sqref="E147:E162">
    <cfRule type="duplicateValues" dxfId="647" priority="128"/>
    <cfRule type="duplicateValues" dxfId="646" priority="129"/>
    <cfRule type="duplicateValues" dxfId="645" priority="130"/>
    <cfRule type="duplicateValues" dxfId="644" priority="131"/>
    <cfRule type="duplicateValues" dxfId="643" priority="132"/>
    <cfRule type="duplicateValues" dxfId="642" priority="133"/>
  </conditionalFormatting>
  <conditionalFormatting sqref="E147:E162">
    <cfRule type="duplicateValues" dxfId="641" priority="127"/>
  </conditionalFormatting>
  <conditionalFormatting sqref="E147:E162">
    <cfRule type="duplicateValues" dxfId="640" priority="126"/>
  </conditionalFormatting>
  <conditionalFormatting sqref="E147:E162">
    <cfRule type="duplicateValues" dxfId="639" priority="125"/>
  </conditionalFormatting>
  <conditionalFormatting sqref="E176:E1048576 E1:E162">
    <cfRule type="duplicateValues" dxfId="638" priority="124"/>
  </conditionalFormatting>
  <conditionalFormatting sqref="E163">
    <cfRule type="duplicateValues" dxfId="637" priority="99"/>
  </conditionalFormatting>
  <conditionalFormatting sqref="E163">
    <cfRule type="duplicateValues" dxfId="636" priority="98"/>
  </conditionalFormatting>
  <conditionalFormatting sqref="E163">
    <cfRule type="duplicateValues" dxfId="635" priority="96"/>
    <cfRule type="duplicateValues" dxfId="634" priority="97"/>
  </conditionalFormatting>
  <conditionalFormatting sqref="E166">
    <cfRule type="duplicateValues" dxfId="633" priority="90"/>
  </conditionalFormatting>
  <conditionalFormatting sqref="E166">
    <cfRule type="duplicateValues" dxfId="632" priority="87"/>
    <cfRule type="duplicateValues" dxfId="631" priority="88"/>
    <cfRule type="duplicateValues" dxfId="630" priority="89"/>
  </conditionalFormatting>
  <conditionalFormatting sqref="E166">
    <cfRule type="duplicateValues" dxfId="629" priority="91"/>
  </conditionalFormatting>
  <conditionalFormatting sqref="E166">
    <cfRule type="duplicateValues" dxfId="628" priority="92"/>
    <cfRule type="duplicateValues" dxfId="627" priority="93"/>
  </conditionalFormatting>
  <conditionalFormatting sqref="E166">
    <cfRule type="duplicateValues" dxfId="626" priority="94"/>
  </conditionalFormatting>
  <conditionalFormatting sqref="E166">
    <cfRule type="duplicateValues" dxfId="625" priority="95"/>
  </conditionalFormatting>
  <conditionalFormatting sqref="E166">
    <cfRule type="duplicateValues" dxfId="624" priority="86"/>
  </conditionalFormatting>
  <conditionalFormatting sqref="E165">
    <cfRule type="duplicateValues" dxfId="623" priority="80"/>
  </conditionalFormatting>
  <conditionalFormatting sqref="E165">
    <cfRule type="duplicateValues" dxfId="622" priority="77"/>
    <cfRule type="duplicateValues" dxfId="621" priority="78"/>
    <cfRule type="duplicateValues" dxfId="620" priority="79"/>
  </conditionalFormatting>
  <conditionalFormatting sqref="E165">
    <cfRule type="duplicateValues" dxfId="619" priority="81"/>
  </conditionalFormatting>
  <conditionalFormatting sqref="E165">
    <cfRule type="duplicateValues" dxfId="618" priority="82"/>
    <cfRule type="duplicateValues" dxfId="617" priority="83"/>
  </conditionalFormatting>
  <conditionalFormatting sqref="E165">
    <cfRule type="duplicateValues" dxfId="616" priority="84"/>
  </conditionalFormatting>
  <conditionalFormatting sqref="E165">
    <cfRule type="duplicateValues" dxfId="615" priority="85"/>
  </conditionalFormatting>
  <conditionalFormatting sqref="E165">
    <cfRule type="duplicateValues" dxfId="614" priority="76"/>
  </conditionalFormatting>
  <conditionalFormatting sqref="E172">
    <cfRule type="duplicateValues" dxfId="613" priority="70"/>
  </conditionalFormatting>
  <conditionalFormatting sqref="E172">
    <cfRule type="duplicateValues" dxfId="612" priority="67"/>
    <cfRule type="duplicateValues" dxfId="611" priority="68"/>
    <cfRule type="duplicateValues" dxfId="610" priority="69"/>
  </conditionalFormatting>
  <conditionalFormatting sqref="E172">
    <cfRule type="duplicateValues" dxfId="609" priority="71"/>
  </conditionalFormatting>
  <conditionalFormatting sqref="E172">
    <cfRule type="duplicateValues" dxfId="608" priority="72"/>
    <cfRule type="duplicateValues" dxfId="607" priority="73"/>
  </conditionalFormatting>
  <conditionalFormatting sqref="E172">
    <cfRule type="duplicateValues" dxfId="606" priority="74"/>
  </conditionalFormatting>
  <conditionalFormatting sqref="E172">
    <cfRule type="duplicateValues" dxfId="605" priority="75"/>
  </conditionalFormatting>
  <conditionalFormatting sqref="E172">
    <cfRule type="duplicateValues" dxfId="604" priority="66"/>
  </conditionalFormatting>
  <conditionalFormatting sqref="E163:E175">
    <cfRule type="duplicateValues" dxfId="603" priority="65"/>
  </conditionalFormatting>
  <conditionalFormatting sqref="E171 E163:E164">
    <cfRule type="duplicateValues" dxfId="602" priority="100"/>
  </conditionalFormatting>
  <conditionalFormatting sqref="E163:E164 E171">
    <cfRule type="duplicateValues" dxfId="601" priority="101"/>
    <cfRule type="duplicateValues" dxfId="600" priority="102"/>
    <cfRule type="duplicateValues" dxfId="599" priority="103"/>
  </conditionalFormatting>
  <conditionalFormatting sqref="E171">
    <cfRule type="duplicateValues" dxfId="598" priority="104"/>
  </conditionalFormatting>
  <conditionalFormatting sqref="E163:E164 E171">
    <cfRule type="duplicateValues" dxfId="597" priority="105"/>
  </conditionalFormatting>
  <conditionalFormatting sqref="E163:E175">
    <cfRule type="duplicateValues" dxfId="596" priority="64"/>
  </conditionalFormatting>
  <conditionalFormatting sqref="E163:E175">
    <cfRule type="duplicateValues" dxfId="595" priority="106"/>
  </conditionalFormatting>
  <conditionalFormatting sqref="E171 E164">
    <cfRule type="duplicateValues" dxfId="594" priority="107"/>
  </conditionalFormatting>
  <conditionalFormatting sqref="E171 E164">
    <cfRule type="duplicateValues" dxfId="593" priority="108"/>
    <cfRule type="duplicateValues" dxfId="592" priority="109"/>
  </conditionalFormatting>
  <conditionalFormatting sqref="E171">
    <cfRule type="duplicateValues" dxfId="591" priority="110"/>
  </conditionalFormatting>
  <conditionalFormatting sqref="E173 E167:E169">
    <cfRule type="duplicateValues" dxfId="590" priority="111"/>
  </conditionalFormatting>
  <conditionalFormatting sqref="E173 E167:E169">
    <cfRule type="duplicateValues" dxfId="589" priority="112"/>
    <cfRule type="duplicateValues" dxfId="588" priority="113"/>
    <cfRule type="duplicateValues" dxfId="587" priority="114"/>
  </conditionalFormatting>
  <conditionalFormatting sqref="E173">
    <cfRule type="duplicateValues" dxfId="586" priority="115"/>
  </conditionalFormatting>
  <conditionalFormatting sqref="E173 E167:E169">
    <cfRule type="duplicateValues" dxfId="585" priority="116"/>
    <cfRule type="duplicateValues" dxfId="584" priority="117"/>
  </conditionalFormatting>
  <conditionalFormatting sqref="E170 E174:E175">
    <cfRule type="duplicateValues" dxfId="583" priority="118"/>
  </conditionalFormatting>
  <conditionalFormatting sqref="E170 E174:E175">
    <cfRule type="duplicateValues" dxfId="582" priority="119"/>
    <cfRule type="duplicateValues" dxfId="581" priority="120"/>
    <cfRule type="duplicateValues" dxfId="580" priority="121"/>
  </conditionalFormatting>
  <conditionalFormatting sqref="E170 E174:E175">
    <cfRule type="duplicateValues" dxfId="579" priority="122"/>
    <cfRule type="duplicateValues" dxfId="578" priority="123"/>
  </conditionalFormatting>
  <conditionalFormatting sqref="B163:B175">
    <cfRule type="duplicateValues" dxfId="577" priority="10"/>
  </conditionalFormatting>
  <conditionalFormatting sqref="B163:B175">
    <cfRule type="duplicateValues" dxfId="576" priority="7"/>
    <cfRule type="duplicateValues" dxfId="575" priority="8"/>
    <cfRule type="duplicateValues" dxfId="574" priority="9"/>
  </conditionalFormatting>
  <conditionalFormatting sqref="B163:B175">
    <cfRule type="duplicateValues" dxfId="573" priority="5"/>
    <cfRule type="duplicateValues" dxfId="572" priority="6"/>
  </conditionalFormatting>
  <conditionalFormatting sqref="B163:B175">
    <cfRule type="duplicateValues" dxfId="571" priority="3"/>
    <cfRule type="duplicateValues" dxfId="570" priority="4"/>
  </conditionalFormatting>
  <conditionalFormatting sqref="B163:B175">
    <cfRule type="duplicateValues" dxfId="569" priority="2"/>
  </conditionalFormatting>
  <conditionalFormatting sqref="B163:B175">
    <cfRule type="duplicateValues" dxfId="568" priority="1"/>
  </conditionalFormatting>
  <conditionalFormatting sqref="B33:B44">
    <cfRule type="duplicateValues" dxfId="17" priority="335583"/>
  </conditionalFormatting>
  <conditionalFormatting sqref="B33:B44">
    <cfRule type="duplicateValues" dxfId="16" priority="335584"/>
    <cfRule type="duplicateValues" dxfId="15" priority="335585"/>
    <cfRule type="duplicateValues" dxfId="14" priority="335586"/>
  </conditionalFormatting>
  <conditionalFormatting sqref="B33:B44">
    <cfRule type="duplicateValues" dxfId="13" priority="335587"/>
    <cfRule type="duplicateValues" dxfId="12" priority="335588"/>
  </conditionalFormatting>
  <conditionalFormatting sqref="E5:E49">
    <cfRule type="duplicateValues" dxfId="11" priority="335600"/>
  </conditionalFormatting>
  <conditionalFormatting sqref="E5:E49">
    <cfRule type="duplicateValues" dxfId="10" priority="335602"/>
    <cfRule type="duplicateValues" dxfId="9" priority="335603"/>
  </conditionalFormatting>
  <conditionalFormatting sqref="E5:E49">
    <cfRule type="duplicateValues" dxfId="8" priority="335606"/>
    <cfRule type="duplicateValues" dxfId="7" priority="335607"/>
    <cfRule type="duplicateValues" dxfId="6" priority="335608"/>
  </conditionalFormatting>
  <conditionalFormatting sqref="E5:E49">
    <cfRule type="duplicateValues" dxfId="5" priority="335612"/>
    <cfRule type="duplicateValues" dxfId="4" priority="335613"/>
    <cfRule type="duplicateValues" dxfId="3" priority="335614"/>
    <cfRule type="duplicateValues" dxfId="2" priority="335615"/>
    <cfRule type="duplicateValues" dxfId="1" priority="335616"/>
    <cfRule type="duplicateValues" dxfId="0" priority="33561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5" zoomScale="80" zoomScaleNormal="80" workbookViewId="0">
      <selection activeCell="F13" sqref="F13"/>
    </sheetView>
  </sheetViews>
  <sheetFormatPr baseColWidth="10" defaultColWidth="52.7109375" defaultRowHeight="15" x14ac:dyDescent="0.25"/>
  <cols>
    <col min="1" max="1" width="25.7109375" style="86" bestFit="1" customWidth="1"/>
    <col min="2" max="2" width="20.85546875" style="86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2581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2582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577</v>
      </c>
      <c r="C10" s="112" t="str">
        <f>VLOOKUP(B10,'[1]LISTADO ATM'!$A$2:$B$816,2,0)</f>
        <v xml:space="preserve">ATM Olé Ave. Duarte </v>
      </c>
      <c r="D10" s="100" t="s">
        <v>2485</v>
      </c>
      <c r="E10" s="99">
        <v>335769635</v>
      </c>
    </row>
    <row r="11" spans="1:5" ht="18" x14ac:dyDescent="0.25">
      <c r="A11" s="112" t="str">
        <f>VLOOKUP(B11,'[1]LISTADO ATM'!$A$2:$C$817,3,0)</f>
        <v>DISTRITO NACIONAL</v>
      </c>
      <c r="B11" s="112">
        <v>557</v>
      </c>
      <c r="C11" s="112" t="str">
        <f>VLOOKUP(B11,'[1]LISTADO ATM'!$A$2:$B$816,2,0)</f>
        <v xml:space="preserve">ATM Multicentro La Sirena Ave. Mella </v>
      </c>
      <c r="D11" s="100" t="s">
        <v>2485</v>
      </c>
      <c r="E11" s="77">
        <v>335771025</v>
      </c>
    </row>
    <row r="12" spans="1:5" ht="18" x14ac:dyDescent="0.25">
      <c r="A12" s="99" t="str">
        <f>VLOOKUP(B12,'[1]LISTADO ATM'!$A$2:$C$817,3,0)</f>
        <v>DISTRITO NACIONAL</v>
      </c>
      <c r="B12" s="99">
        <v>441</v>
      </c>
      <c r="C12" s="112" t="str">
        <f>VLOOKUP(B12,'[1]LISTADO ATM'!$A$2:$B$816,2,0)</f>
        <v>ATM Estacion de Servicio Romulo Betancour</v>
      </c>
      <c r="D12" s="100" t="s">
        <v>2485</v>
      </c>
      <c r="E12" s="99">
        <v>335771077</v>
      </c>
    </row>
    <row r="13" spans="1:5" ht="18" x14ac:dyDescent="0.25">
      <c r="A13" s="99" t="str">
        <f>VLOOKUP(B13,'[1]LISTADO ATM'!$A$2:$C$817,3,0)</f>
        <v>DISTRITO NACIONAL</v>
      </c>
      <c r="B13" s="99">
        <v>927</v>
      </c>
      <c r="C13" s="112" t="str">
        <f>VLOOKUP(B13,'[1]LISTADO ATM'!$A$2:$B$816,2,0)</f>
        <v>ATM S/M Bravo La Esperilla</v>
      </c>
      <c r="D13" s="100" t="s">
        <v>2485</v>
      </c>
      <c r="E13" s="99">
        <v>335770376</v>
      </c>
    </row>
    <row r="14" spans="1:5" ht="18" x14ac:dyDescent="0.25">
      <c r="A14" s="99" t="str">
        <f>VLOOKUP(B14,'[1]LISTADO ATM'!$A$2:$C$817,3,0)</f>
        <v>DISTRITO NACIONAL</v>
      </c>
      <c r="B14" s="99">
        <v>238</v>
      </c>
      <c r="C14" s="112" t="str">
        <f>VLOOKUP(B14,'[1]LISTADO ATM'!$A$2:$B$816,2,0)</f>
        <v xml:space="preserve">ATM Multicentro La Sirena Charles de Gaulle </v>
      </c>
      <c r="D14" s="100" t="s">
        <v>2485</v>
      </c>
      <c r="E14" s="99">
        <v>335770049</v>
      </c>
    </row>
    <row r="15" spans="1:5" ht="18" x14ac:dyDescent="0.25">
      <c r="A15" s="99" t="str">
        <f>VLOOKUP(B15,'[1]LISTADO ATM'!$A$2:$C$817,3,0)</f>
        <v>DISTRITO NACIONAL</v>
      </c>
      <c r="B15" s="99">
        <v>422</v>
      </c>
      <c r="C15" s="112" t="str">
        <f>VLOOKUP(B15,'[1]LISTADO ATM'!$A$2:$B$816,2,0)</f>
        <v xml:space="preserve">ATM Olé Manoguayabo </v>
      </c>
      <c r="D15" s="100" t="s">
        <v>2485</v>
      </c>
      <c r="E15" s="99">
        <v>335770857</v>
      </c>
    </row>
    <row r="16" spans="1:5" ht="18" x14ac:dyDescent="0.25">
      <c r="A16" s="99" t="str">
        <f>VLOOKUP(B16,'[1]LISTADO ATM'!$A$2:$C$817,3,0)</f>
        <v>DISTRITO NACIONAL</v>
      </c>
      <c r="B16" s="99">
        <v>31</v>
      </c>
      <c r="C16" s="112" t="str">
        <f>VLOOKUP(B16,'[1]LISTADO ATM'!$A$2:$B$816,2,0)</f>
        <v xml:space="preserve">ATM Oficina San Martín I </v>
      </c>
      <c r="D16" s="100" t="s">
        <v>2485</v>
      </c>
      <c r="E16" s="99">
        <v>335770885</v>
      </c>
    </row>
    <row r="17" spans="1:5" ht="18" x14ac:dyDescent="0.25">
      <c r="A17" s="99" t="str">
        <f>VLOOKUP(B17,'[1]LISTADO ATM'!$A$2:$C$817,3,0)</f>
        <v>DISTRITO NACIONAL</v>
      </c>
      <c r="B17" s="99">
        <v>755</v>
      </c>
      <c r="C17" s="112" t="str">
        <f>VLOOKUP(B17,'[1]LISTADO ATM'!$A$2:$B$816,2,0)</f>
        <v xml:space="preserve">ATM Oficina Galería del Este (Plaza) </v>
      </c>
      <c r="D17" s="100" t="s">
        <v>2485</v>
      </c>
      <c r="E17" s="99">
        <v>335770965</v>
      </c>
    </row>
    <row r="18" spans="1:5" ht="18" x14ac:dyDescent="0.25">
      <c r="A18" s="99" t="str">
        <f>VLOOKUP(B18,'[1]LISTADO ATM'!$A$2:$C$817,3,0)</f>
        <v>DISTRITO NACIONAL</v>
      </c>
      <c r="B18" s="99">
        <v>676</v>
      </c>
      <c r="C18" s="112" t="str">
        <f>VLOOKUP(B18,'[1]LISTADO ATM'!$A$2:$B$816,2,0)</f>
        <v>ATM S/M Bravo Colina Del Oeste</v>
      </c>
      <c r="D18" s="100" t="s">
        <v>2485</v>
      </c>
      <c r="E18" s="77">
        <v>335770899</v>
      </c>
    </row>
    <row r="19" spans="1:5" ht="18" x14ac:dyDescent="0.25">
      <c r="A19" s="99" t="str">
        <f>VLOOKUP(B19,'[1]LISTADO ATM'!$A$2:$C$817,3,0)</f>
        <v>DISTRITO NACIONAL</v>
      </c>
      <c r="B19" s="99">
        <v>696</v>
      </c>
      <c r="C19" s="112" t="str">
        <f>VLOOKUP(B19,'[1]LISTADO ATM'!$A$2:$B$816,2,0)</f>
        <v>ATM Olé Jacobo Majluta</v>
      </c>
      <c r="D19" s="100" t="s">
        <v>2485</v>
      </c>
      <c r="E19" s="99">
        <v>335771008</v>
      </c>
    </row>
    <row r="20" spans="1:5" ht="18" x14ac:dyDescent="0.25">
      <c r="A20" s="99" t="str">
        <f>VLOOKUP(B20,'[1]LISTADO ATM'!$A$2:$C$817,3,0)</f>
        <v>DISTRITO NACIONAL</v>
      </c>
      <c r="B20" s="99">
        <v>684</v>
      </c>
      <c r="C20" s="112" t="str">
        <f>VLOOKUP(B20,'[1]LISTADO ATM'!$A$2:$B$816,2,0)</f>
        <v>ATM Estación Texaco Prolongación 27 Febrero</v>
      </c>
      <c r="D20" s="100" t="s">
        <v>2485</v>
      </c>
      <c r="E20" s="99">
        <v>335771023</v>
      </c>
    </row>
    <row r="21" spans="1:5" ht="18" x14ac:dyDescent="0.25">
      <c r="A21" s="99" t="str">
        <f>VLOOKUP(B21,'[1]LISTADO ATM'!$A$2:$C$817,3,0)</f>
        <v>DISTRITO NACIONAL</v>
      </c>
      <c r="B21" s="99">
        <v>904</v>
      </c>
      <c r="C21" s="112" t="str">
        <f>VLOOKUP(B21,'[1]LISTADO ATM'!$A$2:$B$816,2,0)</f>
        <v xml:space="preserve">ATM Oficina Multicentro La Sirena Churchill </v>
      </c>
      <c r="D21" s="100" t="s">
        <v>2485</v>
      </c>
      <c r="E21" s="99">
        <v>335771024</v>
      </c>
    </row>
    <row r="22" spans="1:5" ht="18" x14ac:dyDescent="0.25">
      <c r="A22" s="99" t="str">
        <f>VLOOKUP(B22,'[1]LISTADO ATM'!$A$2:$C$817,3,0)</f>
        <v>DISTRITO NACIONAL</v>
      </c>
      <c r="B22" s="99">
        <v>561</v>
      </c>
      <c r="C22" s="112" t="str">
        <f>VLOOKUP(B22,'[1]LISTADO ATM'!$A$2:$B$816,2,0)</f>
        <v xml:space="preserve">ATM Comando Regional P.N. S.D. Este </v>
      </c>
      <c r="D22" s="100" t="s">
        <v>2485</v>
      </c>
      <c r="E22" s="99">
        <v>335771074</v>
      </c>
    </row>
    <row r="23" spans="1:5" ht="18" x14ac:dyDescent="0.25">
      <c r="A23" s="99" t="str">
        <f>VLOOKUP(B23,'[1]LISTADO ATM'!$A$2:$C$817,3,0)</f>
        <v>DISTRITO NACIONAL</v>
      </c>
      <c r="B23" s="99">
        <v>407</v>
      </c>
      <c r="C23" s="112" t="str">
        <f>VLOOKUP(B23,'[1]LISTADO ATM'!$A$2:$B$816,2,0)</f>
        <v xml:space="preserve">ATM Multicentro La Sirena Villa Mella </v>
      </c>
      <c r="D23" s="100" t="s">
        <v>2485</v>
      </c>
      <c r="E23" s="99">
        <v>335771078</v>
      </c>
    </row>
    <row r="24" spans="1:5" ht="18" x14ac:dyDescent="0.25">
      <c r="A24" s="112" t="str">
        <f>VLOOKUP(B24,'[1]LISTADO ATM'!$A$2:$C$817,3,0)</f>
        <v>DISTRITO NACIONAL</v>
      </c>
      <c r="B24" s="112">
        <v>816</v>
      </c>
      <c r="C24" s="112" t="str">
        <f>VLOOKUP(B24,'[1]LISTADO ATM'!$A$2:$B$816,2,0)</f>
        <v xml:space="preserve">ATM Oficina Pedro Brand </v>
      </c>
      <c r="D24" s="100" t="s">
        <v>2485</v>
      </c>
      <c r="E24" s="77">
        <v>335770981</v>
      </c>
    </row>
    <row r="25" spans="1:5" ht="18" x14ac:dyDescent="0.25">
      <c r="A25" s="112" t="str">
        <f>VLOOKUP(B25,'[1]LISTADO ATM'!$A$2:$C$817,3,0)</f>
        <v>DISTRITO NACIONAL</v>
      </c>
      <c r="B25" s="112">
        <v>753</v>
      </c>
      <c r="C25" s="112" t="str">
        <f>VLOOKUP(B25,'[1]LISTADO ATM'!$A$2:$B$816,2,0)</f>
        <v xml:space="preserve">ATM S/M Nacional Tiradentes </v>
      </c>
      <c r="D25" s="100" t="s">
        <v>2485</v>
      </c>
      <c r="E25" s="99">
        <v>335770471</v>
      </c>
    </row>
    <row r="26" spans="1:5" ht="18" x14ac:dyDescent="0.25">
      <c r="A26" s="112" t="str">
        <f>VLOOKUP(B26,'[1]LISTADO ATM'!$A$2:$C$817,3,0)</f>
        <v>DISTRITO NACIONAL</v>
      </c>
      <c r="B26" s="112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335771110</v>
      </c>
    </row>
    <row r="27" spans="1:5" ht="18" x14ac:dyDescent="0.25">
      <c r="A27" s="112" t="str">
        <f>VLOOKUP(B27,'[1]LISTADO ATM'!$A$2:$C$817,3,0)</f>
        <v>DISTRITO NACIONAL</v>
      </c>
      <c r="B27" s="112">
        <v>507</v>
      </c>
      <c r="C27" s="112" t="str">
        <f>VLOOKUP(B27,'[1]LISTADO ATM'!$A$2:$B$816,2,0)</f>
        <v>ATM Estación Sigma Boca Chica</v>
      </c>
      <c r="D27" s="100" t="s">
        <v>2485</v>
      </c>
      <c r="E27" s="99">
        <v>335771130</v>
      </c>
    </row>
    <row r="28" spans="1:5" ht="18" x14ac:dyDescent="0.25">
      <c r="A28" s="99" t="str">
        <f>VLOOKUP(B28,'[1]LISTADO ATM'!$A$2:$C$817,3,0)</f>
        <v>DISTRITO NACIONAL</v>
      </c>
      <c r="B28" s="99">
        <v>769</v>
      </c>
      <c r="C28" s="112" t="str">
        <f>VLOOKUP(B28,'[1]LISTADO ATM'!$A$2:$B$816,2,0)</f>
        <v>ATM UNP Pablo Mella Morales</v>
      </c>
      <c r="D28" s="100" t="s">
        <v>2485</v>
      </c>
      <c r="E28" s="77">
        <v>335770964</v>
      </c>
    </row>
    <row r="29" spans="1:5" ht="18" x14ac:dyDescent="0.25">
      <c r="A29" s="99" t="str">
        <f>VLOOKUP(B29,'[1]LISTADO ATM'!$A$2:$C$817,3,0)</f>
        <v>DISTRITO NACIONAL</v>
      </c>
      <c r="B29" s="99">
        <v>628</v>
      </c>
      <c r="C29" s="112" t="str">
        <f>VLOOKUP(B29,'[1]LISTADO ATM'!$A$2:$B$816,2,0)</f>
        <v xml:space="preserve">ATM Autobanco San Isidro </v>
      </c>
      <c r="D29" s="100" t="s">
        <v>2485</v>
      </c>
      <c r="E29" s="99">
        <v>335770858</v>
      </c>
    </row>
    <row r="30" spans="1:5" ht="18" x14ac:dyDescent="0.25">
      <c r="A30" s="99" t="str">
        <f>VLOOKUP(B30,'[1]LISTADO ATM'!$A$2:$C$817,3,0)</f>
        <v>DISTRITO NACIONAL</v>
      </c>
      <c r="B30" s="99">
        <v>678</v>
      </c>
      <c r="C30" s="112" t="str">
        <f>VLOOKUP(B30,'[1]LISTADO ATM'!$A$2:$B$816,2,0)</f>
        <v>ATM Eco Petroleo San Isidro</v>
      </c>
      <c r="D30" s="100" t="s">
        <v>2485</v>
      </c>
      <c r="E30" s="99">
        <v>335770367</v>
      </c>
    </row>
    <row r="31" spans="1:5" ht="18" x14ac:dyDescent="0.25">
      <c r="A31" s="112" t="str">
        <f>VLOOKUP(B31,'[1]LISTADO ATM'!$A$2:$C$817,3,0)</f>
        <v>DISTRITO NACIONAL</v>
      </c>
      <c r="B31" s="112">
        <v>925</v>
      </c>
      <c r="C31" s="112" t="str">
        <f>VLOOKUP(B31,'[1]LISTADO ATM'!$A$2:$B$816,2,0)</f>
        <v xml:space="preserve">ATM Oficina Plaza Lama Av. 27 de Febrero </v>
      </c>
      <c r="D31" s="100" t="s">
        <v>2485</v>
      </c>
      <c r="E31" s="99">
        <v>335771132</v>
      </c>
    </row>
    <row r="32" spans="1:5" ht="18" x14ac:dyDescent="0.25">
      <c r="A32" s="112" t="str">
        <f>VLOOKUP(B32,'[1]LISTADO ATM'!$A$2:$C$817,3,0)</f>
        <v>DISTRITO NACIONAL</v>
      </c>
      <c r="B32" s="112">
        <v>967</v>
      </c>
      <c r="C32" s="112" t="str">
        <f>VLOOKUP(B32,'[1]LISTADO ATM'!$A$2:$B$816,2,0)</f>
        <v xml:space="preserve">ATM UNP Hiper Olé Autopista Duarte </v>
      </c>
      <c r="D32" s="100" t="s">
        <v>2485</v>
      </c>
      <c r="E32" s="99">
        <v>335771125</v>
      </c>
    </row>
    <row r="33" spans="1:5" ht="18" x14ac:dyDescent="0.25">
      <c r="A33" s="99" t="str">
        <f>VLOOKUP(B33,'[1]LISTADO ATM'!$A$2:$C$817,3,0)</f>
        <v>DISTRITO NACIONAL</v>
      </c>
      <c r="B33" s="99">
        <v>436</v>
      </c>
      <c r="C33" s="112" t="str">
        <f>VLOOKUP(B33,'[1]LISTADO ATM'!$A$2:$B$816,2,0)</f>
        <v xml:space="preserve">ATM Autobanco Torre II </v>
      </c>
      <c r="D33" s="100" t="s">
        <v>2485</v>
      </c>
      <c r="E33" s="99" t="s">
        <v>2503</v>
      </c>
    </row>
    <row r="34" spans="1:5" ht="18" x14ac:dyDescent="0.25">
      <c r="A34" s="112" t="str">
        <f>VLOOKUP(B34,'[1]LISTADO ATM'!$A$2:$C$817,3,0)</f>
        <v>DISTRITO NACIONAL</v>
      </c>
      <c r="B34" s="112">
        <v>415</v>
      </c>
      <c r="C34" s="112" t="str">
        <f>VLOOKUP(B34,'[1]LISTADO ATM'!$A$2:$B$816,2,0)</f>
        <v xml:space="preserve">ATM Autobanco San Martín I </v>
      </c>
      <c r="D34" s="100" t="s">
        <v>2485</v>
      </c>
      <c r="E34" s="77">
        <v>335770780</v>
      </c>
    </row>
    <row r="35" spans="1:5" ht="18" x14ac:dyDescent="0.25">
      <c r="A35" s="112" t="str">
        <f>VLOOKUP(B35,'[1]LISTADO ATM'!$A$2:$C$817,3,0)</f>
        <v>DISTRITO NACIONAL</v>
      </c>
      <c r="B35" s="112">
        <v>566</v>
      </c>
      <c r="C35" s="112" t="str">
        <f>VLOOKUP(B35,'[1]LISTADO ATM'!$A$2:$B$816,2,0)</f>
        <v xml:space="preserve">ATM Hiper Olé Aut. Duarte </v>
      </c>
      <c r="D35" s="100" t="s">
        <v>2485</v>
      </c>
      <c r="E35" s="77">
        <v>335771100</v>
      </c>
    </row>
    <row r="36" spans="1:5" ht="18.75" thickBot="1" x14ac:dyDescent="0.3">
      <c r="A36" s="95" t="s">
        <v>2428</v>
      </c>
      <c r="B36" s="118">
        <f>COUNT(B10:B35)</f>
        <v>26</v>
      </c>
      <c r="C36" s="146"/>
      <c r="D36" s="147"/>
      <c r="E36" s="148"/>
    </row>
    <row r="37" spans="1:5" ht="15.75" thickBot="1" x14ac:dyDescent="0.3">
      <c r="B37" s="108"/>
      <c r="E37" s="108"/>
    </row>
    <row r="38" spans="1:5" ht="18.75" thickBot="1" x14ac:dyDescent="0.3">
      <c r="A38" s="135" t="s">
        <v>2430</v>
      </c>
      <c r="B38" s="136"/>
      <c r="C38" s="136"/>
      <c r="D38" s="136"/>
      <c r="E38" s="137"/>
    </row>
    <row r="39" spans="1:5" ht="18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2" t="s">
        <v>2427</v>
      </c>
    </row>
    <row r="40" spans="1:5" ht="18" x14ac:dyDescent="0.25">
      <c r="A40" s="99" t="str">
        <f>VLOOKUP(B40,'[1]LISTADO ATM'!$A$2:$C$817,3,0)</f>
        <v>ESTE</v>
      </c>
      <c r="B40" s="99">
        <v>158</v>
      </c>
      <c r="C40" s="112" t="str">
        <f>VLOOKUP(B40,'[1]LISTADO ATM'!$A$2:$B$816,2,0)</f>
        <v xml:space="preserve">ATM Oficina Romana Norte </v>
      </c>
      <c r="D40" s="113" t="s">
        <v>2455</v>
      </c>
      <c r="E40" s="99">
        <v>335769631</v>
      </c>
    </row>
    <row r="41" spans="1:5" ht="18" x14ac:dyDescent="0.25">
      <c r="A41" s="99" t="str">
        <f>VLOOKUP(B41,'[1]LISTADO ATM'!$A$2:$C$817,3,0)</f>
        <v>DISTRITO NACIONAL</v>
      </c>
      <c r="B41" s="99">
        <v>554</v>
      </c>
      <c r="C41" s="112" t="str">
        <f>VLOOKUP(B41,'[1]LISTADO ATM'!$A$2:$B$816,2,0)</f>
        <v xml:space="preserve">ATM Oficina Isabel La Católica I </v>
      </c>
      <c r="D41" s="113" t="s">
        <v>2455</v>
      </c>
      <c r="E41" s="99">
        <v>335770459</v>
      </c>
    </row>
    <row r="42" spans="1:5" ht="18" x14ac:dyDescent="0.25">
      <c r="A42" s="99" t="str">
        <f>VLOOKUP(B42,'[1]LISTADO ATM'!$A$2:$C$817,3,0)</f>
        <v>ESTE</v>
      </c>
      <c r="B42" s="99">
        <v>660</v>
      </c>
      <c r="C42" s="112" t="str">
        <f>VLOOKUP(B42,'[1]LISTADO ATM'!$A$2:$B$816,2,0)</f>
        <v>ATM Oficina Romana Norte II</v>
      </c>
      <c r="D42" s="113" t="s">
        <v>2455</v>
      </c>
      <c r="E42" s="99">
        <v>335769632</v>
      </c>
    </row>
    <row r="43" spans="1:5" ht="18" x14ac:dyDescent="0.25">
      <c r="A43" s="99" t="str">
        <f>VLOOKUP(B43,'[1]LISTADO ATM'!$A$2:$C$817,3,0)</f>
        <v>ESTE</v>
      </c>
      <c r="B43" s="99">
        <v>742</v>
      </c>
      <c r="C43" s="112" t="str">
        <f>VLOOKUP(B43,'[1]LISTADO ATM'!$A$2:$B$816,2,0)</f>
        <v xml:space="preserve">ATM Oficina Plaza del Rey (La Romana) </v>
      </c>
      <c r="D43" s="113" t="s">
        <v>2455</v>
      </c>
      <c r="E43" s="99">
        <v>335769625</v>
      </c>
    </row>
    <row r="44" spans="1:5" ht="18" x14ac:dyDescent="0.25">
      <c r="A44" s="99" t="str">
        <f>VLOOKUP(B44,'[1]LISTADO ATM'!$A$2:$C$817,3,0)</f>
        <v>ESTE</v>
      </c>
      <c r="B44" s="99">
        <v>963</v>
      </c>
      <c r="C44" s="112" t="str">
        <f>VLOOKUP(B44,'[1]LISTADO ATM'!$A$2:$B$816,2,0)</f>
        <v xml:space="preserve">ATM Multiplaza La Romana </v>
      </c>
      <c r="D44" s="113" t="s">
        <v>2455</v>
      </c>
      <c r="E44" s="99">
        <v>335770305</v>
      </c>
    </row>
    <row r="45" spans="1:5" ht="18" x14ac:dyDescent="0.25">
      <c r="A45" s="99" t="str">
        <f>VLOOKUP(B45,'[1]LISTADO ATM'!$A$2:$C$817,3,0)</f>
        <v>DISTRITO NACIONAL</v>
      </c>
      <c r="B45" s="99">
        <v>697</v>
      </c>
      <c r="C45" s="112" t="str">
        <f>VLOOKUP(B45,'[1]LISTADO ATM'!$A$2:$B$816,2,0)</f>
        <v>ATM Hipermercado Olé Ciudad Juan Bosch</v>
      </c>
      <c r="D45" s="113" t="s">
        <v>2455</v>
      </c>
      <c r="E45" s="99">
        <v>335770821</v>
      </c>
    </row>
    <row r="46" spans="1:5" ht="18" x14ac:dyDescent="0.25">
      <c r="A46" s="99" t="str">
        <f>VLOOKUP(B46,'[1]LISTADO ATM'!$A$2:$C$817,3,0)</f>
        <v>ESTE</v>
      </c>
      <c r="B46" s="99">
        <v>842</v>
      </c>
      <c r="C46" s="112" t="str">
        <f>VLOOKUP(B46,'[1]LISTADO ATM'!$A$2:$B$816,2,0)</f>
        <v xml:space="preserve">ATM Plaza Orense II (La Romana) </v>
      </c>
      <c r="D46" s="113" t="s">
        <v>2455</v>
      </c>
      <c r="E46" s="99">
        <v>335770854</v>
      </c>
    </row>
    <row r="47" spans="1:5" ht="18" x14ac:dyDescent="0.25">
      <c r="A47" s="99" t="str">
        <f>VLOOKUP(B47,'[1]LISTADO ATM'!$A$2:$C$817,3,0)</f>
        <v>DISTRITO NACIONAL</v>
      </c>
      <c r="B47" s="99">
        <v>494</v>
      </c>
      <c r="C47" s="112" t="str">
        <f>VLOOKUP(B47,'[1]LISTADO ATM'!$A$2:$B$816,2,0)</f>
        <v xml:space="preserve">ATM Oficina Blue Mall </v>
      </c>
      <c r="D47" s="113" t="s">
        <v>2455</v>
      </c>
      <c r="E47" s="99">
        <v>335770905</v>
      </c>
    </row>
    <row r="48" spans="1:5" ht="18" x14ac:dyDescent="0.25">
      <c r="A48" s="99" t="str">
        <f>VLOOKUP(B48,'[1]LISTADO ATM'!$A$2:$C$817,3,0)</f>
        <v>DISTRITO NACIONAL</v>
      </c>
      <c r="B48" s="99">
        <v>354</v>
      </c>
      <c r="C48" s="112" t="str">
        <f>VLOOKUP(B48,'[1]LISTADO ATM'!$A$2:$B$816,2,0)</f>
        <v xml:space="preserve">ATM Oficina Núñez de Cáceres II </v>
      </c>
      <c r="D48" s="113" t="s">
        <v>2455</v>
      </c>
      <c r="E48" s="77">
        <v>335770665</v>
      </c>
    </row>
    <row r="49" spans="1:5" ht="18" x14ac:dyDescent="0.25">
      <c r="A49" s="99" t="str">
        <f>VLOOKUP(B49,'[1]LISTADO ATM'!$A$2:$C$817,3,0)</f>
        <v>DISTRITO NACIONAL</v>
      </c>
      <c r="B49" s="99">
        <v>713</v>
      </c>
      <c r="C49" s="112" t="str">
        <f>VLOOKUP(B49,'[1]LISTADO ATM'!$A$2:$B$816,2,0)</f>
        <v xml:space="preserve">ATM Oficina Las Américas </v>
      </c>
      <c r="D49" s="113" t="s">
        <v>2455</v>
      </c>
      <c r="E49" s="99">
        <v>335770980</v>
      </c>
    </row>
    <row r="50" spans="1:5" ht="18" x14ac:dyDescent="0.25">
      <c r="A50" s="99" t="str">
        <f>VLOOKUP(B50,'[1]LISTADO ATM'!$A$2:$C$817,3,0)</f>
        <v>NORTE</v>
      </c>
      <c r="B50" s="99">
        <v>4</v>
      </c>
      <c r="C50" s="112" t="str">
        <f>VLOOKUP(B50,'[1]LISTADO ATM'!$A$2:$B$816,2,0)</f>
        <v>ATM Avenida Rivas</v>
      </c>
      <c r="D50" s="113" t="s">
        <v>2455</v>
      </c>
      <c r="E50" s="99">
        <v>335771162</v>
      </c>
    </row>
    <row r="51" spans="1:5" ht="18" x14ac:dyDescent="0.25">
      <c r="A51" s="99" t="str">
        <f>VLOOKUP(B51,'[1]LISTADO ATM'!$A$2:$C$817,3,0)</f>
        <v>ESTE</v>
      </c>
      <c r="B51" s="99">
        <v>211</v>
      </c>
      <c r="C51" s="112" t="str">
        <f>VLOOKUP(B51,'[1]LISTADO ATM'!$A$2:$B$816,2,0)</f>
        <v xml:space="preserve">ATM Oficina La Romana I </v>
      </c>
      <c r="D51" s="113" t="s">
        <v>2455</v>
      </c>
      <c r="E51" s="99">
        <v>335771009</v>
      </c>
    </row>
    <row r="52" spans="1:5" ht="18" x14ac:dyDescent="0.25">
      <c r="A52" s="99" t="str">
        <f>VLOOKUP(B52,'[1]LISTADO ATM'!$A$2:$C$817,3,0)</f>
        <v>DISTRITO NACIONAL</v>
      </c>
      <c r="B52" s="99">
        <v>946</v>
      </c>
      <c r="C52" s="112" t="str">
        <f>VLOOKUP(B52,'[1]LISTADO ATM'!$A$2:$B$816,2,0)</f>
        <v xml:space="preserve">ATM Oficina Núñez de Cáceres I </v>
      </c>
      <c r="D52" s="113" t="s">
        <v>2455</v>
      </c>
      <c r="E52" s="99">
        <v>335771007</v>
      </c>
    </row>
    <row r="53" spans="1:5" ht="18" x14ac:dyDescent="0.25">
      <c r="A53" s="99" t="str">
        <f>VLOOKUP(B53,'[1]LISTADO ATM'!$A$2:$C$817,3,0)</f>
        <v>ESTE</v>
      </c>
      <c r="B53" s="99">
        <v>399</v>
      </c>
      <c r="C53" s="112" t="str">
        <f>VLOOKUP(B53,'[1]LISTADO ATM'!$A$2:$B$816,2,0)</f>
        <v xml:space="preserve">ATM Oficina La Romana II </v>
      </c>
      <c r="D53" s="113" t="s">
        <v>2455</v>
      </c>
      <c r="E53" s="99">
        <v>335771011</v>
      </c>
    </row>
    <row r="54" spans="1:5" ht="18" x14ac:dyDescent="0.25">
      <c r="A54" s="99" t="str">
        <f>VLOOKUP(B54,'[1]LISTADO ATM'!$A$2:$C$817,3,0)</f>
        <v>DISTRITO NACIONAL</v>
      </c>
      <c r="B54" s="99">
        <v>527</v>
      </c>
      <c r="C54" s="112" t="str">
        <f>VLOOKUP(B54,'[1]LISTADO ATM'!$A$2:$B$816,2,0)</f>
        <v>ATM Oficina Zona Oriental II</v>
      </c>
      <c r="D54" s="113" t="s">
        <v>2455</v>
      </c>
      <c r="E54" s="99">
        <v>335771042</v>
      </c>
    </row>
    <row r="55" spans="1:5" ht="18" x14ac:dyDescent="0.25">
      <c r="A55" s="99" t="str">
        <f>VLOOKUP(B55,'[1]LISTADO ATM'!$A$2:$C$817,3,0)</f>
        <v>DISTRITO NACIONAL</v>
      </c>
      <c r="B55" s="99">
        <v>738</v>
      </c>
      <c r="C55" s="112" t="str">
        <f>VLOOKUP(B55,'[1]LISTADO ATM'!$A$2:$B$816,2,0)</f>
        <v xml:space="preserve">ATM Zona Franca Los Alcarrizos </v>
      </c>
      <c r="D55" s="113" t="s">
        <v>2455</v>
      </c>
      <c r="E55" s="99">
        <v>335770884</v>
      </c>
    </row>
    <row r="56" spans="1:5" ht="18" x14ac:dyDescent="0.25">
      <c r="A56" s="112" t="str">
        <f>VLOOKUP(B56,'[1]LISTADO ATM'!$A$2:$C$817,3,0)</f>
        <v>NORTE</v>
      </c>
      <c r="B56" s="112">
        <v>746</v>
      </c>
      <c r="C56" s="112" t="str">
        <f>VLOOKUP(B56,'[1]LISTADO ATM'!$A$2:$B$816,2,0)</f>
        <v xml:space="preserve">ATM Oficina Las Terrenas </v>
      </c>
      <c r="D56" s="113" t="s">
        <v>2455</v>
      </c>
      <c r="E56" s="99">
        <v>335771121</v>
      </c>
    </row>
    <row r="57" spans="1:5" ht="18" x14ac:dyDescent="0.25">
      <c r="A57" s="112" t="str">
        <f>VLOOKUP(B57,'[1]LISTADO ATM'!$A$2:$C$817,3,0)</f>
        <v>ESTE</v>
      </c>
      <c r="B57" s="112">
        <v>630</v>
      </c>
      <c r="C57" s="112" t="str">
        <f>VLOOKUP(B57,'[1]LISTADO ATM'!$A$2:$B$816,2,0)</f>
        <v xml:space="preserve">ATM Oficina Plaza Zaglul (SPM) </v>
      </c>
      <c r="D57" s="113" t="s">
        <v>2455</v>
      </c>
      <c r="E57" s="99">
        <v>335771145</v>
      </c>
    </row>
    <row r="58" spans="1:5" ht="18" x14ac:dyDescent="0.25">
      <c r="A58" s="112" t="str">
        <f>VLOOKUP(B58,'[1]LISTADO ATM'!$A$2:$C$817,3,0)</f>
        <v>DISTRITO NACIONAL</v>
      </c>
      <c r="B58" s="112">
        <v>85</v>
      </c>
      <c r="C58" s="112" t="str">
        <f>VLOOKUP(B58,'[1]LISTADO ATM'!$A$2:$B$816,2,0)</f>
        <v xml:space="preserve">ATM Oficina San Isidro (Fuerza Aérea) </v>
      </c>
      <c r="D58" s="113" t="s">
        <v>2455</v>
      </c>
      <c r="E58" s="99">
        <v>335771143</v>
      </c>
    </row>
    <row r="59" spans="1:5" ht="18" x14ac:dyDescent="0.25">
      <c r="A59" s="112" t="str">
        <f>VLOOKUP(B59,'[1]LISTADO ATM'!$A$2:$C$817,3,0)</f>
        <v>NORTE</v>
      </c>
      <c r="B59" s="112">
        <v>383</v>
      </c>
      <c r="C59" s="112" t="str">
        <f>VLOOKUP(B59,'[1]LISTADO ATM'!$A$2:$B$816,2,0)</f>
        <v>ATM S/M Daniel (Dajabón)</v>
      </c>
      <c r="D59" s="113" t="s">
        <v>2455</v>
      </c>
      <c r="E59" s="99">
        <v>335771144</v>
      </c>
    </row>
    <row r="60" spans="1:5" ht="18" x14ac:dyDescent="0.25">
      <c r="A60" s="112" t="str">
        <f>VLOOKUP(B60,'[1]LISTADO ATM'!$A$2:$C$817,3,0)</f>
        <v>ESTE</v>
      </c>
      <c r="B60" s="99">
        <v>634</v>
      </c>
      <c r="C60" s="112" t="str">
        <f>VLOOKUP(B60,'[1]LISTADO ATM'!$A$2:$B$816,2,0)</f>
        <v xml:space="preserve">ATM Ayuntamiento Los Llanos (SPM) </v>
      </c>
      <c r="D60" s="113" t="s">
        <v>2455</v>
      </c>
      <c r="E60" s="99">
        <v>335771146</v>
      </c>
    </row>
    <row r="61" spans="1:5" ht="18" x14ac:dyDescent="0.25">
      <c r="A61" s="99" t="str">
        <f>VLOOKUP(B61,'[1]LISTADO ATM'!$A$2:$C$817,3,0)</f>
        <v>DISTRITO NACIONAL</v>
      </c>
      <c r="B61" s="99">
        <v>706</v>
      </c>
      <c r="C61" s="112" t="str">
        <f>VLOOKUP(B61,'[1]LISTADO ATM'!$A$2:$B$816,2,0)</f>
        <v xml:space="preserve">ATM S/M Pristine </v>
      </c>
      <c r="D61" s="113" t="s">
        <v>2455</v>
      </c>
      <c r="E61" s="99">
        <v>335771147</v>
      </c>
    </row>
    <row r="62" spans="1:5" ht="18" x14ac:dyDescent="0.25">
      <c r="A62" s="99" t="str">
        <f>VLOOKUP(B62,'[1]LISTADO ATM'!$A$2:$C$817,3,0)</f>
        <v>SUR</v>
      </c>
      <c r="B62" s="99">
        <v>783</v>
      </c>
      <c r="C62" s="112" t="str">
        <f>VLOOKUP(B62,'[1]LISTADO ATM'!$A$2:$B$816,2,0)</f>
        <v xml:space="preserve">ATM Autobanco Alfa y Omega (Barahona) </v>
      </c>
      <c r="D62" s="113" t="s">
        <v>2455</v>
      </c>
      <c r="E62" s="99" t="s">
        <v>2583</v>
      </c>
    </row>
    <row r="63" spans="1:5" ht="18.75" thickBot="1" x14ac:dyDescent="0.3">
      <c r="A63" s="114" t="s">
        <v>2428</v>
      </c>
      <c r="B63" s="118">
        <f>COUNT(B40:B62)</f>
        <v>23</v>
      </c>
      <c r="C63" s="115"/>
      <c r="D63" s="115"/>
      <c r="E63" s="115"/>
    </row>
    <row r="64" spans="1:5" ht="15.75" thickBot="1" x14ac:dyDescent="0.3">
      <c r="B64" s="108"/>
      <c r="E64" s="108"/>
    </row>
    <row r="65" spans="1:5" ht="18.75" thickBot="1" x14ac:dyDescent="0.3">
      <c r="A65" s="135" t="s">
        <v>2431</v>
      </c>
      <c r="B65" s="136"/>
      <c r="C65" s="136"/>
      <c r="D65" s="136"/>
      <c r="E65" s="137"/>
    </row>
    <row r="66" spans="1:5" ht="18" x14ac:dyDescent="0.25">
      <c r="A66" s="91" t="s">
        <v>15</v>
      </c>
      <c r="B66" s="91" t="s">
        <v>2426</v>
      </c>
      <c r="C66" s="92" t="s">
        <v>46</v>
      </c>
      <c r="D66" s="92" t="s">
        <v>2433</v>
      </c>
      <c r="E66" s="92" t="s">
        <v>2427</v>
      </c>
    </row>
    <row r="67" spans="1:5" ht="18" x14ac:dyDescent="0.25">
      <c r="A67" s="112" t="str">
        <f>VLOOKUP(B67,'[1]LISTADO ATM'!$A$2:$C$817,3,0)</f>
        <v>DISTRITO NACIONAL</v>
      </c>
      <c r="B67" s="112">
        <v>719</v>
      </c>
      <c r="C67" s="112" t="str">
        <f>VLOOKUP(B67,'[1]LISTADO ATM'!$A$2:$B$816,2,0)</f>
        <v xml:space="preserve">ATM Ayuntamiento Municipal San Luís </v>
      </c>
      <c r="D67" s="112" t="s">
        <v>2459</v>
      </c>
      <c r="E67" s="99">
        <v>335769547</v>
      </c>
    </row>
    <row r="68" spans="1:5" ht="18" x14ac:dyDescent="0.25">
      <c r="A68" s="112" t="str">
        <f>VLOOKUP(B68,'[1]LISTADO ATM'!$A$2:$C$817,3,0)</f>
        <v>DISTRITO NACIONAL</v>
      </c>
      <c r="B68" s="112">
        <v>958</v>
      </c>
      <c r="C68" s="112" t="str">
        <f>VLOOKUP(B68,'[1]LISTADO ATM'!$A$2:$B$816,2,0)</f>
        <v xml:space="preserve">ATM Olé Aut. San Isidro </v>
      </c>
      <c r="D68" s="112" t="s">
        <v>2459</v>
      </c>
      <c r="E68" s="99">
        <v>335770494</v>
      </c>
    </row>
    <row r="69" spans="1:5" ht="18" x14ac:dyDescent="0.25">
      <c r="A69" s="112" t="str">
        <f>VLOOKUP(B69,'[1]LISTADO ATM'!$A$2:$C$817,3,0)</f>
        <v>DISTRITO NACIONAL</v>
      </c>
      <c r="B69" s="112">
        <v>642</v>
      </c>
      <c r="C69" s="112" t="str">
        <f>VLOOKUP(B69,'[1]LISTADO ATM'!$A$2:$B$816,2,0)</f>
        <v xml:space="preserve">ATM OMSA Sto. Dgo. </v>
      </c>
      <c r="D69" s="112" t="s">
        <v>2459</v>
      </c>
      <c r="E69" s="99">
        <v>335770465</v>
      </c>
    </row>
    <row r="70" spans="1:5" ht="18" x14ac:dyDescent="0.25">
      <c r="A70" s="112" t="str">
        <f>VLOOKUP(B70,'[1]LISTADO ATM'!$A$2:$C$817,3,0)</f>
        <v>DISTRITO NACIONAL</v>
      </c>
      <c r="B70" s="112">
        <v>949</v>
      </c>
      <c r="C70" s="112" t="str">
        <f>VLOOKUP(B70,'[1]LISTADO ATM'!$A$2:$B$816,2,0)</f>
        <v xml:space="preserve">ATM S/M Bravo San Isidro Coral Mall </v>
      </c>
      <c r="D70" s="112" t="s">
        <v>2459</v>
      </c>
      <c r="E70" s="77">
        <v>335771010</v>
      </c>
    </row>
    <row r="71" spans="1:5" ht="18" x14ac:dyDescent="0.25">
      <c r="A71" s="112" t="str">
        <f>VLOOKUP(B71,'[1]LISTADO ATM'!$A$2:$C$817,3,0)</f>
        <v>DISTRITO NACIONAL</v>
      </c>
      <c r="B71" s="112">
        <v>267</v>
      </c>
      <c r="C71" s="112" t="str">
        <f>VLOOKUP(B71,'[1]LISTADO ATM'!$A$2:$B$816,2,0)</f>
        <v xml:space="preserve">ATM Centro de Caja México </v>
      </c>
      <c r="D71" s="112" t="s">
        <v>2459</v>
      </c>
      <c r="E71" s="99">
        <v>335771039</v>
      </c>
    </row>
    <row r="72" spans="1:5" ht="18" x14ac:dyDescent="0.25">
      <c r="A72" s="112" t="str">
        <f>VLOOKUP(B72,'[1]LISTADO ATM'!$A$2:$C$817,3,0)</f>
        <v>DISTRITO NACIONAL</v>
      </c>
      <c r="B72" s="112">
        <v>149</v>
      </c>
      <c r="C72" s="112" t="str">
        <f>VLOOKUP(B72,'[1]LISTADO ATM'!$A$2:$B$816,2,0)</f>
        <v>ATM Estación Metro Concepción</v>
      </c>
      <c r="D72" s="112" t="s">
        <v>2459</v>
      </c>
      <c r="E72" s="99">
        <v>335771159</v>
      </c>
    </row>
    <row r="73" spans="1:5" ht="18" x14ac:dyDescent="0.25">
      <c r="A73" s="112" t="str">
        <f>VLOOKUP(B73,'[1]LISTADO ATM'!$A$2:$C$817,3,0)</f>
        <v>ESTE</v>
      </c>
      <c r="B73" s="112">
        <v>867</v>
      </c>
      <c r="C73" s="112" t="str">
        <f>VLOOKUP(B73,'[1]LISTADO ATM'!$A$2:$B$816,2,0)</f>
        <v xml:space="preserve">ATM Estación Combustible Autopista El Coral </v>
      </c>
      <c r="D73" s="112" t="s">
        <v>2459</v>
      </c>
      <c r="E73" s="99">
        <v>335771160</v>
      </c>
    </row>
    <row r="74" spans="1:5" ht="18" x14ac:dyDescent="0.25">
      <c r="A74" s="112" t="str">
        <f>VLOOKUP(B74,'[1]LISTADO ATM'!$A$2:$C$817,3,0)</f>
        <v>DISTRITO NACIONAL</v>
      </c>
      <c r="B74" s="112">
        <v>860</v>
      </c>
      <c r="C74" s="112" t="str">
        <f>VLOOKUP(B74,'[1]LISTADO ATM'!$A$2:$B$816,2,0)</f>
        <v xml:space="preserve">ATM Oficina Bella Vista 27 de Febrero I </v>
      </c>
      <c r="D74" s="112" t="s">
        <v>2459</v>
      </c>
      <c r="E74" s="99">
        <v>335770668</v>
      </c>
    </row>
    <row r="75" spans="1:5" ht="18" x14ac:dyDescent="0.25">
      <c r="A75" s="112" t="str">
        <f>VLOOKUP(B75,'[1]LISTADO ATM'!$A$2:$C$817,3,0)</f>
        <v>DISTRITO NACIONAL</v>
      </c>
      <c r="B75" s="112">
        <v>281</v>
      </c>
      <c r="C75" s="112" t="str">
        <f>VLOOKUP(B75,'[1]LISTADO ATM'!$A$2:$B$816,2,0)</f>
        <v xml:space="preserve">ATM S/M Pola Independencia </v>
      </c>
      <c r="D75" s="112" t="s">
        <v>2459</v>
      </c>
      <c r="E75" s="99">
        <v>335771098</v>
      </c>
    </row>
    <row r="76" spans="1:5" ht="18" x14ac:dyDescent="0.25">
      <c r="A76" s="112" t="str">
        <f>VLOOKUP(B76,'[1]LISTADO ATM'!$A$2:$C$817,3,0)</f>
        <v>DISTRITO NACIONAL</v>
      </c>
      <c r="B76" s="112">
        <v>567</v>
      </c>
      <c r="C76" s="112" t="str">
        <f>VLOOKUP(B76,'[1]LISTADO ATM'!$A$2:$B$816,2,0)</f>
        <v xml:space="preserve">ATM Oficina Máximo Gómez </v>
      </c>
      <c r="D76" s="112" t="s">
        <v>2459</v>
      </c>
      <c r="E76" s="99">
        <v>335771164</v>
      </c>
    </row>
    <row r="77" spans="1:5" ht="18" x14ac:dyDescent="0.25">
      <c r="A77" s="112" t="str">
        <f>VLOOKUP(B77,'[1]LISTADO ATM'!$A$2:$C$817,3,0)</f>
        <v>DISTRITO NACIONAL</v>
      </c>
      <c r="B77" s="112">
        <v>314</v>
      </c>
      <c r="C77" s="112" t="str">
        <f>VLOOKUP(B77,'[1]LISTADO ATM'!$A$2:$B$816,2,0)</f>
        <v xml:space="preserve">ATM UNP Cambita Garabito (San Cristóbal) </v>
      </c>
      <c r="D77" s="112" t="s">
        <v>2459</v>
      </c>
      <c r="E77" s="99">
        <v>335771099</v>
      </c>
    </row>
    <row r="78" spans="1:5" ht="18" x14ac:dyDescent="0.25">
      <c r="A78" s="112" t="str">
        <f>VLOOKUP(B78,'[1]LISTADO ATM'!$A$2:$C$817,3,0)</f>
        <v>DISTRITO NACIONAL</v>
      </c>
      <c r="B78" s="112">
        <v>911</v>
      </c>
      <c r="C78" s="112" t="str">
        <f>VLOOKUP(B78,'[1]LISTADO ATM'!$A$2:$B$816,2,0)</f>
        <v xml:space="preserve">ATM Oficina Venezuela II </v>
      </c>
      <c r="D78" s="112" t="s">
        <v>2459</v>
      </c>
      <c r="E78" s="99">
        <v>335771101</v>
      </c>
    </row>
    <row r="79" spans="1:5" ht="18" x14ac:dyDescent="0.25">
      <c r="A79" s="112" t="str">
        <f>VLOOKUP(B79,'[1]LISTADO ATM'!$A$2:$C$817,3,0)</f>
        <v>DISTRITO NACIONAL</v>
      </c>
      <c r="B79" s="112">
        <v>883</v>
      </c>
      <c r="C79" s="112" t="str">
        <f>VLOOKUP(B79,'[1]LISTADO ATM'!$A$2:$B$816,2,0)</f>
        <v xml:space="preserve">ATM Oficina Filadelfia Plaza </v>
      </c>
      <c r="D79" s="112" t="s">
        <v>2459</v>
      </c>
      <c r="E79" s="99">
        <v>335771107</v>
      </c>
    </row>
    <row r="80" spans="1:5" ht="18.75" thickBot="1" x14ac:dyDescent="0.3">
      <c r="A80" s="95" t="s">
        <v>2428</v>
      </c>
      <c r="B80" s="118">
        <f>COUNT(B67:B79)</f>
        <v>13</v>
      </c>
      <c r="C80" s="93"/>
      <c r="D80" s="93"/>
      <c r="E80" s="94"/>
    </row>
    <row r="81" spans="1:5" ht="15.75" thickBot="1" x14ac:dyDescent="0.3">
      <c r="B81" s="108"/>
      <c r="E81" s="108"/>
    </row>
    <row r="82" spans="1:5" ht="18.75" thickBot="1" x14ac:dyDescent="0.3">
      <c r="A82" s="131" t="s">
        <v>2429</v>
      </c>
      <c r="B82" s="132"/>
      <c r="E82" s="108"/>
    </row>
    <row r="83" spans="1:5" ht="18.75" thickBot="1" x14ac:dyDescent="0.3">
      <c r="A83" s="133">
        <f>+B63+B80</f>
        <v>36</v>
      </c>
      <c r="B83" s="134"/>
      <c r="E83" s="108"/>
    </row>
    <row r="84" spans="1:5" ht="15.75" thickBot="1" x14ac:dyDescent="0.3">
      <c r="B84" s="108"/>
      <c r="E84" s="108"/>
    </row>
    <row r="85" spans="1:5" ht="18.75" thickBot="1" x14ac:dyDescent="0.3">
      <c r="A85" s="135" t="s">
        <v>2432</v>
      </c>
      <c r="B85" s="136"/>
      <c r="C85" s="136"/>
      <c r="D85" s="136"/>
      <c r="E85" s="137"/>
    </row>
    <row r="86" spans="1:5" ht="18" x14ac:dyDescent="0.25">
      <c r="A86" s="91" t="s">
        <v>15</v>
      </c>
      <c r="B86" s="96" t="s">
        <v>2426</v>
      </c>
      <c r="C86" s="96" t="s">
        <v>46</v>
      </c>
      <c r="D86" s="138" t="s">
        <v>2433</v>
      </c>
      <c r="E86" s="139"/>
    </row>
    <row r="87" spans="1:5" ht="18" x14ac:dyDescent="0.25">
      <c r="A87" s="99" t="str">
        <f>VLOOKUP(B87,'[1]LISTADO ATM'!$A$2:$C$817,3,0)</f>
        <v>DISTRITO NACIONAL</v>
      </c>
      <c r="B87" s="99">
        <v>175</v>
      </c>
      <c r="C87" s="112" t="str">
        <f>VLOOKUP(B87,'[1]LISTADO ATM'!$A$2:$B$816,2,0)</f>
        <v xml:space="preserve">ATM Dirección de Ingeniería </v>
      </c>
      <c r="D87" s="129" t="s">
        <v>2476</v>
      </c>
      <c r="E87" s="130"/>
    </row>
    <row r="88" spans="1:5" ht="18" x14ac:dyDescent="0.25">
      <c r="A88" s="99" t="str">
        <f>VLOOKUP(B88,'[1]LISTADO ATM'!$A$2:$C$817,3,0)</f>
        <v>ESTE</v>
      </c>
      <c r="B88" s="99">
        <v>673</v>
      </c>
      <c r="C88" s="112" t="str">
        <f>VLOOKUP(B88,'[1]LISTADO ATM'!$A$2:$B$816,2,0)</f>
        <v>ATM Clínica Dr. Cruz Jiminián</v>
      </c>
      <c r="D88" s="129" t="s">
        <v>2476</v>
      </c>
      <c r="E88" s="130"/>
    </row>
    <row r="89" spans="1:5" ht="18" x14ac:dyDescent="0.25">
      <c r="A89" s="99" t="str">
        <f>VLOOKUP(B89,'[1]LISTADO ATM'!$A$2:$C$817,3,0)</f>
        <v>DISTRITO NACIONAL</v>
      </c>
      <c r="B89" s="99">
        <v>812</v>
      </c>
      <c r="C89" s="112" t="str">
        <f>VLOOKUP(B89,'[1]LISTADO ATM'!$A$2:$B$816,2,0)</f>
        <v xml:space="preserve">ATM Canasta del Pueblo </v>
      </c>
      <c r="D89" s="129" t="s">
        <v>2476</v>
      </c>
      <c r="E89" s="130"/>
    </row>
    <row r="90" spans="1:5" ht="18" x14ac:dyDescent="0.25">
      <c r="A90" s="99" t="str">
        <f>VLOOKUP(B90,'[1]LISTADO ATM'!$A$2:$C$817,3,0)</f>
        <v>NORTE</v>
      </c>
      <c r="B90" s="99">
        <v>936</v>
      </c>
      <c r="C90" s="112" t="str">
        <f>VLOOKUP(B90,'[1]LISTADO ATM'!$A$2:$B$816,2,0)</f>
        <v xml:space="preserve">ATM Autobanco Oficina La Vega I 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DISTRITO NACIONAL</v>
      </c>
      <c r="B91" s="99">
        <v>225</v>
      </c>
      <c r="C91" s="112" t="str">
        <f>VLOOKUP(B91,'[1]LISTADO ATM'!$A$2:$B$816,2,0)</f>
        <v xml:space="preserve">ATM S/M Nacional Arroyo Hondo </v>
      </c>
      <c r="D91" s="129" t="s">
        <v>2501</v>
      </c>
      <c r="E91" s="130"/>
    </row>
    <row r="92" spans="1:5" ht="18" x14ac:dyDescent="0.25">
      <c r="A92" s="99" t="str">
        <f>VLOOKUP(B92,'[1]LISTADO ATM'!$A$2:$C$817,3,0)</f>
        <v>NORTE</v>
      </c>
      <c r="B92" s="99">
        <v>307</v>
      </c>
      <c r="C92" s="112" t="str">
        <f>VLOOKUP(B92,'[1]LISTADO ATM'!$A$2:$B$816,2,0)</f>
        <v>ATM Oficina Nagua II</v>
      </c>
      <c r="D92" s="129" t="s">
        <v>2476</v>
      </c>
      <c r="E92" s="130"/>
    </row>
    <row r="93" spans="1:5" ht="18" x14ac:dyDescent="0.25">
      <c r="A93" s="99" t="str">
        <f>VLOOKUP(B93,'[1]LISTADO ATM'!$A$2:$C$817,3,0)</f>
        <v>DISTRITO NACIONAL</v>
      </c>
      <c r="B93" s="99">
        <v>565</v>
      </c>
      <c r="C93" s="112" t="str">
        <f>VLOOKUP(B93,'[1]LISTADO ATM'!$A$2:$B$816,2,0)</f>
        <v xml:space="preserve">ATM S/M La Cadena Núñez de Cáceres </v>
      </c>
      <c r="D93" s="129" t="s">
        <v>2476</v>
      </c>
      <c r="E93" s="130"/>
    </row>
    <row r="94" spans="1:5" ht="18" x14ac:dyDescent="0.25">
      <c r="A94" s="99" t="str">
        <f>VLOOKUP(B94,'[1]LISTADO ATM'!$A$2:$C$817,3,0)</f>
        <v>DISTRITO NACIONAL</v>
      </c>
      <c r="B94" s="99">
        <v>690</v>
      </c>
      <c r="C94" s="112" t="str">
        <f>VLOOKUP(B94,'[1]LISTADO ATM'!$A$2:$B$816,2,0)</f>
        <v>ATM Eco Petroleo Esperanza</v>
      </c>
      <c r="D94" s="129" t="s">
        <v>2476</v>
      </c>
      <c r="E94" s="130"/>
    </row>
    <row r="95" spans="1:5" ht="18" x14ac:dyDescent="0.25">
      <c r="A95" s="99" t="str">
        <f>VLOOKUP(B95,'[1]LISTADO ATM'!$A$2:$C$817,3,0)</f>
        <v>DISTRITO NACIONAL</v>
      </c>
      <c r="B95" s="99">
        <v>338</v>
      </c>
      <c r="C95" s="112" t="str">
        <f>VLOOKUP(B95,'[1]LISTADO ATM'!$A$2:$B$816,2,0)</f>
        <v>ATM S/M Aprezio Pantoja</v>
      </c>
      <c r="D95" s="129" t="s">
        <v>2476</v>
      </c>
      <c r="E95" s="130"/>
    </row>
    <row r="96" spans="1:5" ht="18" x14ac:dyDescent="0.25">
      <c r="A96" s="99" t="str">
        <f>VLOOKUP(B96,'[1]LISTADO ATM'!$A$2:$C$817,3,0)</f>
        <v>DISTRITO NACIONAL</v>
      </c>
      <c r="B96" s="99">
        <v>453</v>
      </c>
      <c r="C96" s="112" t="str">
        <f>VLOOKUP(B96,'[1]LISTADO ATM'!$A$2:$B$816,2,0)</f>
        <v xml:space="preserve">ATM Autobanco Sarasota II </v>
      </c>
      <c r="D96" s="129" t="s">
        <v>2476</v>
      </c>
      <c r="E96" s="130"/>
    </row>
    <row r="97" spans="1:5" ht="18" x14ac:dyDescent="0.25">
      <c r="A97" s="99" t="str">
        <f>VLOOKUP(B97,'[1]LISTADO ATM'!$A$2:$C$817,3,0)</f>
        <v>DISTRITO NACIONAL</v>
      </c>
      <c r="B97" s="99">
        <v>714</v>
      </c>
      <c r="C97" s="112" t="str">
        <f>VLOOKUP(B97,'[1]LISTADO ATM'!$A$2:$B$816,2,0)</f>
        <v xml:space="preserve">ATM Hospital de Herrera </v>
      </c>
      <c r="D97" s="129" t="s">
        <v>2476</v>
      </c>
      <c r="E97" s="130"/>
    </row>
    <row r="98" spans="1:5" ht="18" x14ac:dyDescent="0.25">
      <c r="A98" s="99" t="str">
        <f>VLOOKUP(B98,'[1]LISTADO ATM'!$A$2:$C$817,3,0)</f>
        <v>ESTE</v>
      </c>
      <c r="B98" s="99">
        <v>824</v>
      </c>
      <c r="C98" s="112" t="str">
        <f>VLOOKUP(B98,'[1]LISTADO ATM'!$A$2:$B$816,2,0)</f>
        <v xml:space="preserve">ATM Multiplaza (Higuey) </v>
      </c>
      <c r="D98" s="129" t="s">
        <v>2476</v>
      </c>
      <c r="E98" s="130"/>
    </row>
    <row r="99" spans="1:5" ht="18" x14ac:dyDescent="0.25">
      <c r="A99" s="99" t="str">
        <f>VLOOKUP(B99,'[1]LISTADO ATM'!$A$2:$C$817,3,0)</f>
        <v>DISTRITO NACIONAL</v>
      </c>
      <c r="B99" s="99">
        <v>930</v>
      </c>
      <c r="C99" s="112" t="str">
        <f>VLOOKUP(B99,'[1]LISTADO ATM'!$A$2:$B$816,2,0)</f>
        <v>ATM Oficina Plaza Spring Center</v>
      </c>
      <c r="D99" s="129" t="s">
        <v>2476</v>
      </c>
      <c r="E99" s="130"/>
    </row>
    <row r="100" spans="1:5" ht="18.75" thickBot="1" x14ac:dyDescent="0.3">
      <c r="A100" s="95" t="s">
        <v>2428</v>
      </c>
      <c r="B100" s="118">
        <f>COUNT(B87:B99)</f>
        <v>13</v>
      </c>
      <c r="C100" s="93"/>
      <c r="D100" s="93"/>
      <c r="E100" s="94"/>
    </row>
  </sheetData>
  <mergeCells count="24">
    <mergeCell ref="A65:E65"/>
    <mergeCell ref="A82:B82"/>
    <mergeCell ref="A83:B83"/>
    <mergeCell ref="A85:E85"/>
    <mergeCell ref="D99:E99"/>
    <mergeCell ref="A1:E1"/>
    <mergeCell ref="A8:E8"/>
    <mergeCell ref="C36:E36"/>
    <mergeCell ref="A38:E38"/>
    <mergeCell ref="A2:E2"/>
    <mergeCell ref="A3:E3"/>
    <mergeCell ref="D86:E86"/>
    <mergeCell ref="D87:E87"/>
    <mergeCell ref="D88:E88"/>
    <mergeCell ref="D89:E89"/>
    <mergeCell ref="D97:E97"/>
    <mergeCell ref="D98:E98"/>
    <mergeCell ref="D95:E95"/>
    <mergeCell ref="D96:E96"/>
    <mergeCell ref="D90:E90"/>
    <mergeCell ref="D91:E91"/>
    <mergeCell ref="D92:E92"/>
    <mergeCell ref="D93:E93"/>
    <mergeCell ref="D94:E94"/>
  </mergeCells>
  <phoneticPr fontId="47" type="noConversion"/>
  <conditionalFormatting sqref="B41">
    <cfRule type="duplicateValues" dxfId="567" priority="433"/>
  </conditionalFormatting>
  <conditionalFormatting sqref="B87">
    <cfRule type="duplicateValues" dxfId="566" priority="432"/>
  </conditionalFormatting>
  <conditionalFormatting sqref="B81:B85 B37:B38 B40 B64:B65 B1:B4 B7:B8">
    <cfRule type="duplicateValues" dxfId="565" priority="431"/>
  </conditionalFormatting>
  <conditionalFormatting sqref="B81:B85">
    <cfRule type="duplicateValues" dxfId="564" priority="430"/>
  </conditionalFormatting>
  <conditionalFormatting sqref="B81:B85">
    <cfRule type="duplicateValues" dxfId="563" priority="429"/>
  </conditionalFormatting>
  <conditionalFormatting sqref="E30">
    <cfRule type="duplicateValues" dxfId="562" priority="428"/>
  </conditionalFormatting>
  <conditionalFormatting sqref="E30">
    <cfRule type="duplicateValues" dxfId="561" priority="427"/>
  </conditionalFormatting>
  <conditionalFormatting sqref="E30">
    <cfRule type="duplicateValues" dxfId="560" priority="425"/>
    <cfRule type="duplicateValues" dxfId="559" priority="426"/>
  </conditionalFormatting>
  <conditionalFormatting sqref="E30">
    <cfRule type="duplicateValues" dxfId="558" priority="424"/>
  </conditionalFormatting>
  <conditionalFormatting sqref="E30">
    <cfRule type="duplicateValues" dxfId="557" priority="423"/>
  </conditionalFormatting>
  <conditionalFormatting sqref="E30">
    <cfRule type="duplicateValues" dxfId="556" priority="422"/>
  </conditionalFormatting>
  <conditionalFormatting sqref="B42">
    <cfRule type="duplicateValues" dxfId="555" priority="421"/>
  </conditionalFormatting>
  <conditionalFormatting sqref="E44">
    <cfRule type="duplicateValues" dxfId="554" priority="420"/>
  </conditionalFormatting>
  <conditionalFormatting sqref="E44">
    <cfRule type="duplicateValues" dxfId="553" priority="418"/>
    <cfRule type="duplicateValues" dxfId="552" priority="419"/>
  </conditionalFormatting>
  <conditionalFormatting sqref="E44">
    <cfRule type="duplicateValues" dxfId="551" priority="417"/>
  </conditionalFormatting>
  <conditionalFormatting sqref="E44">
    <cfRule type="duplicateValues" dxfId="550" priority="415"/>
    <cfRule type="duplicateValues" dxfId="549" priority="416"/>
  </conditionalFormatting>
  <conditionalFormatting sqref="E44">
    <cfRule type="duplicateValues" dxfId="548" priority="414"/>
  </conditionalFormatting>
  <conditionalFormatting sqref="E44">
    <cfRule type="duplicateValues" dxfId="547" priority="412"/>
    <cfRule type="duplicateValues" dxfId="546" priority="413"/>
  </conditionalFormatting>
  <conditionalFormatting sqref="E45">
    <cfRule type="duplicateValues" dxfId="545" priority="410"/>
    <cfRule type="duplicateValues" dxfId="544" priority="411"/>
  </conditionalFormatting>
  <conditionalFormatting sqref="E45">
    <cfRule type="duplicateValues" dxfId="543" priority="409"/>
  </conditionalFormatting>
  <conditionalFormatting sqref="B81:B85 B64:B65 B87 B37:B38 B1:B4 B7:B8 B40:B55 B28:B30 B60:B62 B33">
    <cfRule type="duplicateValues" dxfId="542" priority="408"/>
  </conditionalFormatting>
  <conditionalFormatting sqref="B81:B85 B64:B65 B87 B37:B38 B1:B4 B7:B8 B40:B55 B28:B30 B60:B62 B33">
    <cfRule type="duplicateValues" dxfId="541" priority="406"/>
    <cfRule type="duplicateValues" dxfId="540" priority="407"/>
  </conditionalFormatting>
  <conditionalFormatting sqref="E61 E46 E29">
    <cfRule type="duplicateValues" dxfId="539" priority="404"/>
    <cfRule type="duplicateValues" dxfId="538" priority="405"/>
  </conditionalFormatting>
  <conditionalFormatting sqref="E61 E46 E29">
    <cfRule type="duplicateValues" dxfId="537" priority="403"/>
  </conditionalFormatting>
  <conditionalFormatting sqref="E69">
    <cfRule type="duplicateValues" dxfId="536" priority="401"/>
    <cfRule type="duplicateValues" dxfId="535" priority="402"/>
  </conditionalFormatting>
  <conditionalFormatting sqref="E69">
    <cfRule type="duplicateValues" dxfId="534" priority="400"/>
  </conditionalFormatting>
  <conditionalFormatting sqref="E69">
    <cfRule type="duplicateValues" dxfId="533" priority="399"/>
  </conditionalFormatting>
  <conditionalFormatting sqref="E69">
    <cfRule type="duplicateValues" dxfId="532" priority="397"/>
    <cfRule type="duplicateValues" dxfId="531" priority="398"/>
  </conditionalFormatting>
  <conditionalFormatting sqref="E48">
    <cfRule type="duplicateValues" dxfId="530" priority="396"/>
  </conditionalFormatting>
  <conditionalFormatting sqref="E48">
    <cfRule type="duplicateValues" dxfId="529" priority="394"/>
    <cfRule type="duplicateValues" dxfId="528" priority="395"/>
  </conditionalFormatting>
  <conditionalFormatting sqref="E48">
    <cfRule type="duplicateValues" dxfId="527" priority="392"/>
    <cfRule type="duplicateValues" dxfId="526" priority="393"/>
  </conditionalFormatting>
  <conditionalFormatting sqref="E48">
    <cfRule type="duplicateValues" dxfId="525" priority="391"/>
  </conditionalFormatting>
  <conditionalFormatting sqref="E28">
    <cfRule type="duplicateValues" dxfId="524" priority="390"/>
  </conditionalFormatting>
  <conditionalFormatting sqref="E28">
    <cfRule type="duplicateValues" dxfId="523" priority="388"/>
    <cfRule type="duplicateValues" dxfId="522" priority="389"/>
  </conditionalFormatting>
  <conditionalFormatting sqref="B1:B4">
    <cfRule type="duplicateValues" dxfId="521" priority="434"/>
  </conditionalFormatting>
  <conditionalFormatting sqref="B5:B6">
    <cfRule type="duplicateValues" dxfId="520" priority="387"/>
  </conditionalFormatting>
  <conditionalFormatting sqref="B5:B6">
    <cfRule type="duplicateValues" dxfId="519" priority="386"/>
  </conditionalFormatting>
  <conditionalFormatting sqref="B5:B6">
    <cfRule type="duplicateValues" dxfId="518" priority="384"/>
    <cfRule type="duplicateValues" dxfId="517" priority="385"/>
  </conditionalFormatting>
  <conditionalFormatting sqref="B5:B6">
    <cfRule type="duplicateValues" dxfId="516" priority="383"/>
  </conditionalFormatting>
  <conditionalFormatting sqref="B5:B6">
    <cfRule type="duplicateValues" dxfId="515" priority="382"/>
  </conditionalFormatting>
  <conditionalFormatting sqref="B5:B6">
    <cfRule type="duplicateValues" dxfId="514" priority="381"/>
  </conditionalFormatting>
  <conditionalFormatting sqref="E55">
    <cfRule type="duplicateValues" dxfId="513" priority="378"/>
    <cfRule type="duplicateValues" dxfId="512" priority="379"/>
  </conditionalFormatting>
  <conditionalFormatting sqref="E55">
    <cfRule type="duplicateValues" dxfId="511" priority="380"/>
  </conditionalFormatting>
  <conditionalFormatting sqref="E55">
    <cfRule type="duplicateValues" dxfId="510" priority="375"/>
    <cfRule type="duplicateValues" dxfId="509" priority="376"/>
  </conditionalFormatting>
  <conditionalFormatting sqref="E55">
    <cfRule type="duplicateValues" dxfId="508" priority="377"/>
  </conditionalFormatting>
  <conditionalFormatting sqref="E77">
    <cfRule type="duplicateValues" dxfId="507" priority="372"/>
    <cfRule type="duplicateValues" dxfId="506" priority="373"/>
  </conditionalFormatting>
  <conditionalFormatting sqref="E77">
    <cfRule type="duplicateValues" dxfId="505" priority="371"/>
  </conditionalFormatting>
  <conditionalFormatting sqref="E77">
    <cfRule type="duplicateValues" dxfId="504" priority="370"/>
  </conditionalFormatting>
  <conditionalFormatting sqref="E77">
    <cfRule type="duplicateValues" dxfId="503" priority="368"/>
    <cfRule type="duplicateValues" dxfId="502" priority="369"/>
  </conditionalFormatting>
  <conditionalFormatting sqref="E77">
    <cfRule type="duplicateValues" dxfId="501" priority="374"/>
  </conditionalFormatting>
  <conditionalFormatting sqref="E95">
    <cfRule type="duplicateValues" dxfId="500" priority="365"/>
    <cfRule type="duplicateValues" dxfId="499" priority="366"/>
  </conditionalFormatting>
  <conditionalFormatting sqref="E95">
    <cfRule type="duplicateValues" dxfId="498" priority="364"/>
  </conditionalFormatting>
  <conditionalFormatting sqref="E95">
    <cfRule type="duplicateValues" dxfId="497" priority="367"/>
  </conditionalFormatting>
  <conditionalFormatting sqref="E95">
    <cfRule type="duplicateValues" dxfId="496" priority="363"/>
  </conditionalFormatting>
  <conditionalFormatting sqref="B90">
    <cfRule type="duplicateValues" dxfId="495" priority="357"/>
  </conditionalFormatting>
  <conditionalFormatting sqref="B90">
    <cfRule type="duplicateValues" dxfId="494" priority="354"/>
    <cfRule type="duplicateValues" dxfId="493" priority="355"/>
    <cfRule type="duplicateValues" dxfId="492" priority="356"/>
  </conditionalFormatting>
  <conditionalFormatting sqref="B90">
    <cfRule type="duplicateValues" dxfId="491" priority="358"/>
  </conditionalFormatting>
  <conditionalFormatting sqref="B90">
    <cfRule type="duplicateValues" dxfId="490" priority="359"/>
    <cfRule type="duplicateValues" dxfId="489" priority="360"/>
  </conditionalFormatting>
  <conditionalFormatting sqref="B90">
    <cfRule type="duplicateValues" dxfId="488" priority="361"/>
  </conditionalFormatting>
  <conditionalFormatting sqref="B90">
    <cfRule type="duplicateValues" dxfId="487" priority="362"/>
  </conditionalFormatting>
  <conditionalFormatting sqref="B90">
    <cfRule type="duplicateValues" dxfId="486" priority="353"/>
  </conditionalFormatting>
  <conditionalFormatting sqref="B89">
    <cfRule type="duplicateValues" dxfId="485" priority="347"/>
  </conditionalFormatting>
  <conditionalFormatting sqref="B89">
    <cfRule type="duplicateValues" dxfId="484" priority="344"/>
    <cfRule type="duplicateValues" dxfId="483" priority="345"/>
    <cfRule type="duplicateValues" dxfId="482" priority="346"/>
  </conditionalFormatting>
  <conditionalFormatting sqref="B89">
    <cfRule type="duplicateValues" dxfId="481" priority="348"/>
  </conditionalFormatting>
  <conditionalFormatting sqref="B89">
    <cfRule type="duplicateValues" dxfId="480" priority="349"/>
    <cfRule type="duplicateValues" dxfId="479" priority="350"/>
  </conditionalFormatting>
  <conditionalFormatting sqref="B89">
    <cfRule type="duplicateValues" dxfId="478" priority="351"/>
  </conditionalFormatting>
  <conditionalFormatting sqref="B89">
    <cfRule type="duplicateValues" dxfId="477" priority="352"/>
  </conditionalFormatting>
  <conditionalFormatting sqref="B89">
    <cfRule type="duplicateValues" dxfId="476" priority="343"/>
  </conditionalFormatting>
  <conditionalFormatting sqref="B96">
    <cfRule type="duplicateValues" dxfId="475" priority="337"/>
  </conditionalFormatting>
  <conditionalFormatting sqref="B96">
    <cfRule type="duplicateValues" dxfId="474" priority="334"/>
    <cfRule type="duplicateValues" dxfId="473" priority="335"/>
    <cfRule type="duplicateValues" dxfId="472" priority="336"/>
  </conditionalFormatting>
  <conditionalFormatting sqref="B96">
    <cfRule type="duplicateValues" dxfId="471" priority="338"/>
  </conditionalFormatting>
  <conditionalFormatting sqref="B96">
    <cfRule type="duplicateValues" dxfId="470" priority="339"/>
    <cfRule type="duplicateValues" dxfId="469" priority="340"/>
  </conditionalFormatting>
  <conditionalFormatting sqref="B96">
    <cfRule type="duplicateValues" dxfId="468" priority="341"/>
  </conditionalFormatting>
  <conditionalFormatting sqref="B96">
    <cfRule type="duplicateValues" dxfId="467" priority="342"/>
  </conditionalFormatting>
  <conditionalFormatting sqref="B96">
    <cfRule type="duplicateValues" dxfId="466" priority="333"/>
  </conditionalFormatting>
  <conditionalFormatting sqref="E88">
    <cfRule type="duplicateValues" dxfId="465" priority="330"/>
    <cfRule type="duplicateValues" dxfId="464" priority="331"/>
  </conditionalFormatting>
  <conditionalFormatting sqref="E88">
    <cfRule type="duplicateValues" dxfId="463" priority="329"/>
  </conditionalFormatting>
  <conditionalFormatting sqref="E88">
    <cfRule type="duplicateValues" dxfId="462" priority="332"/>
  </conditionalFormatting>
  <conditionalFormatting sqref="E88">
    <cfRule type="duplicateValues" dxfId="461" priority="328"/>
  </conditionalFormatting>
  <conditionalFormatting sqref="E96 E89:E90">
    <cfRule type="duplicateValues" dxfId="460" priority="326"/>
    <cfRule type="duplicateValues" dxfId="459" priority="327"/>
  </conditionalFormatting>
  <conditionalFormatting sqref="E96 E89:E90">
    <cfRule type="duplicateValues" dxfId="458" priority="325"/>
  </conditionalFormatting>
  <conditionalFormatting sqref="E71:E77">
    <cfRule type="duplicateValues" dxfId="457" priority="435"/>
    <cfRule type="duplicateValues" dxfId="456" priority="436"/>
  </conditionalFormatting>
  <conditionalFormatting sqref="E71:E77">
    <cfRule type="duplicateValues" dxfId="455" priority="437"/>
  </conditionalFormatting>
  <conditionalFormatting sqref="E92">
    <cfRule type="duplicateValues" dxfId="454" priority="322"/>
    <cfRule type="duplicateValues" dxfId="453" priority="323"/>
  </conditionalFormatting>
  <conditionalFormatting sqref="E92">
    <cfRule type="duplicateValues" dxfId="452" priority="321"/>
  </conditionalFormatting>
  <conditionalFormatting sqref="E92">
    <cfRule type="duplicateValues" dxfId="451" priority="324"/>
  </conditionalFormatting>
  <conditionalFormatting sqref="E92">
    <cfRule type="duplicateValues" dxfId="450" priority="320"/>
  </conditionalFormatting>
  <conditionalFormatting sqref="E97">
    <cfRule type="duplicateValues" dxfId="449" priority="317"/>
    <cfRule type="duplicateValues" dxfId="448" priority="318"/>
  </conditionalFormatting>
  <conditionalFormatting sqref="E97">
    <cfRule type="duplicateValues" dxfId="447" priority="316"/>
  </conditionalFormatting>
  <conditionalFormatting sqref="E97">
    <cfRule type="duplicateValues" dxfId="446" priority="319"/>
  </conditionalFormatting>
  <conditionalFormatting sqref="E97">
    <cfRule type="duplicateValues" dxfId="445" priority="315"/>
  </conditionalFormatting>
  <conditionalFormatting sqref="E98">
    <cfRule type="duplicateValues" dxfId="444" priority="312"/>
    <cfRule type="duplicateValues" dxfId="443" priority="313"/>
  </conditionalFormatting>
  <conditionalFormatting sqref="E98">
    <cfRule type="duplicateValues" dxfId="442" priority="311"/>
  </conditionalFormatting>
  <conditionalFormatting sqref="E98">
    <cfRule type="duplicateValues" dxfId="441" priority="314"/>
  </conditionalFormatting>
  <conditionalFormatting sqref="E98">
    <cfRule type="duplicateValues" dxfId="440" priority="310"/>
  </conditionalFormatting>
  <conditionalFormatting sqref="E10">
    <cfRule type="duplicateValues" dxfId="439" priority="303"/>
    <cfRule type="duplicateValues" dxfId="438" priority="304"/>
  </conditionalFormatting>
  <conditionalFormatting sqref="E10">
    <cfRule type="duplicateValues" dxfId="437" priority="302"/>
  </conditionalFormatting>
  <conditionalFormatting sqref="E10">
    <cfRule type="duplicateValues" dxfId="436" priority="305"/>
  </conditionalFormatting>
  <conditionalFormatting sqref="E10">
    <cfRule type="duplicateValues" dxfId="435" priority="306"/>
    <cfRule type="duplicateValues" dxfId="434" priority="307"/>
  </conditionalFormatting>
  <conditionalFormatting sqref="B10">
    <cfRule type="duplicateValues" dxfId="433" priority="301"/>
  </conditionalFormatting>
  <conditionalFormatting sqref="E10">
    <cfRule type="duplicateValues" dxfId="432" priority="308"/>
  </conditionalFormatting>
  <conditionalFormatting sqref="E10">
    <cfRule type="duplicateValues" dxfId="431" priority="309"/>
  </conditionalFormatting>
  <conditionalFormatting sqref="E100 E63:E68 E80:E87 E1:E8 E36:E38 E40:E44 E30">
    <cfRule type="duplicateValues" dxfId="430" priority="438"/>
    <cfRule type="duplicateValues" dxfId="429" priority="439"/>
  </conditionalFormatting>
  <conditionalFormatting sqref="E100 E63:E68 E80:E87 E1:E8 E36:E38 E40:E44 E30">
    <cfRule type="duplicateValues" dxfId="428" priority="440"/>
  </conditionalFormatting>
  <conditionalFormatting sqref="E11">
    <cfRule type="duplicateValues" dxfId="427" priority="296"/>
  </conditionalFormatting>
  <conditionalFormatting sqref="E11">
    <cfRule type="duplicateValues" dxfId="426" priority="297"/>
    <cfRule type="duplicateValues" dxfId="425" priority="298"/>
  </conditionalFormatting>
  <conditionalFormatting sqref="B11">
    <cfRule type="duplicateValues" dxfId="424" priority="295"/>
  </conditionalFormatting>
  <conditionalFormatting sqref="E11">
    <cfRule type="duplicateValues" dxfId="423" priority="299"/>
  </conditionalFormatting>
  <conditionalFormatting sqref="E11">
    <cfRule type="duplicateValues" dxfId="422" priority="300"/>
  </conditionalFormatting>
  <conditionalFormatting sqref="E99">
    <cfRule type="duplicateValues" dxfId="421" priority="292"/>
    <cfRule type="duplicateValues" dxfId="420" priority="293"/>
  </conditionalFormatting>
  <conditionalFormatting sqref="E99">
    <cfRule type="duplicateValues" dxfId="419" priority="291"/>
  </conditionalFormatting>
  <conditionalFormatting sqref="E99">
    <cfRule type="duplicateValues" dxfId="418" priority="294"/>
  </conditionalFormatting>
  <conditionalFormatting sqref="E99">
    <cfRule type="duplicateValues" dxfId="417" priority="290"/>
  </conditionalFormatting>
  <conditionalFormatting sqref="E94">
    <cfRule type="duplicateValues" dxfId="416" priority="287"/>
    <cfRule type="duplicateValues" dxfId="415" priority="288"/>
  </conditionalFormatting>
  <conditionalFormatting sqref="E94">
    <cfRule type="duplicateValues" dxfId="414" priority="286"/>
  </conditionalFormatting>
  <conditionalFormatting sqref="E94">
    <cfRule type="duplicateValues" dxfId="413" priority="289"/>
  </conditionalFormatting>
  <conditionalFormatting sqref="E94">
    <cfRule type="duplicateValues" dxfId="412" priority="285"/>
  </conditionalFormatting>
  <conditionalFormatting sqref="B67:B100 B24 B40:B65 B36:B38 B1:B8 B10:B11 B28:B33">
    <cfRule type="duplicateValues" dxfId="411" priority="284"/>
  </conditionalFormatting>
  <conditionalFormatting sqref="B12">
    <cfRule type="duplicateValues" dxfId="410" priority="269"/>
  </conditionalFormatting>
  <conditionalFormatting sqref="B12">
    <cfRule type="duplicateValues" dxfId="409" priority="267"/>
    <cfRule type="duplicateValues" dxfId="408" priority="268"/>
  </conditionalFormatting>
  <conditionalFormatting sqref="B12">
    <cfRule type="duplicateValues" dxfId="407" priority="270"/>
  </conditionalFormatting>
  <conditionalFormatting sqref="B12">
    <cfRule type="duplicateValues" dxfId="406" priority="271"/>
    <cfRule type="duplicateValues" dxfId="405" priority="272"/>
    <cfRule type="duplicateValues" dxfId="404" priority="273"/>
  </conditionalFormatting>
  <conditionalFormatting sqref="B12">
    <cfRule type="duplicateValues" dxfId="403" priority="274"/>
  </conditionalFormatting>
  <conditionalFormatting sqref="B12">
    <cfRule type="duplicateValues" dxfId="402" priority="275"/>
  </conditionalFormatting>
  <conditionalFormatting sqref="B12">
    <cfRule type="duplicateValues" dxfId="401" priority="276"/>
  </conditionalFormatting>
  <conditionalFormatting sqref="E12">
    <cfRule type="duplicateValues" dxfId="400" priority="277"/>
    <cfRule type="duplicateValues" dxfId="399" priority="278"/>
  </conditionalFormatting>
  <conditionalFormatting sqref="E12">
    <cfRule type="duplicateValues" dxfId="398" priority="279"/>
  </conditionalFormatting>
  <conditionalFormatting sqref="B12">
    <cfRule type="duplicateValues" dxfId="397" priority="280"/>
  </conditionalFormatting>
  <conditionalFormatting sqref="B12">
    <cfRule type="duplicateValues" dxfId="396" priority="281"/>
  </conditionalFormatting>
  <conditionalFormatting sqref="B12">
    <cfRule type="duplicateValues" dxfId="395" priority="266"/>
  </conditionalFormatting>
  <conditionalFormatting sqref="E12">
    <cfRule type="duplicateValues" dxfId="394" priority="282"/>
  </conditionalFormatting>
  <conditionalFormatting sqref="E12">
    <cfRule type="duplicateValues" dxfId="393" priority="283"/>
  </conditionalFormatting>
  <conditionalFormatting sqref="B12">
    <cfRule type="duplicateValues" dxfId="392" priority="265"/>
  </conditionalFormatting>
  <conditionalFormatting sqref="E100 E1:E8 E80:E87 E36:E38 E60:E77 E24 E40:E55 E28:E30 E33">
    <cfRule type="duplicateValues" dxfId="391" priority="441"/>
  </conditionalFormatting>
  <conditionalFormatting sqref="B100 B95 B80:B88 B1:B8 B36:B38 B60:B65 B40:B55 B28:B30 B33">
    <cfRule type="duplicateValues" dxfId="390" priority="442"/>
  </conditionalFormatting>
  <conditionalFormatting sqref="B100 B1:B8 B80:B88 B95 B36:B38 B60:B65 B40:B55 B28:B30 B33">
    <cfRule type="duplicateValues" dxfId="389" priority="443"/>
    <cfRule type="duplicateValues" dxfId="388" priority="444"/>
    <cfRule type="duplicateValues" dxfId="387" priority="445"/>
  </conditionalFormatting>
  <conditionalFormatting sqref="B100 B95 B80:B88 B1:B4 B7:B8 B36:B38 B60:B65 B40:B55 B28:B30 B33">
    <cfRule type="duplicateValues" dxfId="386" priority="446"/>
  </conditionalFormatting>
  <conditionalFormatting sqref="B100 B1:B8 B80:B88 B95 B36:B38 B60:B65 B40:B55 B28:B30 B33">
    <cfRule type="duplicateValues" dxfId="385" priority="447"/>
  </conditionalFormatting>
  <conditionalFormatting sqref="E100 E80:E87 E1:E8 E36:E38 E60:E70 E24 E40:E55 E28:E30 E33">
    <cfRule type="duplicateValues" dxfId="384" priority="448"/>
  </conditionalFormatting>
  <conditionalFormatting sqref="B13">
    <cfRule type="duplicateValues" dxfId="383" priority="247"/>
  </conditionalFormatting>
  <conditionalFormatting sqref="B13">
    <cfRule type="duplicateValues" dxfId="382" priority="245"/>
    <cfRule type="duplicateValues" dxfId="381" priority="246"/>
  </conditionalFormatting>
  <conditionalFormatting sqref="E13">
    <cfRule type="duplicateValues" dxfId="380" priority="248"/>
  </conditionalFormatting>
  <conditionalFormatting sqref="E13">
    <cfRule type="duplicateValues" dxfId="379" priority="249"/>
    <cfRule type="duplicateValues" dxfId="378" priority="250"/>
  </conditionalFormatting>
  <conditionalFormatting sqref="B13">
    <cfRule type="duplicateValues" dxfId="377" priority="251"/>
  </conditionalFormatting>
  <conditionalFormatting sqref="B13">
    <cfRule type="duplicateValues" dxfId="376" priority="252"/>
  </conditionalFormatting>
  <conditionalFormatting sqref="B13">
    <cfRule type="duplicateValues" dxfId="375" priority="244"/>
  </conditionalFormatting>
  <conditionalFormatting sqref="E13">
    <cfRule type="duplicateValues" dxfId="374" priority="253"/>
    <cfRule type="duplicateValues" dxfId="373" priority="254"/>
  </conditionalFormatting>
  <conditionalFormatting sqref="E13">
    <cfRule type="duplicateValues" dxfId="372" priority="255"/>
  </conditionalFormatting>
  <conditionalFormatting sqref="B13">
    <cfRule type="duplicateValues" dxfId="371" priority="243"/>
  </conditionalFormatting>
  <conditionalFormatting sqref="E13">
    <cfRule type="duplicateValues" dxfId="370" priority="256"/>
  </conditionalFormatting>
  <conditionalFormatting sqref="B13">
    <cfRule type="duplicateValues" dxfId="369" priority="257"/>
  </conditionalFormatting>
  <conditionalFormatting sqref="B13">
    <cfRule type="duplicateValues" dxfId="368" priority="258"/>
    <cfRule type="duplicateValues" dxfId="367" priority="259"/>
    <cfRule type="duplicateValues" dxfId="366" priority="260"/>
  </conditionalFormatting>
  <conditionalFormatting sqref="B13">
    <cfRule type="duplicateValues" dxfId="365" priority="261"/>
  </conditionalFormatting>
  <conditionalFormatting sqref="B13">
    <cfRule type="duplicateValues" dxfId="364" priority="262"/>
  </conditionalFormatting>
  <conditionalFormatting sqref="B13">
    <cfRule type="duplicateValues" dxfId="363" priority="263"/>
  </conditionalFormatting>
  <conditionalFormatting sqref="E13">
    <cfRule type="duplicateValues" dxfId="362" priority="264"/>
  </conditionalFormatting>
  <conditionalFormatting sqref="B14">
    <cfRule type="duplicateValues" dxfId="361" priority="225"/>
  </conditionalFormatting>
  <conditionalFormatting sqref="B14">
    <cfRule type="duplicateValues" dxfId="360" priority="223"/>
    <cfRule type="duplicateValues" dxfId="359" priority="224"/>
  </conditionalFormatting>
  <conditionalFormatting sqref="E14">
    <cfRule type="duplicateValues" dxfId="358" priority="226"/>
  </conditionalFormatting>
  <conditionalFormatting sqref="E14">
    <cfRule type="duplicateValues" dxfId="357" priority="227"/>
    <cfRule type="duplicateValues" dxfId="356" priority="228"/>
  </conditionalFormatting>
  <conditionalFormatting sqref="B14">
    <cfRule type="duplicateValues" dxfId="355" priority="229"/>
  </conditionalFormatting>
  <conditionalFormatting sqref="B14">
    <cfRule type="duplicateValues" dxfId="354" priority="230"/>
  </conditionalFormatting>
  <conditionalFormatting sqref="B14">
    <cfRule type="duplicateValues" dxfId="353" priority="222"/>
  </conditionalFormatting>
  <conditionalFormatting sqref="E14">
    <cfRule type="duplicateValues" dxfId="352" priority="231"/>
    <cfRule type="duplicateValues" dxfId="351" priority="232"/>
  </conditionalFormatting>
  <conditionalFormatting sqref="E14">
    <cfRule type="duplicateValues" dxfId="350" priority="233"/>
  </conditionalFormatting>
  <conditionalFormatting sqref="B14">
    <cfRule type="duplicateValues" dxfId="349" priority="221"/>
  </conditionalFormatting>
  <conditionalFormatting sqref="E14">
    <cfRule type="duplicateValues" dxfId="348" priority="234"/>
  </conditionalFormatting>
  <conditionalFormatting sqref="B14">
    <cfRule type="duplicateValues" dxfId="347" priority="235"/>
  </conditionalFormatting>
  <conditionalFormatting sqref="B14">
    <cfRule type="duplicateValues" dxfId="346" priority="236"/>
    <cfRule type="duplicateValues" dxfId="345" priority="237"/>
    <cfRule type="duplicateValues" dxfId="344" priority="238"/>
  </conditionalFormatting>
  <conditionalFormatting sqref="B14">
    <cfRule type="duplicateValues" dxfId="343" priority="239"/>
  </conditionalFormatting>
  <conditionalFormatting sqref="B14">
    <cfRule type="duplicateValues" dxfId="342" priority="240"/>
  </conditionalFormatting>
  <conditionalFormatting sqref="B14">
    <cfRule type="duplicateValues" dxfId="341" priority="241"/>
  </conditionalFormatting>
  <conditionalFormatting sqref="E14">
    <cfRule type="duplicateValues" dxfId="340" priority="242"/>
  </conditionalFormatting>
  <conditionalFormatting sqref="B15">
    <cfRule type="duplicateValues" dxfId="339" priority="209"/>
  </conditionalFormatting>
  <conditionalFormatting sqref="B15">
    <cfRule type="duplicateValues" dxfId="338" priority="207"/>
    <cfRule type="duplicateValues" dxfId="337" priority="208"/>
  </conditionalFormatting>
  <conditionalFormatting sqref="E15">
    <cfRule type="duplicateValues" dxfId="336" priority="205"/>
    <cfRule type="duplicateValues" dxfId="335" priority="206"/>
  </conditionalFormatting>
  <conditionalFormatting sqref="E15">
    <cfRule type="duplicateValues" dxfId="334" priority="204"/>
  </conditionalFormatting>
  <conditionalFormatting sqref="B15">
    <cfRule type="duplicateValues" dxfId="333" priority="210"/>
  </conditionalFormatting>
  <conditionalFormatting sqref="B15">
    <cfRule type="duplicateValues" dxfId="332" priority="211"/>
  </conditionalFormatting>
  <conditionalFormatting sqref="B15">
    <cfRule type="duplicateValues" dxfId="331" priority="203"/>
  </conditionalFormatting>
  <conditionalFormatting sqref="B15">
    <cfRule type="duplicateValues" dxfId="330" priority="202"/>
  </conditionalFormatting>
  <conditionalFormatting sqref="E15">
    <cfRule type="duplicateValues" dxfId="329" priority="212"/>
  </conditionalFormatting>
  <conditionalFormatting sqref="B15">
    <cfRule type="duplicateValues" dxfId="328" priority="213"/>
  </conditionalFormatting>
  <conditionalFormatting sqref="B15">
    <cfRule type="duplicateValues" dxfId="327" priority="214"/>
    <cfRule type="duplicateValues" dxfId="326" priority="215"/>
    <cfRule type="duplicateValues" dxfId="325" priority="216"/>
  </conditionalFormatting>
  <conditionalFormatting sqref="B15">
    <cfRule type="duplicateValues" dxfId="324" priority="217"/>
  </conditionalFormatting>
  <conditionalFormatting sqref="B15">
    <cfRule type="duplicateValues" dxfId="323" priority="218"/>
  </conditionalFormatting>
  <conditionalFormatting sqref="B15">
    <cfRule type="duplicateValues" dxfId="322" priority="219"/>
  </conditionalFormatting>
  <conditionalFormatting sqref="E15">
    <cfRule type="duplicateValues" dxfId="321" priority="220"/>
  </conditionalFormatting>
  <conditionalFormatting sqref="B16">
    <cfRule type="duplicateValues" dxfId="320" priority="187"/>
  </conditionalFormatting>
  <conditionalFormatting sqref="B16">
    <cfRule type="duplicateValues" dxfId="319" priority="185"/>
    <cfRule type="duplicateValues" dxfId="318" priority="186"/>
  </conditionalFormatting>
  <conditionalFormatting sqref="E16">
    <cfRule type="duplicateValues" dxfId="317" priority="188"/>
    <cfRule type="duplicateValues" dxfId="316" priority="189"/>
  </conditionalFormatting>
  <conditionalFormatting sqref="E16">
    <cfRule type="duplicateValues" dxfId="315" priority="190"/>
  </conditionalFormatting>
  <conditionalFormatting sqref="B16">
    <cfRule type="duplicateValues" dxfId="314" priority="191"/>
  </conditionalFormatting>
  <conditionalFormatting sqref="B16">
    <cfRule type="duplicateValues" dxfId="313" priority="192"/>
  </conditionalFormatting>
  <conditionalFormatting sqref="B16">
    <cfRule type="duplicateValues" dxfId="312" priority="184"/>
  </conditionalFormatting>
  <conditionalFormatting sqref="B16">
    <cfRule type="duplicateValues" dxfId="311" priority="183"/>
  </conditionalFormatting>
  <conditionalFormatting sqref="E16">
    <cfRule type="duplicateValues" dxfId="310" priority="193"/>
  </conditionalFormatting>
  <conditionalFormatting sqref="B16">
    <cfRule type="duplicateValues" dxfId="309" priority="194"/>
  </conditionalFormatting>
  <conditionalFormatting sqref="B16">
    <cfRule type="duplicateValues" dxfId="308" priority="195"/>
    <cfRule type="duplicateValues" dxfId="307" priority="196"/>
    <cfRule type="duplicateValues" dxfId="306" priority="197"/>
  </conditionalFormatting>
  <conditionalFormatting sqref="B16">
    <cfRule type="duplicateValues" dxfId="305" priority="198"/>
  </conditionalFormatting>
  <conditionalFormatting sqref="B16">
    <cfRule type="duplicateValues" dxfId="304" priority="199"/>
  </conditionalFormatting>
  <conditionalFormatting sqref="B16">
    <cfRule type="duplicateValues" dxfId="303" priority="200"/>
  </conditionalFormatting>
  <conditionalFormatting sqref="E16">
    <cfRule type="duplicateValues" dxfId="302" priority="201"/>
  </conditionalFormatting>
  <conditionalFormatting sqref="B17">
    <cfRule type="duplicateValues" dxfId="301" priority="168"/>
  </conditionalFormatting>
  <conditionalFormatting sqref="B17">
    <cfRule type="duplicateValues" dxfId="300" priority="166"/>
    <cfRule type="duplicateValues" dxfId="299" priority="167"/>
  </conditionalFormatting>
  <conditionalFormatting sqref="E17">
    <cfRule type="duplicateValues" dxfId="298" priority="169"/>
    <cfRule type="duplicateValues" dxfId="297" priority="170"/>
  </conditionalFormatting>
  <conditionalFormatting sqref="E17">
    <cfRule type="duplicateValues" dxfId="296" priority="171"/>
  </conditionalFormatting>
  <conditionalFormatting sqref="B17">
    <cfRule type="duplicateValues" dxfId="295" priority="172"/>
  </conditionalFormatting>
  <conditionalFormatting sqref="B17">
    <cfRule type="duplicateValues" dxfId="294" priority="173"/>
  </conditionalFormatting>
  <conditionalFormatting sqref="B17">
    <cfRule type="duplicateValues" dxfId="293" priority="165"/>
  </conditionalFormatting>
  <conditionalFormatting sqref="B17">
    <cfRule type="duplicateValues" dxfId="292" priority="164"/>
  </conditionalFormatting>
  <conditionalFormatting sqref="E17">
    <cfRule type="duplicateValues" dxfId="291" priority="174"/>
  </conditionalFormatting>
  <conditionalFormatting sqref="B17">
    <cfRule type="duplicateValues" dxfId="290" priority="175"/>
  </conditionalFormatting>
  <conditionalFormatting sqref="B17">
    <cfRule type="duplicateValues" dxfId="289" priority="176"/>
    <cfRule type="duplicateValues" dxfId="288" priority="177"/>
    <cfRule type="duplicateValues" dxfId="287" priority="178"/>
  </conditionalFormatting>
  <conditionalFormatting sqref="B17">
    <cfRule type="duplicateValues" dxfId="286" priority="179"/>
  </conditionalFormatting>
  <conditionalFormatting sqref="B17">
    <cfRule type="duplicateValues" dxfId="285" priority="180"/>
  </conditionalFormatting>
  <conditionalFormatting sqref="B17">
    <cfRule type="duplicateValues" dxfId="284" priority="181"/>
  </conditionalFormatting>
  <conditionalFormatting sqref="E17">
    <cfRule type="duplicateValues" dxfId="283" priority="182"/>
  </conditionalFormatting>
  <conditionalFormatting sqref="B18">
    <cfRule type="duplicateValues" dxfId="282" priority="149"/>
  </conditionalFormatting>
  <conditionalFormatting sqref="B18">
    <cfRule type="duplicateValues" dxfId="281" priority="147"/>
    <cfRule type="duplicateValues" dxfId="280" priority="148"/>
  </conditionalFormatting>
  <conditionalFormatting sqref="E18">
    <cfRule type="duplicateValues" dxfId="279" priority="146"/>
  </conditionalFormatting>
  <conditionalFormatting sqref="E18">
    <cfRule type="duplicateValues" dxfId="278" priority="144"/>
    <cfRule type="duplicateValues" dxfId="277" priority="145"/>
  </conditionalFormatting>
  <conditionalFormatting sqref="E18">
    <cfRule type="duplicateValues" dxfId="276" priority="150"/>
    <cfRule type="duplicateValues" dxfId="275" priority="151"/>
  </conditionalFormatting>
  <conditionalFormatting sqref="E18">
    <cfRule type="duplicateValues" dxfId="274" priority="152"/>
  </conditionalFormatting>
  <conditionalFormatting sqref="B18">
    <cfRule type="duplicateValues" dxfId="273" priority="153"/>
  </conditionalFormatting>
  <conditionalFormatting sqref="B18">
    <cfRule type="duplicateValues" dxfId="272" priority="154"/>
  </conditionalFormatting>
  <conditionalFormatting sqref="B18">
    <cfRule type="duplicateValues" dxfId="271" priority="143"/>
  </conditionalFormatting>
  <conditionalFormatting sqref="B18">
    <cfRule type="duplicateValues" dxfId="270" priority="142"/>
  </conditionalFormatting>
  <conditionalFormatting sqref="E18">
    <cfRule type="duplicateValues" dxfId="269" priority="155"/>
  </conditionalFormatting>
  <conditionalFormatting sqref="B18">
    <cfRule type="duplicateValues" dxfId="268" priority="156"/>
  </conditionalFormatting>
  <conditionalFormatting sqref="B18">
    <cfRule type="duplicateValues" dxfId="267" priority="157"/>
    <cfRule type="duplicateValues" dxfId="266" priority="158"/>
    <cfRule type="duplicateValues" dxfId="265" priority="159"/>
  </conditionalFormatting>
  <conditionalFormatting sqref="B18">
    <cfRule type="duplicateValues" dxfId="264" priority="160"/>
  </conditionalFormatting>
  <conditionalFormatting sqref="B18">
    <cfRule type="duplicateValues" dxfId="263" priority="161"/>
  </conditionalFormatting>
  <conditionalFormatting sqref="B18">
    <cfRule type="duplicateValues" dxfId="262" priority="162"/>
  </conditionalFormatting>
  <conditionalFormatting sqref="E18">
    <cfRule type="duplicateValues" dxfId="261" priority="163"/>
  </conditionalFormatting>
  <conditionalFormatting sqref="B19">
    <cfRule type="duplicateValues" dxfId="260" priority="127"/>
  </conditionalFormatting>
  <conditionalFormatting sqref="B19">
    <cfRule type="duplicateValues" dxfId="259" priority="125"/>
    <cfRule type="duplicateValues" dxfId="258" priority="126"/>
  </conditionalFormatting>
  <conditionalFormatting sqref="E19">
    <cfRule type="duplicateValues" dxfId="257" priority="128"/>
    <cfRule type="duplicateValues" dxfId="256" priority="129"/>
  </conditionalFormatting>
  <conditionalFormatting sqref="E19">
    <cfRule type="duplicateValues" dxfId="255" priority="130"/>
  </conditionalFormatting>
  <conditionalFormatting sqref="B19">
    <cfRule type="duplicateValues" dxfId="254" priority="131"/>
  </conditionalFormatting>
  <conditionalFormatting sqref="B19">
    <cfRule type="duplicateValues" dxfId="253" priority="132"/>
  </conditionalFormatting>
  <conditionalFormatting sqref="B19">
    <cfRule type="duplicateValues" dxfId="252" priority="124"/>
  </conditionalFormatting>
  <conditionalFormatting sqref="B19">
    <cfRule type="duplicateValues" dxfId="251" priority="123"/>
  </conditionalFormatting>
  <conditionalFormatting sqref="E19">
    <cfRule type="duplicateValues" dxfId="250" priority="133"/>
  </conditionalFormatting>
  <conditionalFormatting sqref="B19">
    <cfRule type="duplicateValues" dxfId="249" priority="134"/>
  </conditionalFormatting>
  <conditionalFormatting sqref="B19">
    <cfRule type="duplicateValues" dxfId="248" priority="135"/>
    <cfRule type="duplicateValues" dxfId="247" priority="136"/>
    <cfRule type="duplicateValues" dxfId="246" priority="137"/>
  </conditionalFormatting>
  <conditionalFormatting sqref="B19">
    <cfRule type="duplicateValues" dxfId="245" priority="138"/>
  </conditionalFormatting>
  <conditionalFormatting sqref="B19">
    <cfRule type="duplicateValues" dxfId="244" priority="139"/>
  </conditionalFormatting>
  <conditionalFormatting sqref="B19">
    <cfRule type="duplicateValues" dxfId="243" priority="140"/>
  </conditionalFormatting>
  <conditionalFormatting sqref="E19">
    <cfRule type="duplicateValues" dxfId="242" priority="141"/>
  </conditionalFormatting>
  <conditionalFormatting sqref="B20">
    <cfRule type="duplicateValues" dxfId="241" priority="108"/>
  </conditionalFormatting>
  <conditionalFormatting sqref="B20">
    <cfRule type="duplicateValues" dxfId="240" priority="106"/>
    <cfRule type="duplicateValues" dxfId="239" priority="107"/>
  </conditionalFormatting>
  <conditionalFormatting sqref="E20">
    <cfRule type="duplicateValues" dxfId="238" priority="109"/>
    <cfRule type="duplicateValues" dxfId="237" priority="110"/>
  </conditionalFormatting>
  <conditionalFormatting sqref="E20">
    <cfRule type="duplicateValues" dxfId="236" priority="111"/>
  </conditionalFormatting>
  <conditionalFormatting sqref="B20">
    <cfRule type="duplicateValues" dxfId="235" priority="112"/>
  </conditionalFormatting>
  <conditionalFormatting sqref="B20">
    <cfRule type="duplicateValues" dxfId="234" priority="113"/>
  </conditionalFormatting>
  <conditionalFormatting sqref="B20">
    <cfRule type="duplicateValues" dxfId="233" priority="105"/>
  </conditionalFormatting>
  <conditionalFormatting sqref="B20">
    <cfRule type="duplicateValues" dxfId="232" priority="104"/>
  </conditionalFormatting>
  <conditionalFormatting sqref="E20">
    <cfRule type="duplicateValues" dxfId="231" priority="114"/>
  </conditionalFormatting>
  <conditionalFormatting sqref="B20">
    <cfRule type="duplicateValues" dxfId="230" priority="115"/>
  </conditionalFormatting>
  <conditionalFormatting sqref="B20">
    <cfRule type="duplicateValues" dxfId="229" priority="116"/>
    <cfRule type="duplicateValues" dxfId="228" priority="117"/>
    <cfRule type="duplicateValues" dxfId="227" priority="118"/>
  </conditionalFormatting>
  <conditionalFormatting sqref="B20">
    <cfRule type="duplicateValues" dxfId="226" priority="119"/>
  </conditionalFormatting>
  <conditionalFormatting sqref="B20">
    <cfRule type="duplicateValues" dxfId="225" priority="120"/>
  </conditionalFormatting>
  <conditionalFormatting sqref="B20">
    <cfRule type="duplicateValues" dxfId="224" priority="121"/>
  </conditionalFormatting>
  <conditionalFormatting sqref="E20">
    <cfRule type="duplicateValues" dxfId="223" priority="122"/>
  </conditionalFormatting>
  <conditionalFormatting sqref="B21">
    <cfRule type="duplicateValues" dxfId="222" priority="89"/>
  </conditionalFormatting>
  <conditionalFormatting sqref="B21">
    <cfRule type="duplicateValues" dxfId="221" priority="87"/>
    <cfRule type="duplicateValues" dxfId="220" priority="88"/>
  </conditionalFormatting>
  <conditionalFormatting sqref="E21">
    <cfRule type="duplicateValues" dxfId="219" priority="90"/>
    <cfRule type="duplicateValues" dxfId="218" priority="91"/>
  </conditionalFormatting>
  <conditionalFormatting sqref="E21">
    <cfRule type="duplicateValues" dxfId="217" priority="92"/>
  </conditionalFormatting>
  <conditionalFormatting sqref="B21">
    <cfRule type="duplicateValues" dxfId="216" priority="93"/>
  </conditionalFormatting>
  <conditionalFormatting sqref="B21">
    <cfRule type="duplicateValues" dxfId="215" priority="94"/>
  </conditionalFormatting>
  <conditionalFormatting sqref="B21">
    <cfRule type="duplicateValues" dxfId="214" priority="86"/>
  </conditionalFormatting>
  <conditionalFormatting sqref="B21">
    <cfRule type="duplicateValues" dxfId="213" priority="85"/>
  </conditionalFormatting>
  <conditionalFormatting sqref="E21">
    <cfRule type="duplicateValues" dxfId="212" priority="95"/>
  </conditionalFormatting>
  <conditionalFormatting sqref="B21">
    <cfRule type="duplicateValues" dxfId="211" priority="96"/>
  </conditionalFormatting>
  <conditionalFormatting sqref="B21">
    <cfRule type="duplicateValues" dxfId="210" priority="97"/>
    <cfRule type="duplicateValues" dxfId="209" priority="98"/>
    <cfRule type="duplicateValues" dxfId="208" priority="99"/>
  </conditionalFormatting>
  <conditionalFormatting sqref="B21">
    <cfRule type="duplicateValues" dxfId="207" priority="100"/>
  </conditionalFormatting>
  <conditionalFormatting sqref="B21">
    <cfRule type="duplicateValues" dxfId="206" priority="101"/>
  </conditionalFormatting>
  <conditionalFormatting sqref="B21">
    <cfRule type="duplicateValues" dxfId="205" priority="102"/>
  </conditionalFormatting>
  <conditionalFormatting sqref="E21">
    <cfRule type="duplicateValues" dxfId="204" priority="103"/>
  </conditionalFormatting>
  <conditionalFormatting sqref="B22">
    <cfRule type="duplicateValues" dxfId="203" priority="70"/>
  </conditionalFormatting>
  <conditionalFormatting sqref="B22">
    <cfRule type="duplicateValues" dxfId="202" priority="68"/>
    <cfRule type="duplicateValues" dxfId="201" priority="69"/>
  </conditionalFormatting>
  <conditionalFormatting sqref="E22">
    <cfRule type="duplicateValues" dxfId="200" priority="71"/>
    <cfRule type="duplicateValues" dxfId="199" priority="72"/>
  </conditionalFormatting>
  <conditionalFormatting sqref="E22">
    <cfRule type="duplicateValues" dxfId="198" priority="73"/>
  </conditionalFormatting>
  <conditionalFormatting sqref="B22">
    <cfRule type="duplicateValues" dxfId="197" priority="74"/>
  </conditionalFormatting>
  <conditionalFormatting sqref="B22">
    <cfRule type="duplicateValues" dxfId="196" priority="75"/>
  </conditionalFormatting>
  <conditionalFormatting sqref="B22">
    <cfRule type="duplicateValues" dxfId="195" priority="67"/>
  </conditionalFormatting>
  <conditionalFormatting sqref="B22">
    <cfRule type="duplicateValues" dxfId="194" priority="66"/>
  </conditionalFormatting>
  <conditionalFormatting sqref="E22">
    <cfRule type="duplicateValues" dxfId="193" priority="76"/>
  </conditionalFormatting>
  <conditionalFormatting sqref="B22">
    <cfRule type="duplicateValues" dxfId="192" priority="77"/>
  </conditionalFormatting>
  <conditionalFormatting sqref="B22">
    <cfRule type="duplicateValues" dxfId="191" priority="78"/>
    <cfRule type="duplicateValues" dxfId="190" priority="79"/>
    <cfRule type="duplicateValues" dxfId="189" priority="80"/>
  </conditionalFormatting>
  <conditionalFormatting sqref="B22">
    <cfRule type="duplicateValues" dxfId="188" priority="81"/>
  </conditionalFormatting>
  <conditionalFormatting sqref="B22">
    <cfRule type="duplicateValues" dxfId="187" priority="82"/>
  </conditionalFormatting>
  <conditionalFormatting sqref="B22">
    <cfRule type="duplicateValues" dxfId="186" priority="83"/>
  </conditionalFormatting>
  <conditionalFormatting sqref="E22">
    <cfRule type="duplicateValues" dxfId="185" priority="84"/>
  </conditionalFormatting>
  <conditionalFormatting sqref="B23">
    <cfRule type="duplicateValues" dxfId="184" priority="51"/>
  </conditionalFormatting>
  <conditionalFormatting sqref="B23">
    <cfRule type="duplicateValues" dxfId="183" priority="49"/>
    <cfRule type="duplicateValues" dxfId="182" priority="50"/>
  </conditionalFormatting>
  <conditionalFormatting sqref="E23">
    <cfRule type="duplicateValues" dxfId="181" priority="52"/>
    <cfRule type="duplicateValues" dxfId="180" priority="53"/>
  </conditionalFormatting>
  <conditionalFormatting sqref="E23">
    <cfRule type="duplicateValues" dxfId="179" priority="54"/>
  </conditionalFormatting>
  <conditionalFormatting sqref="B23">
    <cfRule type="duplicateValues" dxfId="178" priority="55"/>
  </conditionalFormatting>
  <conditionalFormatting sqref="B23">
    <cfRule type="duplicateValues" dxfId="177" priority="56"/>
  </conditionalFormatting>
  <conditionalFormatting sqref="B23">
    <cfRule type="duplicateValues" dxfId="176" priority="48"/>
  </conditionalFormatting>
  <conditionalFormatting sqref="B23">
    <cfRule type="duplicateValues" dxfId="175" priority="47"/>
  </conditionalFormatting>
  <conditionalFormatting sqref="E23">
    <cfRule type="duplicateValues" dxfId="174" priority="57"/>
  </conditionalFormatting>
  <conditionalFormatting sqref="B23">
    <cfRule type="duplicateValues" dxfId="173" priority="58"/>
  </conditionalFormatting>
  <conditionalFormatting sqref="B23">
    <cfRule type="duplicateValues" dxfId="172" priority="59"/>
    <cfRule type="duplicateValues" dxfId="171" priority="60"/>
    <cfRule type="duplicateValues" dxfId="170" priority="61"/>
  </conditionalFormatting>
  <conditionalFormatting sqref="B23">
    <cfRule type="duplicateValues" dxfId="169" priority="62"/>
  </conditionalFormatting>
  <conditionalFormatting sqref="B23">
    <cfRule type="duplicateValues" dxfId="168" priority="63"/>
  </conditionalFormatting>
  <conditionalFormatting sqref="B23">
    <cfRule type="duplicateValues" dxfId="167" priority="64"/>
  </conditionalFormatting>
  <conditionalFormatting sqref="E23">
    <cfRule type="duplicateValues" dxfId="166" priority="65"/>
  </conditionalFormatting>
  <conditionalFormatting sqref="E25">
    <cfRule type="duplicateValues" dxfId="165" priority="40"/>
    <cfRule type="duplicateValues" dxfId="164" priority="41"/>
  </conditionalFormatting>
  <conditionalFormatting sqref="E25">
    <cfRule type="duplicateValues" dxfId="163" priority="39"/>
  </conditionalFormatting>
  <conditionalFormatting sqref="E25">
    <cfRule type="duplicateValues" dxfId="162" priority="38"/>
  </conditionalFormatting>
  <conditionalFormatting sqref="E25">
    <cfRule type="duplicateValues" dxfId="161" priority="36"/>
    <cfRule type="duplicateValues" dxfId="160" priority="37"/>
  </conditionalFormatting>
  <conditionalFormatting sqref="E25">
    <cfRule type="duplicateValues" dxfId="159" priority="42"/>
  </conditionalFormatting>
  <conditionalFormatting sqref="E25">
    <cfRule type="duplicateValues" dxfId="158" priority="43"/>
    <cfRule type="duplicateValues" dxfId="157" priority="44"/>
  </conditionalFormatting>
  <conditionalFormatting sqref="E25">
    <cfRule type="duplicateValues" dxfId="156" priority="45"/>
  </conditionalFormatting>
  <conditionalFormatting sqref="E25">
    <cfRule type="duplicateValues" dxfId="155" priority="46"/>
  </conditionalFormatting>
  <conditionalFormatting sqref="B25">
    <cfRule type="duplicateValues" dxfId="154" priority="35"/>
  </conditionalFormatting>
  <conditionalFormatting sqref="B25">
    <cfRule type="duplicateValues" dxfId="153" priority="34"/>
  </conditionalFormatting>
  <conditionalFormatting sqref="E26">
    <cfRule type="duplicateValues" dxfId="152" priority="32"/>
    <cfRule type="duplicateValues" dxfId="151" priority="33"/>
  </conditionalFormatting>
  <conditionalFormatting sqref="E26">
    <cfRule type="duplicateValues" dxfId="150" priority="31"/>
  </conditionalFormatting>
  <conditionalFormatting sqref="B26">
    <cfRule type="duplicateValues" dxfId="149" priority="30"/>
  </conditionalFormatting>
  <conditionalFormatting sqref="B26">
    <cfRule type="duplicateValues" dxfId="148" priority="29"/>
  </conditionalFormatting>
  <conditionalFormatting sqref="E27">
    <cfRule type="duplicateValues" dxfId="147" priority="27"/>
    <cfRule type="duplicateValues" dxfId="146" priority="28"/>
  </conditionalFormatting>
  <conditionalFormatting sqref="E27">
    <cfRule type="duplicateValues" dxfId="145" priority="26"/>
  </conditionalFormatting>
  <conditionalFormatting sqref="B27">
    <cfRule type="duplicateValues" dxfId="144" priority="25"/>
  </conditionalFormatting>
  <conditionalFormatting sqref="B27">
    <cfRule type="duplicateValues" dxfId="143" priority="24"/>
  </conditionalFormatting>
  <conditionalFormatting sqref="E34">
    <cfRule type="duplicateValues" dxfId="142" priority="20"/>
  </conditionalFormatting>
  <conditionalFormatting sqref="E34">
    <cfRule type="duplicateValues" dxfId="141" priority="18"/>
    <cfRule type="duplicateValues" dxfId="140" priority="19"/>
  </conditionalFormatting>
  <conditionalFormatting sqref="B34">
    <cfRule type="duplicateValues" dxfId="139" priority="17"/>
  </conditionalFormatting>
  <conditionalFormatting sqref="E34">
    <cfRule type="duplicateValues" dxfId="138" priority="21"/>
  </conditionalFormatting>
  <conditionalFormatting sqref="E34">
    <cfRule type="duplicateValues" dxfId="137" priority="22"/>
  </conditionalFormatting>
  <conditionalFormatting sqref="B34">
    <cfRule type="duplicateValues" dxfId="136" priority="23"/>
  </conditionalFormatting>
  <conditionalFormatting sqref="E35">
    <cfRule type="duplicateValues" dxfId="135" priority="9"/>
    <cfRule type="duplicateValues" dxfId="134" priority="10"/>
  </conditionalFormatting>
  <conditionalFormatting sqref="E35">
    <cfRule type="duplicateValues" dxfId="133" priority="8"/>
  </conditionalFormatting>
  <conditionalFormatting sqref="E35">
    <cfRule type="duplicateValues" dxfId="132" priority="11"/>
  </conditionalFormatting>
  <conditionalFormatting sqref="E35">
    <cfRule type="duplicateValues" dxfId="131" priority="12"/>
    <cfRule type="duplicateValues" dxfId="130" priority="13"/>
  </conditionalFormatting>
  <conditionalFormatting sqref="E35">
    <cfRule type="duplicateValues" dxfId="129" priority="14"/>
  </conditionalFormatting>
  <conditionalFormatting sqref="E35">
    <cfRule type="duplicateValues" dxfId="128" priority="15"/>
  </conditionalFormatting>
  <conditionalFormatting sqref="B35">
    <cfRule type="duplicateValues" dxfId="127" priority="7"/>
  </conditionalFormatting>
  <conditionalFormatting sqref="B35">
    <cfRule type="duplicateValues" dxfId="126" priority="16"/>
  </conditionalFormatting>
  <conditionalFormatting sqref="B67:B100 B40:B65 B1:B8 B10:B38">
    <cfRule type="duplicateValues" dxfId="125" priority="6"/>
  </conditionalFormatting>
  <conditionalFormatting sqref="E47">
    <cfRule type="duplicateValues" dxfId="124" priority="449"/>
    <cfRule type="duplicateValues" dxfId="123" priority="450"/>
  </conditionalFormatting>
  <conditionalFormatting sqref="E47">
    <cfRule type="duplicateValues" dxfId="122" priority="451"/>
  </conditionalFormatting>
  <conditionalFormatting sqref="E40:E44 E30">
    <cfRule type="duplicateValues" dxfId="121" priority="452"/>
  </conditionalFormatting>
  <conditionalFormatting sqref="E40:E44 E30">
    <cfRule type="duplicateValues" dxfId="120" priority="453"/>
    <cfRule type="duplicateValues" dxfId="119" priority="454"/>
  </conditionalFormatting>
  <conditionalFormatting sqref="E60 E28 E48:E55 E33 E62">
    <cfRule type="duplicateValues" dxfId="118" priority="455"/>
    <cfRule type="duplicateValues" dxfId="117" priority="456"/>
  </conditionalFormatting>
  <conditionalFormatting sqref="E60 E28 E48:E55 E33 E62">
    <cfRule type="duplicateValues" dxfId="116" priority="457"/>
  </conditionalFormatting>
  <conditionalFormatting sqref="B60:B62 B40:B55 B28:B30 B33">
    <cfRule type="duplicateValues" dxfId="115" priority="458"/>
  </conditionalFormatting>
  <conditionalFormatting sqref="E31:E32 E56:E59">
    <cfRule type="duplicateValues" dxfId="114" priority="459"/>
    <cfRule type="duplicateValues" dxfId="113" priority="460"/>
  </conditionalFormatting>
  <conditionalFormatting sqref="E31:E32 E56:E59">
    <cfRule type="duplicateValues" dxfId="112" priority="461"/>
  </conditionalFormatting>
  <conditionalFormatting sqref="B31:B32 B56:B59">
    <cfRule type="duplicateValues" dxfId="111" priority="462"/>
  </conditionalFormatting>
  <conditionalFormatting sqref="E69:E70 E24">
    <cfRule type="duplicateValues" dxfId="110" priority="463"/>
  </conditionalFormatting>
  <conditionalFormatting sqref="E69:E70 E24">
    <cfRule type="duplicateValues" dxfId="109" priority="464"/>
    <cfRule type="duplicateValues" dxfId="108" priority="465"/>
  </conditionalFormatting>
  <conditionalFormatting sqref="B80:B100 B1:B8 B36:B38 B60:B65 B40:B55 B28:B30 B67:B78 B24 B33">
    <cfRule type="duplicateValues" dxfId="107" priority="466"/>
  </conditionalFormatting>
  <conditionalFormatting sqref="E78:E79">
    <cfRule type="duplicateValues" dxfId="106" priority="467"/>
    <cfRule type="duplicateValues" dxfId="105" priority="468"/>
  </conditionalFormatting>
  <conditionalFormatting sqref="E78:E79">
    <cfRule type="duplicateValues" dxfId="104" priority="469"/>
  </conditionalFormatting>
  <conditionalFormatting sqref="B79">
    <cfRule type="duplicateValues" dxfId="103" priority="470"/>
  </conditionalFormatting>
  <conditionalFormatting sqref="E95">
    <cfRule type="duplicateValues" dxfId="102" priority="471"/>
  </conditionalFormatting>
  <conditionalFormatting sqref="B95 B88">
    <cfRule type="duplicateValues" dxfId="101" priority="472"/>
  </conditionalFormatting>
  <conditionalFormatting sqref="B95 B88">
    <cfRule type="duplicateValues" dxfId="100" priority="473"/>
    <cfRule type="duplicateValues" dxfId="99" priority="474"/>
  </conditionalFormatting>
  <conditionalFormatting sqref="B95 B81:B85 B64:B65 B37:B38 B1:B4 B7:B8 B87:B88 B40:B55 B28:B30 B60:B62 B33">
    <cfRule type="duplicateValues" dxfId="98" priority="475"/>
  </conditionalFormatting>
  <conditionalFormatting sqref="B97 B91:B93">
    <cfRule type="duplicateValues" dxfId="97" priority="476"/>
  </conditionalFormatting>
  <conditionalFormatting sqref="B97 B91:B93">
    <cfRule type="duplicateValues" dxfId="96" priority="477"/>
    <cfRule type="duplicateValues" dxfId="95" priority="478"/>
    <cfRule type="duplicateValues" dxfId="94" priority="479"/>
  </conditionalFormatting>
  <conditionalFormatting sqref="B97">
    <cfRule type="duplicateValues" dxfId="93" priority="480"/>
  </conditionalFormatting>
  <conditionalFormatting sqref="B97 B91:B93">
    <cfRule type="duplicateValues" dxfId="92" priority="481"/>
    <cfRule type="duplicateValues" dxfId="91" priority="482"/>
  </conditionalFormatting>
  <conditionalFormatting sqref="B94 B98:B99">
    <cfRule type="duplicateValues" dxfId="90" priority="483"/>
  </conditionalFormatting>
  <conditionalFormatting sqref="B94 B98:B99">
    <cfRule type="duplicateValues" dxfId="89" priority="484"/>
    <cfRule type="duplicateValues" dxfId="88" priority="485"/>
    <cfRule type="duplicateValues" dxfId="87" priority="486"/>
  </conditionalFormatting>
  <conditionalFormatting sqref="B94 B98:B99">
    <cfRule type="duplicateValues" dxfId="86" priority="487"/>
    <cfRule type="duplicateValues" dxfId="85" priority="488"/>
  </conditionalFormatting>
  <conditionalFormatting sqref="E67:E68">
    <cfRule type="duplicateValues" dxfId="84" priority="489"/>
  </conditionalFormatting>
  <conditionalFormatting sqref="E67:E68">
    <cfRule type="duplicateValues" dxfId="83" priority="490"/>
    <cfRule type="duplicateValues" dxfId="82" priority="491"/>
  </conditionalFormatting>
  <conditionalFormatting sqref="E93">
    <cfRule type="duplicateValues" dxfId="81" priority="3"/>
    <cfRule type="duplicateValues" dxfId="80" priority="4"/>
  </conditionalFormatting>
  <conditionalFormatting sqref="E93">
    <cfRule type="duplicateValues" dxfId="79" priority="2"/>
  </conditionalFormatting>
  <conditionalFormatting sqref="E93">
    <cfRule type="duplicateValues" dxfId="78" priority="5"/>
  </conditionalFormatting>
  <conditionalFormatting sqref="E93">
    <cfRule type="duplicateValues" dxfId="77" priority="1"/>
  </conditionalFormatting>
  <conditionalFormatting sqref="E91">
    <cfRule type="duplicateValues" dxfId="76" priority="492"/>
  </conditionalFormatting>
  <conditionalFormatting sqref="E91">
    <cfRule type="duplicateValues" dxfId="75" priority="493"/>
  </conditionalFormatting>
  <conditionalFormatting sqref="E91">
    <cfRule type="duplicateValues" dxfId="74" priority="494"/>
    <cfRule type="duplicateValues" dxfId="73" priority="49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2021-01-25T23:34:24Z</dcterms:modified>
</cp:coreProperties>
</file>