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7" i="1" l="1"/>
  <c r="A138" i="1"/>
  <c r="A139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A124" i="1"/>
  <c r="A130" i="1"/>
  <c r="A133" i="1"/>
  <c r="A135" i="1"/>
  <c r="A128" i="1"/>
  <c r="A131" i="1"/>
  <c r="A134" i="1"/>
  <c r="A125" i="1"/>
  <c r="A126" i="1"/>
  <c r="A127" i="1"/>
  <c r="A129" i="1"/>
  <c r="A132" i="1"/>
  <c r="A136" i="1"/>
  <c r="F124" i="1"/>
  <c r="G124" i="1"/>
  <c r="H124" i="1"/>
  <c r="I124" i="1"/>
  <c r="J124" i="1"/>
  <c r="K124" i="1"/>
  <c r="F130" i="1"/>
  <c r="G130" i="1"/>
  <c r="H130" i="1"/>
  <c r="I130" i="1"/>
  <c r="J130" i="1"/>
  <c r="K130" i="1"/>
  <c r="F133" i="1"/>
  <c r="G133" i="1"/>
  <c r="H133" i="1"/>
  <c r="I133" i="1"/>
  <c r="J133" i="1"/>
  <c r="K133" i="1"/>
  <c r="F135" i="1"/>
  <c r="G135" i="1"/>
  <c r="H135" i="1"/>
  <c r="I135" i="1"/>
  <c r="J135" i="1"/>
  <c r="K135" i="1"/>
  <c r="F128" i="1"/>
  <c r="G128" i="1"/>
  <c r="H128" i="1"/>
  <c r="I128" i="1"/>
  <c r="J128" i="1"/>
  <c r="K128" i="1"/>
  <c r="F131" i="1"/>
  <c r="G131" i="1"/>
  <c r="H131" i="1"/>
  <c r="I131" i="1"/>
  <c r="J131" i="1"/>
  <c r="K131" i="1"/>
  <c r="F134" i="1"/>
  <c r="G134" i="1"/>
  <c r="H134" i="1"/>
  <c r="I134" i="1"/>
  <c r="J134" i="1"/>
  <c r="K13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9" i="1"/>
  <c r="G129" i="1"/>
  <c r="H129" i="1"/>
  <c r="I129" i="1"/>
  <c r="J129" i="1"/>
  <c r="K129" i="1"/>
  <c r="F132" i="1"/>
  <c r="G132" i="1"/>
  <c r="H132" i="1"/>
  <c r="I132" i="1"/>
  <c r="J132" i="1"/>
  <c r="K132" i="1"/>
  <c r="F136" i="1"/>
  <c r="G136" i="1"/>
  <c r="H136" i="1"/>
  <c r="I136" i="1"/>
  <c r="J136" i="1"/>
  <c r="K136" i="1"/>
  <c r="A79" i="1" l="1"/>
  <c r="A57" i="1"/>
  <c r="A84" i="1"/>
  <c r="A55" i="1"/>
  <c r="A102" i="1"/>
  <c r="A77" i="1"/>
  <c r="A76" i="1"/>
  <c r="A66" i="1"/>
  <c r="A108" i="1"/>
  <c r="A97" i="1"/>
  <c r="A40" i="1"/>
  <c r="A17" i="1"/>
  <c r="A37" i="1"/>
  <c r="A58" i="1"/>
  <c r="A42" i="1"/>
  <c r="A11" i="1"/>
  <c r="A90" i="1"/>
  <c r="A33" i="1"/>
  <c r="F79" i="1"/>
  <c r="G79" i="1"/>
  <c r="H79" i="1"/>
  <c r="I79" i="1"/>
  <c r="J79" i="1"/>
  <c r="K79" i="1"/>
  <c r="F57" i="1"/>
  <c r="G57" i="1"/>
  <c r="H57" i="1"/>
  <c r="I57" i="1"/>
  <c r="J57" i="1"/>
  <c r="K57" i="1"/>
  <c r="F84" i="1"/>
  <c r="G84" i="1"/>
  <c r="H84" i="1"/>
  <c r="I84" i="1"/>
  <c r="J84" i="1"/>
  <c r="K84" i="1"/>
  <c r="F55" i="1"/>
  <c r="G55" i="1"/>
  <c r="H55" i="1"/>
  <c r="I55" i="1"/>
  <c r="J55" i="1"/>
  <c r="K55" i="1"/>
  <c r="F102" i="1"/>
  <c r="G102" i="1"/>
  <c r="H102" i="1"/>
  <c r="I102" i="1"/>
  <c r="J102" i="1"/>
  <c r="K102" i="1"/>
  <c r="F77" i="1"/>
  <c r="G77" i="1"/>
  <c r="H77" i="1"/>
  <c r="I77" i="1"/>
  <c r="J77" i="1"/>
  <c r="K77" i="1"/>
  <c r="F76" i="1"/>
  <c r="G76" i="1"/>
  <c r="H76" i="1"/>
  <c r="I76" i="1"/>
  <c r="J76" i="1"/>
  <c r="K76" i="1"/>
  <c r="F66" i="1"/>
  <c r="G66" i="1"/>
  <c r="H66" i="1"/>
  <c r="I66" i="1"/>
  <c r="J66" i="1"/>
  <c r="K66" i="1"/>
  <c r="F108" i="1"/>
  <c r="G108" i="1"/>
  <c r="H108" i="1"/>
  <c r="I108" i="1"/>
  <c r="J108" i="1"/>
  <c r="K108" i="1"/>
  <c r="F97" i="1"/>
  <c r="G97" i="1"/>
  <c r="H97" i="1"/>
  <c r="I97" i="1"/>
  <c r="J97" i="1"/>
  <c r="K97" i="1"/>
  <c r="F40" i="1"/>
  <c r="G40" i="1"/>
  <c r="H40" i="1"/>
  <c r="I40" i="1"/>
  <c r="J40" i="1"/>
  <c r="K40" i="1"/>
  <c r="F17" i="1"/>
  <c r="G17" i="1"/>
  <c r="H17" i="1"/>
  <c r="I17" i="1"/>
  <c r="J17" i="1"/>
  <c r="K17" i="1"/>
  <c r="F37" i="1"/>
  <c r="G37" i="1"/>
  <c r="H37" i="1"/>
  <c r="I37" i="1"/>
  <c r="J37" i="1"/>
  <c r="K37" i="1"/>
  <c r="F58" i="1"/>
  <c r="G58" i="1"/>
  <c r="H58" i="1"/>
  <c r="I58" i="1"/>
  <c r="J58" i="1"/>
  <c r="K58" i="1"/>
  <c r="F42" i="1"/>
  <c r="G42" i="1"/>
  <c r="H42" i="1"/>
  <c r="I42" i="1"/>
  <c r="J42" i="1"/>
  <c r="K42" i="1"/>
  <c r="F11" i="1"/>
  <c r="G11" i="1"/>
  <c r="H11" i="1"/>
  <c r="I11" i="1"/>
  <c r="J11" i="1"/>
  <c r="K11" i="1"/>
  <c r="F90" i="1"/>
  <c r="G90" i="1"/>
  <c r="H90" i="1"/>
  <c r="I90" i="1"/>
  <c r="J90" i="1"/>
  <c r="K90" i="1"/>
  <c r="F33" i="1"/>
  <c r="G33" i="1"/>
  <c r="H33" i="1"/>
  <c r="I33" i="1"/>
  <c r="J33" i="1"/>
  <c r="K33" i="1"/>
  <c r="B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A67" i="16" s="1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98" i="1" l="1"/>
  <c r="G98" i="1"/>
  <c r="H98" i="1"/>
  <c r="I98" i="1"/>
  <c r="J98" i="1"/>
  <c r="K98" i="1"/>
  <c r="A98" i="1"/>
  <c r="F82" i="1" l="1"/>
  <c r="G82" i="1"/>
  <c r="H82" i="1"/>
  <c r="I82" i="1"/>
  <c r="J82" i="1"/>
  <c r="K82" i="1"/>
  <c r="A82" i="1" l="1"/>
  <c r="A99" i="1"/>
  <c r="A68" i="1"/>
  <c r="A6" i="1"/>
  <c r="A24" i="1"/>
  <c r="A123" i="1"/>
  <c r="A8" i="1"/>
  <c r="A116" i="1"/>
  <c r="A109" i="1"/>
  <c r="A53" i="1"/>
  <c r="A51" i="1"/>
  <c r="A5" i="1"/>
  <c r="F99" i="1"/>
  <c r="G99" i="1"/>
  <c r="H99" i="1"/>
  <c r="I99" i="1"/>
  <c r="J99" i="1"/>
  <c r="K99" i="1"/>
  <c r="F68" i="1"/>
  <c r="G68" i="1"/>
  <c r="H68" i="1"/>
  <c r="I68" i="1"/>
  <c r="J68" i="1"/>
  <c r="K68" i="1"/>
  <c r="F6" i="1"/>
  <c r="G6" i="1"/>
  <c r="H6" i="1"/>
  <c r="I6" i="1"/>
  <c r="J6" i="1"/>
  <c r="K6" i="1"/>
  <c r="F24" i="1"/>
  <c r="G24" i="1"/>
  <c r="H24" i="1"/>
  <c r="I24" i="1"/>
  <c r="J24" i="1"/>
  <c r="K24" i="1"/>
  <c r="F123" i="1"/>
  <c r="G123" i="1"/>
  <c r="H123" i="1"/>
  <c r="I123" i="1"/>
  <c r="J123" i="1"/>
  <c r="K123" i="1"/>
  <c r="F8" i="1"/>
  <c r="G8" i="1"/>
  <c r="H8" i="1"/>
  <c r="I8" i="1"/>
  <c r="J8" i="1"/>
  <c r="K8" i="1"/>
  <c r="F116" i="1"/>
  <c r="G116" i="1"/>
  <c r="H116" i="1"/>
  <c r="I116" i="1"/>
  <c r="J116" i="1"/>
  <c r="K116" i="1"/>
  <c r="F109" i="1"/>
  <c r="G109" i="1"/>
  <c r="H109" i="1"/>
  <c r="I109" i="1"/>
  <c r="J109" i="1"/>
  <c r="K109" i="1"/>
  <c r="F53" i="1"/>
  <c r="G53" i="1"/>
  <c r="H53" i="1"/>
  <c r="I53" i="1"/>
  <c r="J53" i="1"/>
  <c r="K53" i="1"/>
  <c r="F51" i="1"/>
  <c r="G51" i="1"/>
  <c r="H51" i="1"/>
  <c r="I51" i="1"/>
  <c r="J51" i="1"/>
  <c r="K51" i="1"/>
  <c r="F5" i="1"/>
  <c r="G5" i="1"/>
  <c r="H5" i="1"/>
  <c r="I5" i="1"/>
  <c r="J5" i="1"/>
  <c r="K5" i="1"/>
  <c r="F70" i="1" l="1"/>
  <c r="G70" i="1"/>
  <c r="H70" i="1"/>
  <c r="I70" i="1"/>
  <c r="J70" i="1"/>
  <c r="K70" i="1"/>
  <c r="F50" i="1"/>
  <c r="G50" i="1"/>
  <c r="H50" i="1"/>
  <c r="I50" i="1"/>
  <c r="J50" i="1"/>
  <c r="K50" i="1"/>
  <c r="F23" i="1"/>
  <c r="G23" i="1"/>
  <c r="H23" i="1"/>
  <c r="I23" i="1"/>
  <c r="J23" i="1"/>
  <c r="K23" i="1"/>
  <c r="F18" i="1"/>
  <c r="G18" i="1"/>
  <c r="H18" i="1"/>
  <c r="I18" i="1"/>
  <c r="J18" i="1"/>
  <c r="K18" i="1"/>
  <c r="F32" i="1"/>
  <c r="G32" i="1"/>
  <c r="H32" i="1"/>
  <c r="I32" i="1"/>
  <c r="J32" i="1"/>
  <c r="K32" i="1"/>
  <c r="F120" i="1"/>
  <c r="G120" i="1"/>
  <c r="H120" i="1"/>
  <c r="I120" i="1"/>
  <c r="J120" i="1"/>
  <c r="K120" i="1"/>
  <c r="F110" i="1"/>
  <c r="G110" i="1"/>
  <c r="H110" i="1"/>
  <c r="I110" i="1"/>
  <c r="J110" i="1"/>
  <c r="K110" i="1"/>
  <c r="F63" i="1"/>
  <c r="G63" i="1"/>
  <c r="H63" i="1"/>
  <c r="I63" i="1"/>
  <c r="J63" i="1"/>
  <c r="K63" i="1"/>
  <c r="F111" i="1"/>
  <c r="G111" i="1"/>
  <c r="H111" i="1"/>
  <c r="I111" i="1"/>
  <c r="J111" i="1"/>
  <c r="K111" i="1"/>
  <c r="F75" i="1"/>
  <c r="G75" i="1"/>
  <c r="H75" i="1"/>
  <c r="I75" i="1"/>
  <c r="J75" i="1"/>
  <c r="K75" i="1"/>
  <c r="F31" i="1"/>
  <c r="G31" i="1"/>
  <c r="H31" i="1"/>
  <c r="I31" i="1"/>
  <c r="J31" i="1"/>
  <c r="K31" i="1"/>
  <c r="F25" i="1"/>
  <c r="G25" i="1"/>
  <c r="H25" i="1"/>
  <c r="I25" i="1"/>
  <c r="J25" i="1"/>
  <c r="K25" i="1"/>
  <c r="F103" i="1"/>
  <c r="G103" i="1"/>
  <c r="H103" i="1"/>
  <c r="I103" i="1"/>
  <c r="J103" i="1"/>
  <c r="K103" i="1"/>
  <c r="F44" i="1"/>
  <c r="G44" i="1"/>
  <c r="H44" i="1"/>
  <c r="I44" i="1"/>
  <c r="J44" i="1"/>
  <c r="K44" i="1"/>
  <c r="A70" i="1"/>
  <c r="A50" i="1"/>
  <c r="A23" i="1"/>
  <c r="A18" i="1"/>
  <c r="A32" i="1"/>
  <c r="A120" i="1"/>
  <c r="A110" i="1"/>
  <c r="A63" i="1"/>
  <c r="A111" i="1"/>
  <c r="A75" i="1"/>
  <c r="A31" i="1"/>
  <c r="A25" i="1"/>
  <c r="A103" i="1"/>
  <c r="A44" i="1"/>
  <c r="F104" i="1" l="1"/>
  <c r="G104" i="1"/>
  <c r="H104" i="1"/>
  <c r="I104" i="1"/>
  <c r="J104" i="1"/>
  <c r="K104" i="1"/>
  <c r="F13" i="1"/>
  <c r="G13" i="1"/>
  <c r="H13" i="1"/>
  <c r="I13" i="1"/>
  <c r="J13" i="1"/>
  <c r="K13" i="1"/>
  <c r="F62" i="1"/>
  <c r="G62" i="1"/>
  <c r="H62" i="1"/>
  <c r="I62" i="1"/>
  <c r="J62" i="1"/>
  <c r="K62" i="1"/>
  <c r="F20" i="1"/>
  <c r="G20" i="1"/>
  <c r="H20" i="1"/>
  <c r="I20" i="1"/>
  <c r="J20" i="1"/>
  <c r="K20" i="1"/>
  <c r="F88" i="1"/>
  <c r="G88" i="1"/>
  <c r="H88" i="1"/>
  <c r="I88" i="1"/>
  <c r="J88" i="1"/>
  <c r="K88" i="1"/>
  <c r="F81" i="1"/>
  <c r="G81" i="1"/>
  <c r="H81" i="1"/>
  <c r="I81" i="1"/>
  <c r="J81" i="1"/>
  <c r="K81" i="1"/>
  <c r="F80" i="1"/>
  <c r="G80" i="1"/>
  <c r="H80" i="1"/>
  <c r="I80" i="1"/>
  <c r="J80" i="1"/>
  <c r="K80" i="1"/>
  <c r="A104" i="1"/>
  <c r="A13" i="1"/>
  <c r="A62" i="1"/>
  <c r="A20" i="1"/>
  <c r="A88" i="1"/>
  <c r="A81" i="1"/>
  <c r="A80" i="1"/>
  <c r="A60" i="1" l="1"/>
  <c r="A7" i="1"/>
  <c r="A34" i="1"/>
  <c r="A22" i="1"/>
  <c r="A35" i="1"/>
  <c r="A14" i="1"/>
  <c r="A28" i="1"/>
  <c r="F60" i="1"/>
  <c r="G60" i="1"/>
  <c r="H60" i="1"/>
  <c r="I60" i="1"/>
  <c r="J60" i="1"/>
  <c r="K60" i="1"/>
  <c r="F7" i="1"/>
  <c r="G7" i="1"/>
  <c r="H7" i="1"/>
  <c r="I7" i="1"/>
  <c r="J7" i="1"/>
  <c r="K7" i="1"/>
  <c r="F34" i="1"/>
  <c r="G34" i="1"/>
  <c r="H34" i="1"/>
  <c r="I34" i="1"/>
  <c r="J34" i="1"/>
  <c r="K34" i="1"/>
  <c r="F22" i="1"/>
  <c r="G22" i="1"/>
  <c r="H22" i="1"/>
  <c r="I22" i="1"/>
  <c r="J22" i="1"/>
  <c r="K22" i="1"/>
  <c r="F35" i="1"/>
  <c r="G35" i="1"/>
  <c r="H35" i="1"/>
  <c r="I35" i="1"/>
  <c r="J35" i="1"/>
  <c r="K35" i="1"/>
  <c r="F14" i="1"/>
  <c r="G14" i="1"/>
  <c r="H14" i="1"/>
  <c r="I14" i="1"/>
  <c r="J14" i="1"/>
  <c r="K14" i="1"/>
  <c r="F28" i="1"/>
  <c r="G28" i="1"/>
  <c r="H28" i="1"/>
  <c r="I28" i="1"/>
  <c r="J28" i="1"/>
  <c r="K28" i="1"/>
  <c r="F95" i="1" l="1"/>
  <c r="G95" i="1"/>
  <c r="H95" i="1"/>
  <c r="I95" i="1"/>
  <c r="J95" i="1"/>
  <c r="K95" i="1"/>
  <c r="F27" i="1"/>
  <c r="G27" i="1"/>
  <c r="H27" i="1"/>
  <c r="I27" i="1"/>
  <c r="J27" i="1"/>
  <c r="K27" i="1"/>
  <c r="F117" i="1"/>
  <c r="G117" i="1"/>
  <c r="H117" i="1"/>
  <c r="I117" i="1"/>
  <c r="J117" i="1"/>
  <c r="K117" i="1"/>
  <c r="F29" i="1"/>
  <c r="G29" i="1"/>
  <c r="H29" i="1"/>
  <c r="I29" i="1"/>
  <c r="J29" i="1"/>
  <c r="K29" i="1"/>
  <c r="F15" i="1"/>
  <c r="G15" i="1"/>
  <c r="H15" i="1"/>
  <c r="I15" i="1"/>
  <c r="J15" i="1"/>
  <c r="K15" i="1"/>
  <c r="F12" i="1"/>
  <c r="G12" i="1"/>
  <c r="H12" i="1"/>
  <c r="I12" i="1"/>
  <c r="J12" i="1"/>
  <c r="K12" i="1"/>
  <c r="A95" i="1"/>
  <c r="A27" i="1"/>
  <c r="A117" i="1"/>
  <c r="A29" i="1"/>
  <c r="A15" i="1"/>
  <c r="A12" i="1"/>
  <c r="F101" i="1" l="1"/>
  <c r="G101" i="1"/>
  <c r="H101" i="1"/>
  <c r="I101" i="1"/>
  <c r="J101" i="1"/>
  <c r="K101" i="1"/>
  <c r="A101" i="1"/>
  <c r="A41" i="1" l="1"/>
  <c r="F41" i="1"/>
  <c r="G41" i="1"/>
  <c r="H41" i="1"/>
  <c r="I41" i="1"/>
  <c r="J41" i="1"/>
  <c r="K41" i="1"/>
  <c r="F122" i="1" l="1"/>
  <c r="G122" i="1"/>
  <c r="H122" i="1"/>
  <c r="I122" i="1"/>
  <c r="J122" i="1"/>
  <c r="K122" i="1"/>
  <c r="A122" i="1"/>
  <c r="F43" i="1"/>
  <c r="G43" i="1"/>
  <c r="H43" i="1"/>
  <c r="I43" i="1"/>
  <c r="J43" i="1"/>
  <c r="K43" i="1"/>
  <c r="F38" i="1"/>
  <c r="G38" i="1"/>
  <c r="H38" i="1"/>
  <c r="I38" i="1"/>
  <c r="J38" i="1"/>
  <c r="K38" i="1"/>
  <c r="F105" i="1"/>
  <c r="G105" i="1"/>
  <c r="H105" i="1"/>
  <c r="I105" i="1"/>
  <c r="J105" i="1"/>
  <c r="K105" i="1"/>
  <c r="F26" i="1"/>
  <c r="G26" i="1"/>
  <c r="H26" i="1"/>
  <c r="I26" i="1"/>
  <c r="J26" i="1"/>
  <c r="K26" i="1"/>
  <c r="F73" i="1"/>
  <c r="G73" i="1"/>
  <c r="H73" i="1"/>
  <c r="I73" i="1"/>
  <c r="J73" i="1"/>
  <c r="K73" i="1"/>
  <c r="F52" i="1"/>
  <c r="G52" i="1"/>
  <c r="H52" i="1"/>
  <c r="I52" i="1"/>
  <c r="J52" i="1"/>
  <c r="K52" i="1"/>
  <c r="F19" i="1"/>
  <c r="G19" i="1"/>
  <c r="H19" i="1"/>
  <c r="I19" i="1"/>
  <c r="J19" i="1"/>
  <c r="K19" i="1"/>
  <c r="A43" i="1"/>
  <c r="A38" i="1"/>
  <c r="A105" i="1"/>
  <c r="A26" i="1"/>
  <c r="A73" i="1"/>
  <c r="A52" i="1"/>
  <c r="A19" i="1"/>
  <c r="F47" i="1" l="1"/>
  <c r="G47" i="1"/>
  <c r="H47" i="1"/>
  <c r="I47" i="1"/>
  <c r="J47" i="1"/>
  <c r="K47" i="1"/>
  <c r="F54" i="1"/>
  <c r="G54" i="1"/>
  <c r="H54" i="1"/>
  <c r="I54" i="1"/>
  <c r="J54" i="1"/>
  <c r="K54" i="1"/>
  <c r="F16" i="1"/>
  <c r="G16" i="1"/>
  <c r="H16" i="1"/>
  <c r="I16" i="1"/>
  <c r="J16" i="1"/>
  <c r="K16" i="1"/>
  <c r="F115" i="1"/>
  <c r="G115" i="1"/>
  <c r="H115" i="1"/>
  <c r="I115" i="1"/>
  <c r="J115" i="1"/>
  <c r="K115" i="1"/>
  <c r="A47" i="1"/>
  <c r="A54" i="1"/>
  <c r="A16" i="1"/>
  <c r="A115" i="1"/>
  <c r="F10" i="1" l="1"/>
  <c r="G10" i="1"/>
  <c r="H10" i="1"/>
  <c r="I10" i="1"/>
  <c r="J10" i="1"/>
  <c r="K10" i="1"/>
  <c r="A10" i="1"/>
  <c r="F114" i="1" l="1"/>
  <c r="G114" i="1"/>
  <c r="H114" i="1"/>
  <c r="I114" i="1"/>
  <c r="J114" i="1"/>
  <c r="K114" i="1"/>
  <c r="A114" i="1"/>
  <c r="A69" i="1" l="1"/>
  <c r="A78" i="1"/>
  <c r="A106" i="1"/>
  <c r="A36" i="1"/>
  <c r="A113" i="1"/>
  <c r="F69" i="1"/>
  <c r="G69" i="1"/>
  <c r="H69" i="1"/>
  <c r="I69" i="1"/>
  <c r="J69" i="1"/>
  <c r="K69" i="1"/>
  <c r="F78" i="1"/>
  <c r="G78" i="1"/>
  <c r="H78" i="1"/>
  <c r="I78" i="1"/>
  <c r="J78" i="1"/>
  <c r="K78" i="1"/>
  <c r="F106" i="1"/>
  <c r="G106" i="1"/>
  <c r="H106" i="1"/>
  <c r="I106" i="1"/>
  <c r="J106" i="1"/>
  <c r="K106" i="1"/>
  <c r="F36" i="1"/>
  <c r="G36" i="1"/>
  <c r="H36" i="1"/>
  <c r="I36" i="1"/>
  <c r="J36" i="1"/>
  <c r="K36" i="1"/>
  <c r="F113" i="1"/>
  <c r="G113" i="1"/>
  <c r="H113" i="1"/>
  <c r="I113" i="1"/>
  <c r="J113" i="1"/>
  <c r="K113" i="1"/>
  <c r="A118" i="1"/>
  <c r="A56" i="1"/>
  <c r="A46" i="1"/>
  <c r="A89" i="1"/>
  <c r="F118" i="1"/>
  <c r="G118" i="1"/>
  <c r="H118" i="1"/>
  <c r="I118" i="1"/>
  <c r="J118" i="1"/>
  <c r="K118" i="1"/>
  <c r="F56" i="1"/>
  <c r="G56" i="1"/>
  <c r="H56" i="1"/>
  <c r="I56" i="1"/>
  <c r="J56" i="1"/>
  <c r="K56" i="1"/>
  <c r="F46" i="1"/>
  <c r="G46" i="1"/>
  <c r="H46" i="1"/>
  <c r="I46" i="1"/>
  <c r="J46" i="1"/>
  <c r="K46" i="1"/>
  <c r="F89" i="1"/>
  <c r="G89" i="1"/>
  <c r="H89" i="1"/>
  <c r="I89" i="1"/>
  <c r="J89" i="1"/>
  <c r="K89" i="1"/>
  <c r="A67" i="1" l="1"/>
  <c r="A96" i="1"/>
  <c r="A85" i="1"/>
  <c r="A9" i="1"/>
  <c r="A21" i="1"/>
  <c r="A93" i="1"/>
  <c r="F67" i="1"/>
  <c r="G67" i="1"/>
  <c r="H67" i="1"/>
  <c r="I67" i="1"/>
  <c r="J67" i="1"/>
  <c r="K67" i="1"/>
  <c r="F96" i="1"/>
  <c r="G96" i="1"/>
  <c r="H96" i="1"/>
  <c r="I96" i="1"/>
  <c r="J96" i="1"/>
  <c r="K96" i="1"/>
  <c r="F85" i="1"/>
  <c r="G85" i="1"/>
  <c r="H85" i="1"/>
  <c r="I85" i="1"/>
  <c r="J85" i="1"/>
  <c r="K85" i="1"/>
  <c r="F9" i="1"/>
  <c r="G9" i="1"/>
  <c r="H9" i="1"/>
  <c r="I9" i="1"/>
  <c r="J9" i="1"/>
  <c r="K9" i="1"/>
  <c r="F21" i="1"/>
  <c r="G21" i="1"/>
  <c r="H21" i="1"/>
  <c r="I21" i="1"/>
  <c r="J21" i="1"/>
  <c r="K21" i="1"/>
  <c r="F93" i="1"/>
  <c r="G93" i="1"/>
  <c r="H93" i="1"/>
  <c r="I93" i="1"/>
  <c r="J93" i="1"/>
  <c r="K93" i="1"/>
  <c r="A100" i="1" l="1"/>
  <c r="A87" i="1"/>
  <c r="A64" i="1"/>
  <c r="F100" i="1"/>
  <c r="G100" i="1"/>
  <c r="H100" i="1"/>
  <c r="I100" i="1"/>
  <c r="J100" i="1"/>
  <c r="K100" i="1"/>
  <c r="F87" i="1"/>
  <c r="G87" i="1"/>
  <c r="H87" i="1"/>
  <c r="I87" i="1"/>
  <c r="J87" i="1"/>
  <c r="K87" i="1"/>
  <c r="F64" i="1"/>
  <c r="G64" i="1"/>
  <c r="H64" i="1"/>
  <c r="I64" i="1"/>
  <c r="J64" i="1"/>
  <c r="K64" i="1"/>
  <c r="A112" i="1" l="1"/>
  <c r="A59" i="1"/>
  <c r="F112" i="1"/>
  <c r="G112" i="1"/>
  <c r="H112" i="1"/>
  <c r="I112" i="1"/>
  <c r="J112" i="1"/>
  <c r="K112" i="1"/>
  <c r="F59" i="1"/>
  <c r="G59" i="1"/>
  <c r="H59" i="1"/>
  <c r="I59" i="1"/>
  <c r="J59" i="1"/>
  <c r="K59" i="1"/>
  <c r="A119" i="1" l="1"/>
  <c r="A74" i="1"/>
  <c r="F119" i="1"/>
  <c r="G119" i="1"/>
  <c r="H119" i="1"/>
  <c r="I119" i="1"/>
  <c r="J119" i="1"/>
  <c r="K119" i="1"/>
  <c r="F74" i="1"/>
  <c r="G74" i="1"/>
  <c r="H74" i="1"/>
  <c r="I74" i="1"/>
  <c r="J74" i="1"/>
  <c r="K74" i="1"/>
  <c r="F121" i="1" l="1"/>
  <c r="G121" i="1"/>
  <c r="H121" i="1"/>
  <c r="I121" i="1"/>
  <c r="J121" i="1"/>
  <c r="K121" i="1"/>
  <c r="F107" i="1"/>
  <c r="G107" i="1"/>
  <c r="H107" i="1"/>
  <c r="I107" i="1"/>
  <c r="J107" i="1"/>
  <c r="K107" i="1"/>
  <c r="F86" i="1"/>
  <c r="G86" i="1"/>
  <c r="H86" i="1"/>
  <c r="I86" i="1"/>
  <c r="J86" i="1"/>
  <c r="K86" i="1"/>
  <c r="F49" i="1"/>
  <c r="G49" i="1"/>
  <c r="H49" i="1"/>
  <c r="I49" i="1"/>
  <c r="J49" i="1"/>
  <c r="K49" i="1"/>
  <c r="F72" i="1"/>
  <c r="G72" i="1"/>
  <c r="H72" i="1"/>
  <c r="I72" i="1"/>
  <c r="J72" i="1"/>
  <c r="K72" i="1"/>
  <c r="F65" i="1"/>
  <c r="G65" i="1"/>
  <c r="H65" i="1"/>
  <c r="I65" i="1"/>
  <c r="J65" i="1"/>
  <c r="K65" i="1"/>
  <c r="F92" i="1"/>
  <c r="G92" i="1"/>
  <c r="H92" i="1"/>
  <c r="I92" i="1"/>
  <c r="J92" i="1"/>
  <c r="K92" i="1"/>
  <c r="A121" i="1"/>
  <c r="A107" i="1"/>
  <c r="A86" i="1"/>
  <c r="A49" i="1"/>
  <c r="A72" i="1"/>
  <c r="A65" i="1"/>
  <c r="A92" i="1"/>
  <c r="A30" i="1" l="1"/>
  <c r="F30" i="1"/>
  <c r="G30" i="1"/>
  <c r="H30" i="1"/>
  <c r="I30" i="1"/>
  <c r="J30" i="1"/>
  <c r="K30" i="1"/>
  <c r="A83" i="1" l="1"/>
  <c r="A45" i="1"/>
  <c r="A94" i="1"/>
  <c r="F83" i="1"/>
  <c r="G83" i="1"/>
  <c r="H83" i="1"/>
  <c r="I83" i="1"/>
  <c r="J83" i="1"/>
  <c r="K83" i="1"/>
  <c r="F45" i="1"/>
  <c r="G45" i="1"/>
  <c r="H45" i="1"/>
  <c r="I45" i="1"/>
  <c r="J45" i="1"/>
  <c r="K45" i="1"/>
  <c r="F94" i="1"/>
  <c r="G94" i="1"/>
  <c r="H94" i="1"/>
  <c r="I94" i="1"/>
  <c r="J94" i="1"/>
  <c r="K94" i="1"/>
  <c r="A48" i="1" l="1"/>
  <c r="F48" i="1"/>
  <c r="G48" i="1"/>
  <c r="H48" i="1"/>
  <c r="I48" i="1"/>
  <c r="J48" i="1"/>
  <c r="K48" i="1"/>
  <c r="A91" i="1"/>
  <c r="F91" i="1"/>
  <c r="G91" i="1"/>
  <c r="H91" i="1"/>
  <c r="I91" i="1"/>
  <c r="J91" i="1"/>
  <c r="K91" i="1"/>
  <c r="F39" i="1" l="1"/>
  <c r="G39" i="1"/>
  <c r="H39" i="1"/>
  <c r="I39" i="1"/>
  <c r="J39" i="1"/>
  <c r="K39" i="1"/>
  <c r="A39" i="1"/>
  <c r="F61" i="1" l="1"/>
  <c r="G61" i="1"/>
  <c r="H61" i="1"/>
  <c r="I61" i="1"/>
  <c r="J61" i="1"/>
  <c r="K61" i="1"/>
  <c r="A61" i="1"/>
  <c r="A71" i="1" l="1"/>
  <c r="F71" i="1"/>
  <c r="G71" i="1"/>
  <c r="H71" i="1"/>
  <c r="I71" i="1"/>
  <c r="J71" i="1"/>
  <c r="K71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<sst xmlns="http://schemas.openxmlformats.org/spreadsheetml/2006/main" count="13567" uniqueCount="2584">
  <si>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</si>
  <si>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</si>
  <si>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</si>
  <si>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</si>
  <si>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</si>
  <si>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</si>
  <si>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</si>
  <si>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</si>
  <si>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</si>
  <si>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</si>
  <si>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</si>
  <si>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</si>
  <si>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</si>
  <si>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</si>
  <si>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</si>
  <si>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</si>
  <si>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</si>
  <si>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</si>
  <si>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</si>
  <si>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</si>
  <si>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</si>
  <si>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</si>
  <si>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</si>
  <si>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</si>
  <si>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</si>
  <si>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</si>
  <si>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</si>
  <si>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</si>
  <si>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</si>
  <si>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</si>
  <si>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</si>
  <si>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</si>
  <si>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</si>
  <si>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</si>
  <si>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</si>
  <si>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</si>
  <si>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</si>
  <si>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</si>
  <si>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</si>
  <si>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</si>
  <si>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</si>
  <si>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</si>
  <si>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</si>
  <si>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</si>
  <si>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</si>
  <si>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</si>
  <si>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</si>
  <si>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</si>
  <si>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</si>
  <si>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</si>
  <si>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</si>
  <si>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</si>
  <si>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</si>
  <si>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</si>
  <si>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</si>
  <si>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</si>
  <si>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</si>
  <si>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</si>
  <si>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</si>
  <si>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</si>
  <si>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</si>
  <si>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</si>
  <si>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</si>
  <si>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</si>
  <si>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</si>
  <si>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</si>
  <si>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</si>
  <si>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</si>
  <si>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</si>
  <si>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</si>
  <si>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</si>
  <si>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</si>
  <si>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</si>
  <si>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</si>
  <si>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</si>
  <si>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</si>
  <si>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</si>
  <si>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</si>
  <si>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</si>
  <si>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</si>
  <si>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</si>
  <si>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</si>
  <si>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</si>
  <si>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</si>
  <si>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</si>
  <si>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</si>
  <si>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</si>
  <si>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</si>
  <si>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</si>
  <si>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</si>
  <si>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</si>
  <si>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</si>
  <si>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</si>
  <si>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</si>
  <si>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</si>
  <si>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</si>
  <si>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</si>
  <si>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</si>
  <si>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</si>
  <si>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</si>
  <si>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</si>
  <si>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</si>
  <si>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</si>
  <si>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</si>
  <si>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</si>
  <si>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</si>
  <si>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</si>
  <si>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</si>
  <si>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</si>
  <si>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</si>
  <si>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</si>
  <si>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</si>
  <si>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</si>
  <si>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</si>
  <si>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</si>
  <si>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</si>
  <si>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</si>
  <si>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</si>
  <si>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</si>
  <si>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</si>
  <si>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</si>
  <si>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</si>
  <si>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</si>
  <si>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</si>
  <si>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</si>
  <si>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</si>
  <si>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</si>
  <si>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</si>
  <si>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</si>
  <si>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</si>
  <si>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</si>
  <si>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</si>
  <si>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</si>
  <si>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</si>
  <si>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</si>
  <si>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</si>
  <si>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</si>
  <si>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</si>
  <si>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</si>
  <si>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</si>
  <si>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</si>
  <si>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</si>
  <si>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</si>
  <si>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</si>
  <si>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</si>
  <si>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</si>
  <si>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</si>
  <si>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</si>
  <si>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</si>
  <si>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</si>
  <si>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</si>
  <si>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</si>
  <si>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</si>
  <si>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</si>
  <si>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</si>
  <si>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</si>
  <si>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</si>
  <si>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</si>
  <si>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</si>
  <si>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</si>
  <si>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</si>
  <si>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</si>
  <si>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</si>
  <si>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</si>
  <si>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</si>
  <si>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</si>
  <si>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</si>
  <si>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</si>
  <si>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</si>
  <si>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</si>
  <si>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</si>
  <si>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</si>
  <si>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</si>
  <si>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</si>
  <si>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</si>
  <si>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</si>
  <si>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</si>
  <si>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</si>
  <si>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</si>
  <si>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</si>
  <si>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</si>
  <si>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</si>
  <si>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</si>
  <si>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</si>
  <si>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</si>
  <si>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</si>
  <si>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</si>
  <si>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</si>
  <si>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</si>
  <si>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</si>
  <si>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</si>
  <si>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</si>
  <si>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</si>
  <si>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</si>
  <si>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</si>
  <si>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</si>
  <si>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</si>
  <si>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</si>
  <si>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</si>
  <si>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</si>
  <si>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</si>
  <si>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</si>
  <si>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</si>
  <si>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</si>
  <si>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</si>
  <si>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</si>
  <si>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</si>
  <si>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</si>
  <si>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</si>
  <si>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</si>
  <si>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</si>
  <si>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</si>
  <si>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</si>
  <si>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</si>
  <si>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</si>
  <si>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</si>
  <si>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</si>
  <si>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</si>
  <si>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</si>
  <si>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</si>
  <si>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</si>
  <si>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</si>
  <si>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</si>
  <si>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</si>
  <si>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</si>
  <si>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</si>
  <si>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</si>
  <si>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</si>
  <si>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</si>
  <si>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</si>
  <si>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</si>
  <si>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</si>
  <si>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</si>
  <si>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</si>
  <si>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</si>
  <si>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</si>
  <si>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</si>
  <si>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</si>
  <si>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</si>
  <si>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</si>
  <si>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</si>
  <si>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</si>
  <si>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</si>
  <si>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</si>
  <si>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</si>
  <si>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</si>
  <si>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</si>
  <si>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</si>
  <si>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</si>
  <si>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</si>
  <si>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</si>
  <si>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</si>
  <si>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</si>
  <si>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</si>
  <si>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</si>
  <si>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</si>
  <si>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</si>
  <si>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</si>
  <si>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</si>
  <si>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</si>
  <si>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</si>
  <si>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</si>
  <si>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</si>
  <si>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</si>
  <si>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</si>
  <si>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</si>
  <si>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</si>
  <si>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</si>
  <si>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</si>
  <si>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</si>
  <si>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</si>
  <si>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</si>
  <si>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</si>
  <si>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</si>
  <si>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</si>
  <si>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</si>
  <si>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</si>
  <si>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</si>
  <si>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</si>
  <si>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</si>
  <si>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</si>
  <si>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</si>
  <si>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</si>
  <si>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</si>
  <si>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</si>
  <si>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</si>
  <si>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</si>
  <si>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</si>
  <si>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</si>
  <si>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</si>
  <si>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</si>
  <si>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</si>
  <si>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</si>
  <si>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</si>
  <si>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</si>
  <si>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</si>
  <si>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</si>
  <si>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</si>
  <si>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</si>
  <si>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</si>
  <si>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</si>
  <si>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</si>
  <si>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</si>
  <si>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</si>
  <si>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</si>
  <si>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</si>
  <si>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</si>
  <si>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</si>
  <si>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</si>
  <si>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</si>
  <si>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</si>
  <si>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</si>
  <si>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</si>
  <si>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</si>
  <si>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</si>
  <si>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</si>
  <si>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</si>
  <si>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</si>
  <si>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</si>
  <si>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</si>
  <si>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</si>
  <si>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</si>
  <si>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</si>
  <si>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</si>
  <si>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</si>
  <si>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</si>
  <si>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</si>
  <si>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</si>
  <si>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</si>
  <si>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</si>
  <si>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</si>
  <si>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</si>
  <si>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</si>
  <si>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</si>
  <si>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</si>
  <si>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</si>
  <si>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</si>
  <si>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</si>
  <si>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</si>
  <si>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</si>
  <si>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</si>
  <si>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</si>
  <si>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</si>
  <si>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</si>
  <si>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</si>
  <si>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</si>
  <si>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</si>
  <si>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</si>
  <si>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</si>
  <si>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</si>
  <si>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</si>
  <si>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</si>
  <si>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</si>
  <si>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</si>
  <si>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</si>
  <si>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</si>
  <si>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</si>
  <si>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</si>
  <si>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</si>
  <si>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</si>
  <si>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</si>
  <si>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</si>
  <si>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</si>
  <si>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</si>
  <si>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</si>
  <si>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</si>
  <si>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</si>
  <si>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</si>
  <si>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</si>
  <si>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</si>
  <si>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</si>
  <si>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</si>
  <si>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</si>
  <si>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</si>
  <si>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</si>
  <si>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</si>
  <si>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</si>
  <si>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</si>
  <si>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</si>
  <si>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</si>
  <si>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</si>
  <si>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</si>
  <si>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</si>
  <si>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</si>
  <si>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</si>
  <si>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</si>
  <si>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</si>
  <si>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</si>
  <si>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</si>
  <si>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</si>
  <si>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</si>
  <si>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</si>
  <si>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</si>
  <si>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</si>
  <si>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</si>
  <si>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</si>
  <si>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</si>
  <si>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</si>
  <si>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</si>
  <si>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</si>
  <si>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</si>
  <si>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</si>
  <si>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</si>
  <si>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</si>
  <si>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</si>
  <si>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</si>
  <si>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</si>
  <si>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</si>
  <si>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</si>
  <si>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</si>
  <si>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</si>
  <si>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</si>
  <si>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</si>
  <si>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</si>
  <si>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</si>
  <si>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</si>
  <si>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</si>
  <si>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</si>
  <si>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</si>
  <si>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</si>
  <si>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</si>
  <si>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</si>
  <si>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</si>
  <si>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</si>
  <si>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</si>
  <si>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</si>
  <si>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</si>
  <si>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</si>
  <si>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</si>
  <si>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</si>
  <si>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</si>
  <si>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</si>
  <si>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</si>
  <si>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</si>
  <si>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</si>
  <si>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</si>
  <si>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</si>
  <si>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</si>
  <si>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</si>
  <si>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</si>
  <si>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</si>
  <si>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</si>
  <si>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</si>
  <si>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</si>
  <si>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</si>
  <si>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</si>
  <si>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</si>
  <si>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</si>
  <si>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</si>
  <si>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</si>
  <si>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</si>
  <si>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</si>
  <si>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</si>
  <si>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</si>
  <si>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</si>
  <si>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</si>
  <si>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</si>
  <si>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</si>
  <si>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</si>
  <si>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</si>
  <si>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</si>
  <si>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</si>
  <si>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</si>
  <si>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</si>
  <si>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</si>
  <si>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</si>
  <si>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</si>
  <si>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</si>
  <si>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</si>
  <si>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</si>
  <si>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</si>
  <si>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</si>
  <si>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</si>
  <si>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</si>
  <si>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</si>
  <si>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</si>
  <si>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</si>
  <si>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</si>
  <si>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</si>
  <si>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</si>
  <si>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</si>
  <si>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</si>
  <si>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</si>
  <si>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</si>
  <si>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</si>
  <si>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</si>
  <si>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</si>
  <si>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</si>
  <si>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</si>
  <si>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</si>
  <si>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</si>
  <si>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</si>
  <si>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</si>
  <si>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</si>
  <si>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</si>
  <si>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</si>
  <si>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</si>
  <si>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</si>
  <si>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</si>
  <si>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</si>
  <si>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</si>
  <si>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</si>
  <si>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</si>
  <si>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</si>
  <si>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</si>
  <si>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</si>
  <si>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</si>
  <si>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</si>
  <si>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</si>
  <si>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</si>
  <si>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</si>
  <si>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</si>
  <si>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</si>
  <si>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</si>
  <si>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</si>
  <si>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</si>
  <si>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</si>
  <si>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</si>
  <si>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</si>
  <si>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</si>
  <si>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</si>
  <si>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</si>
  <si>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</si>
  <si>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</si>
  <si>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</si>
  <si>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</si>
  <si>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</si>
  <si>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</si>
  <si>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</si>
  <si>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</si>
  <si>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</si>
  <si>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</si>
  <si>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</si>
  <si>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</si>
  <si>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</si>
  <si>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</si>
  <si>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</si>
  <si>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</si>
  <si>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</si>
  <si>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</si>
  <si>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</si>
  <si>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</si>
  <si>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</si>
  <si>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</si>
  <si>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</si>
  <si>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</si>
  <si>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</si>
  <si>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</si>
  <si>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</si>
  <si>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</si>
  <si>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</si>
  <si>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</si>
  <si>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</si>
  <si>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</si>
  <si>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</si>
  <si>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</si>
  <si>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</si>
  <si>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</si>
  <si>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</si>
  <si>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</si>
  <si>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</si>
  <si>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</si>
  <si>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</si>
  <si>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</si>
  <si>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</si>
  <si>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</si>
  <si>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</si>
  <si>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</si>
  <si>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</si>
  <si>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</si>
  <si>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</si>
  <si>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</si>
  <si>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</si>
  <si>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</si>
  <si>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</si>
  <si>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</si>
  <si>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</si>
  <si>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</si>
  <si>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</si>
  <si>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</si>
  <si>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</si>
  <si>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</si>
  <si>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</si>
  <si>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</si>
  <si>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</si>
  <si>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</si>
  <si>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</si>
  <si>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</si>
  <si>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</si>
  <si>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</si>
  <si>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</si>
  <si>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</si>
  <si>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</si>
  <si>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</si>
  <si>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</si>
  <si>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</si>
  <si>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</si>
  <si>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</si>
  <si>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</si>
  <si>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</si>
  <si>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</si>
  <si>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</si>
  <si>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</si>
  <si>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</si>
  <si>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</si>
  <si>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</si>
  <si>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</si>
  <si>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</si>
  <si>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</si>
  <si>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</si>
  <si>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</si>
  <si>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</si>
  <si>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</si>
  <si>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</si>
  <si>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</si>
  <si>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</si>
  <si>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</si>
  <si>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</si>
  <si>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</si>
  <si>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</si>
  <si>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</si>
  <si>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</si>
  <si>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</si>
  <si>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</si>
  <si>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</si>
  <si>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</si>
  <si>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</si>
  <si>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</si>
  <si>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</si>
  <si>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</si>
  <si>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</si>
  <si>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</si>
  <si>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</si>
  <si>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</si>
  <si>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</si>
  <si>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</si>
  <si>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</si>
  <si>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</si>
  <si>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</si>
  <si>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</si>
  <si>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</si>
  <si>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</si>
  <si>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</si>
  <si>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</si>
  <si>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</si>
  <si>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</si>
  <si>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</si>
  <si>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</si>
  <si>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</si>
  <si>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</si>
  <si>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</si>
  <si>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</si>
  <si>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</si>
  <si>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</si>
  <si>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</si>
  <si>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</si>
  <si>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</si>
  <si>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</si>
  <si>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</si>
  <si>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</si>
  <si>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</si>
  <si>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</si>
  <si>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</si>
  <si>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</si>
  <si>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</si>
  <si>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</si>
  <si>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</si>
  <si>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</si>
  <si>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</si>
  <si>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</si>
  <si>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</si>
  <si>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</si>
  <si>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</si>
  <si>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</si>
  <si>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</si>
  <si>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</si>
  <si>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</si>
  <si>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</si>
  <si>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</si>
  <si>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</si>
  <si>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</si>
  <si>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</si>
  <si>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</si>
  <si>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</si>
  <si>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</si>
  <si>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</si>
  <si>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</si>
  <si>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</si>
  <si>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</si>
  <si>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</si>
  <si>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</si>
  <si>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</si>
  <si>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</si>
  <si>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</si>
  <si>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</si>
  <si>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</si>
  <si>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</si>
  <si>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</si>
  <si>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</si>
  <si>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</si>
  <si>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</si>
  <si>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</si>
  <si>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</si>
  <si>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</si>
  <si>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</si>
  <si>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</si>
  <si>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</si>
  <si>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</si>
  <si>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</si>
  <si>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</si>
  <si>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</si>
  <si>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</si>
  <si>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</si>
  <si>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</si>
  <si>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</si>
  <si>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</si>
  <si>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</si>
  <si>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</si>
  <si>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</si>
  <si>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</si>
  <si>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</si>
  <si>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</si>
  <si>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</si>
  <si>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</si>
  <si>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</si>
  <si>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</si>
  <si>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</si>
  <si>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</si>
  <si>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</si>
  <si>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</si>
  <si>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</si>
  <si>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</si>
  <si>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</si>
  <si>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</si>
  <si>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</si>
  <si>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</si>
  <si>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</si>
  <si>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</si>
  <si>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</si>
  <si>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</si>
  <si>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</si>
  <si>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</si>
  <si>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</si>
  <si>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</si>
  <si>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</si>
  <si>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</si>
  <si>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</si>
  <si>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</si>
  <si>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</si>
  <si>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</si>
  <si>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</si>
  <si>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</si>
  <si>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</si>
  <si>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</si>
  <si>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</si>
  <si>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</si>
  <si>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</si>
  <si>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</si>
  <si>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</si>
  <si>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</si>
  <si>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</si>
  <si>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</si>
  <si>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</si>
  <si>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</si>
  <si>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</si>
  <si>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</si>
  <si>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</si>
  <si>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</si>
  <si>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</si>
  <si>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</si>
  <si>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</si>
  <si>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</si>
  <si>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</si>
  <si>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</si>
  <si>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</si>
  <si>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</si>
  <si>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</si>
  <si>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</si>
  <si>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</si>
  <si>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</si>
  <si>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</si>
  <si>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</si>
  <si>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</si>
  <si>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</si>
  <si>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</si>
  <si>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</si>
  <si>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</si>
  <si>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</si>
  <si>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</si>
  <si>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</si>
  <si>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</si>
  <si>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</si>
  <si>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</si>
  <si>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</si>
  <si>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</si>
  <si>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</si>
  <si>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</si>
  <si>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</si>
  <si>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</si>
  <si>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</si>
  <si>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</si>
  <si>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</si>
  <si>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</si>
  <si>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</si>
  <si>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</si>
  <si>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</si>
  <si>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</si>
  <si>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</si>
  <si>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</si>
  <si>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</si>
  <si>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</si>
  <si>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</si>
  <si>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</si>
  <si>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</si>
  <si>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</si>
  <si>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</si>
  <si>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</si>
  <si>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</si>
  <si>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</si>
  <si>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</si>
  <si>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</si>
  <si>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</si>
  <si>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</si>
  <si>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</si>
  <si>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</si>
  <si>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</si>
  <si>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</si>
  <si>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</si>
  <si>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</si>
  <si>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</si>
  <si>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</si>
  <si>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</si>
  <si>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</si>
  <si>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</si>
  <si>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</si>
  <si>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</si>
  <si>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</si>
  <si>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</si>
  <si>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</si>
  <si>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</si>
  <si>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</si>
  <si>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</si>
  <si>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</si>
  <si>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</si>
  <si>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</si>
  <si>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</si>
  <si>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</si>
  <si>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</si>
  <si>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</si>
  <si>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</si>
  <si>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</si>
  <si>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</si>
  <si>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</si>
  <si>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</si>
  <si>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</si>
  <si>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</si>
  <si>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</si>
  <si>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</si>
  <si>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</si>
  <si>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</si>
  <si>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</si>
  <si>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</si>
  <si>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</si>
  <si>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</si>
  <si>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</si>
  <si>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</si>
  <si>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</si>
  <si>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</si>
  <si>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</si>
  <si>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</si>
  <si>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</si>
  <si>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</si>
  <si>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</si>
  <si>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</si>
  <si>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</si>
  <si>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</si>
  <si>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</si>
  <si>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</si>
  <si>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</si>
  <si>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</si>
  <si>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</si>
  <si>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</si>
  <si>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</si>
  <si>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</si>
  <si>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</si>
  <si>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</si>
  <si>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</si>
  <si>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</si>
  <si>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</si>
  <si>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</si>
  <si>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</si>
  <si>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</si>
  <si>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</si>
  <si>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</si>
  <si>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</si>
  <si>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</si>
  <si>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</si>
  <si>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</si>
  <si>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</si>
  <si>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</si>
  <si>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</si>
  <si>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</si>
  <si>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</si>
  <si>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</si>
  <si>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</si>
  <si>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</si>
  <si>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</si>
  <si>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</si>
  <si>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</si>
  <si>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</si>
  <si>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</si>
  <si>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</si>
  <si>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</si>
  <si>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</si>
  <si>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</si>
  <si>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</si>
  <si>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</si>
  <si>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</si>
  <si>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</si>
  <si>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</si>
  <si>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</si>
  <si>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</si>
  <si>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</si>
  <si>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</si>
  <si>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</si>
  <si>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</si>
  <si>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</si>
  <si>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</si>
  <si>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</si>
  <si>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</si>
  <si>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</si>
  <si>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</si>
  <si>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</si>
  <si>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</si>
  <si>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</si>
  <si>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</si>
  <si>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</si>
  <si>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</si>
  <si>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</si>
  <si>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</si>
  <si>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</si>
  <si>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</si>
  <si>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</si>
  <si>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</si>
  <si>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</si>
  <si>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</si>
  <si>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</si>
  <si>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</si>
  <si>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</si>
  <si>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</si>
  <si>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</si>
  <si>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</si>
  <si>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</si>
  <si>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</si>
  <si>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</si>
  <si>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</si>
  <si>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</si>
  <si>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</si>
  <si>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</si>
  <si>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</si>
  <si>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</si>
  <si>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</si>
  <si>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</si>
  <si>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</si>
  <si>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</si>
  <si>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</si>
  <si>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</si>
  <si>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</si>
  <si>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</si>
  <si>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</si>
  <si>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</si>
  <si>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</si>
  <si>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</si>
  <si>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</si>
  <si>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</si>
  <si>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</si>
  <si>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</si>
  <si>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</si>
  <si>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</si>
  <si>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</si>
  <si>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</si>
  <si>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</si>
  <si>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</si>
  <si>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</si>
  <si>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</si>
  <si>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</si>
  <si>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</si>
  <si>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</si>
  <si>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</si>
  <si>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</si>
  <si>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</si>
  <si>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</si>
  <si>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</si>
  <si>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</si>
  <si>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</si>
  <si>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</si>
  <si>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</si>
  <si>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</si>
  <si>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</si>
  <si>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</si>
  <si>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</si>
  <si>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</si>
  <si>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</si>
  <si>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</si>
  <si>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</si>
  <si>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</si>
  <si>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</si>
  <si>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</si>
  <si>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</si>
  <si>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</si>
  <si>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</si>
  <si>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</si>
  <si>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</si>
  <si>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</si>
  <si>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</si>
  <si>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</si>
  <si>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</si>
  <si>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</si>
  <si>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</si>
  <si>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</si>
  <si>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</si>
  <si>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</si>
  <si>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</si>
  <si>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</si>
  <si>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</si>
  <si>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</si>
  <si>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</si>
  <si>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</si>
  <si>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</si>
  <si>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</si>
  <si>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</si>
  <si>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</si>
  <si>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</si>
  <si>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</si>
  <si>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</si>
  <si>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</si>
  <si>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</si>
  <si>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</si>
  <si>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</si>
  <si>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</si>
  <si>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</si>
  <si>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</si>
  <si>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</si>
  <si>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</si>
  <si>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</si>
  <si>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</si>
  <si>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</si>
  <si>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</si>
  <si>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</si>
  <si>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</si>
  <si>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</si>
  <si>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</si>
  <si>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</si>
  <si>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</si>
  <si>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</si>
  <si>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</si>
  <si>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</si>
  <si>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</si>
  <si>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</si>
  <si>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</si>
  <si>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</si>
  <si>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</si>
  <si>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</si>
  <si>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</si>
  <si>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</si>
  <si>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</si>
  <si>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</si>
  <si>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</si>
  <si>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</si>
  <si>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</si>
  <si>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</si>
  <si>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</si>
  <si>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</si>
  <si>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</si>
  <si>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</si>
  <si>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</si>
  <si>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</si>
  <si>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</si>
  <si>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</si>
  <si>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</si>
  <si>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</si>
  <si>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</si>
  <si>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</si>
  <si>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</si>
  <si>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</si>
  <si>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</si>
  <si>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</si>
  <si>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</si>
  <si>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</si>
  <si>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</si>
  <si>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</si>
  <si>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</si>
  <si>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</si>
  <si>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</si>
  <si>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</si>
  <si>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</si>
  <si>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</si>
  <si>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</si>
  <si>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</si>
  <si>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</si>
  <si>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</si>
  <si>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</si>
  <si>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</si>
  <si>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</si>
  <si>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</si>
  <si>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</si>
  <si>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</si>
  <si>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</si>
  <si>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</si>
  <si>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</si>
  <si>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</si>
  <si>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</si>
  <si>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</si>
  <si>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</si>
  <si>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</si>
  <si>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</si>
  <si>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</si>
  <si>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</si>
  <si>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</si>
  <si>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</si>
  <si>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</si>
  <si>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</si>
  <si>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</si>
  <si>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</si>
  <si>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</si>
  <si>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</si>
  <si>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</si>
  <si>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</si>
  <si>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</si>
  <si>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</si>
  <si>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</si>
  <si>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</si>
  <si>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</si>
  <si>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</si>
  <si>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</si>
  <si>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</si>
  <si>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</si>
  <si>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</si>
  <si>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</si>
  <si>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</si>
  <si>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</si>
  <si>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</si>
  <si>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</si>
  <si>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</si>
  <si>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</si>
  <si>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</si>
  <si>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</si>
  <si>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</si>
  <si>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</si>
  <si>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</si>
  <si>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</si>
  <si>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</si>
  <si>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</si>
  <si>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</si>
  <si>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</si>
  <si>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</si>
  <si>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</si>
  <si>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</si>
  <si>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</si>
  <si>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</si>
  <si>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</si>
  <si>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</si>
  <si>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</si>
  <si>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</si>
  <si>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</si>
  <si>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</si>
  <si>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</si>
  <si>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</si>
  <si>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</si>
  <si>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</si>
  <si>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</si>
  <si>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</si>
  <si>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</si>
  <si>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</si>
  <si>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</si>
  <si>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</si>
  <si>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</si>
  <si>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</si>
  <si>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</si>
  <si>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</si>
  <si>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</si>
  <si>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</si>
  <si>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</si>
  <si>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</si>
  <si>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</si>
  <si>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</si>
  <si>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</si>
  <si>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</si>
  <si>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</si>
  <si>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</si>
  <si>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</si>
  <si>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</si>
  <si>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</si>
  <si>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</si>
  <si>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</si>
  <si>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</si>
  <si>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</si>
  <si>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</si>
  <si>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</si>
  <si>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</si>
  <si>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</si>
  <si>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</si>
  <si>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</si>
  <si>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</si>
  <si>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</si>
  <si>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</si>
  <si>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</si>
  <si>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</si>
  <si>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</si>
  <si>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</si>
  <si>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</si>
  <si>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</si>
  <si>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</si>
  <si>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</si>
  <si>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</si>
  <si>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</si>
  <si>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</si>
  <si>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</si>
  <si>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</si>
  <si>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</si>
  <si>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</si>
  <si>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</si>
  <si>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</si>
  <si>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</si>
  <si>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</si>
  <si>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</si>
  <si>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</si>
  <si>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</si>
  <si>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</si>
  <si>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</si>
  <si>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</si>
  <si>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</si>
  <si>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</si>
  <si>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</si>
  <si>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</si>
  <si>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</si>
  <si>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</si>
  <si>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</si>
  <si>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</si>
  <si>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</si>
  <si>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</si>
  <si>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</si>
  <si>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</si>
  <si>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</si>
  <si>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</si>
  <si>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</si>
  <si>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</si>
  <si>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</si>
  <si>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</si>
  <si>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</si>
  <si>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</si>
  <si>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</si>
  <si>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</si>
  <si>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</si>
  <si>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</si>
  <si>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</si>
  <si>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</si>
  <si>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</si>
  <si>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</si>
  <si>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</si>
  <si>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</si>
  <si>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</si>
  <si>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</si>
  <si>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</si>
  <si>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</si>
  <si>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</si>
  <si>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</si>
  <si>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</si>
  <si>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</si>
  <si>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</si>
  <si>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</si>
  <si>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</si>
  <si>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</si>
  <si>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</si>
  <si>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</si>
  <si>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</si>
  <si>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</si>
  <si>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</si>
  <si>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</si>
  <si>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</si>
  <si>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</si>
  <si>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</si>
  <si>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</si>
  <si>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</si>
  <si>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</si>
  <si>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</si>
  <si>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</si>
  <si>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</si>
  <si>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</si>
  <si>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</si>
  <si>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</si>
  <si>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</si>
  <si>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</si>
  <si>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</si>
  <si>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</si>
  <si>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</si>
  <si>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</si>
  <si>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</si>
  <si>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</si>
  <si>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</si>
  <si>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</si>
  <si>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</si>
  <si>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</si>
  <si>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</si>
  <si>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</si>
  <si>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</si>
  <si>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</si>
  <si>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</si>
  <si>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</si>
  <si>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</si>
  <si>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</si>
  <si>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</si>
  <si>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</si>
  <si>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</si>
  <si>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</si>
  <si>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</si>
  <si>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</si>
  <si>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</si>
  <si>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</si>
  <si>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</si>
  <si>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</si>
  <si>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</si>
  <si>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</si>
  <si>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</si>
  <si>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</si>
  <si>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</si>
  <si>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</si>
  <si>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</si>
  <si>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</si>
  <si>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</si>
  <si>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</si>
  <si>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</si>
  <si>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</si>
  <si>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</si>
  <si>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</si>
  <si>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</si>
  <si>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</si>
  <si>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</si>
  <si>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</si>
  <si>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</si>
  <si>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</si>
  <si>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</si>
  <si>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</si>
  <si>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</si>
  <si>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</si>
  <si>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</si>
  <si>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</si>
  <si>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</si>
  <si>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</si>
  <si>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</si>
  <si>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</si>
  <si>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</si>
  <si>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</si>
  <si>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</si>
  <si>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</si>
  <si>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</si>
  <si>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</si>
  <si>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</si>
  <si>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</si>
  <si>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</si>
  <si>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</si>
  <si>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</si>
  <si>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</si>
  <si>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</si>
  <si>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</si>
  <si>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</si>
  <si>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</si>
  <si>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</si>
  <si>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</si>
  <si>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</si>
  <si>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</si>
  <si>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</si>
  <si>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</si>
  <si>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</si>
  <si>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</si>
  <si>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</si>
  <si>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</si>
  <si>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</si>
  <si>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</si>
  <si>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</si>
  <si>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</si>
  <si>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</si>
  <si>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</si>
  <si>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</si>
  <si>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</si>
  <si>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</si>
  <si>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</si>
  <si>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</si>
  <si>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</si>
  <si>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</si>
  <si>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</si>
  <si>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</si>
  <si>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</si>
  <si>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</si>
  <si>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</si>
  <si>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</si>
  <si>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</si>
  <si>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</si>
  <si>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</si>
  <si>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</si>
  <si>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</si>
  <si>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</si>
  <si>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</si>
  <si>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</si>
  <si>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</si>
  <si>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</si>
  <si>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</si>
  <si>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</si>
  <si>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</si>
  <si>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</si>
  <si>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</si>
  <si>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</si>
  <si>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</si>
  <si>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</si>
  <si>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</si>
  <si>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</si>
  <si>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</si>
  <si>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</si>
  <si>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</si>
  <si>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</si>
  <si>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</si>
  <si>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</si>
  <si>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</si>
  <si>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</si>
  <si>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</si>
  <si>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</si>
  <si>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</si>
  <si>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</si>
  <si>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</si>
  <si>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</si>
  <si>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</si>
  <si>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</si>
  <si>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</si>
  <si>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</si>
  <si>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</si>
  <si>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</si>
  <si>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</si>
  <si>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</si>
  <si>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</si>
  <si>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</si>
  <si>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</si>
  <si>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</si>
  <si>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</si>
  <si>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</si>
  <si>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</si>
  <si>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</si>
  <si>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</si>
  <si>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</si>
  <si>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</si>
  <si>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</si>
  <si>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</si>
  <si>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</si>
  <si>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</si>
  <si>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</si>
  <si>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</si>
  <si>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</si>
  <si>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</si>
  <si>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</si>
  <si>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</si>
  <si>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</si>
  <si>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</si>
  <si>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</si>
  <si>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</si>
  <si>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</si>
  <si>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</si>
  <si>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</si>
  <si>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</si>
  <si>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</si>
  <si>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</si>
  <si>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</si>
  <si>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</si>
  <si>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</si>
  <si>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</si>
  <si>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</si>
  <si>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</si>
  <si>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</si>
  <si>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</si>
  <si>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</si>
  <si>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</si>
  <si>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</si>
  <si>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</si>
  <si>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</si>
  <si>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</si>
  <si>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</si>
  <si>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</si>
  <si>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</si>
  <si>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</si>
  <si>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</si>
  <si>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</si>
  <si>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</si>
  <si>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</si>
  <si>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</si>
  <si>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</si>
  <si>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</si>
  <si>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</si>
  <si>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</si>
  <si>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</si>
  <si>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</si>
  <si>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</si>
  <si>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</si>
  <si>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</si>
  <si>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</si>
  <si>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</si>
  <si>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</si>
  <si>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</si>
  <si>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</si>
  <si>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</si>
  <si>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</si>
  <si>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</si>
  <si>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</si>
  <si>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</si>
  <si>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</si>
  <si>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</si>
  <si>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</si>
  <si>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</si>
  <si>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</si>
  <si>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</si>
  <si>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</si>
  <si>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</si>
  <si>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</si>
  <si>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</si>
  <si>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</si>
  <si>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</si>
  <si>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</si>
  <si>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</si>
  <si>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</si>
  <si>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</si>
  <si>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</si>
  <si>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</si>
  <si>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</si>
  <si>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</si>
  <si>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</si>
  <si>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</si>
  <si>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</si>
  <si>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</si>
  <si>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</si>
  <si>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</si>
  <si>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</si>
  <si>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</si>
  <si>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</si>
  <si>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</si>
  <si>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</si>
  <si>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</si>
  <si>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</si>
  <si>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</si>
  <si>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</si>
  <si>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</si>
  <si>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</si>
  <si>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</si>
  <si>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</si>
  <si>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</si>
  <si>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</si>
  <si>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</si>
  <si>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</si>
  <si>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</si>
  <si>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</si>
  <si>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</si>
  <si>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</si>
  <si>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</si>
  <si>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</si>
  <si>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</si>
  <si>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</si>
  <si>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</si>
  <si>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</si>
  <si>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</si>
  <si>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</si>
  <si>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</si>
  <si>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</si>
  <si>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</si>
  <si>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</si>
  <si>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</si>
  <si>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</si>
  <si>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</si>
  <si>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</si>
  <si>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</si>
  <si>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</si>
  <si>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</si>
  <si>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</si>
  <si>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</si>
  <si>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</si>
  <si>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</si>
  <si>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</si>
  <si>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</si>
  <si>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</si>
  <si>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</si>
  <si>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</si>
  <si>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</si>
  <si>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</si>
  <si>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</si>
  <si>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</si>
  <si>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</si>
  <si>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</si>
  <si>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</si>
  <si>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</si>
  <si>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</si>
  <si>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</si>
  <si>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</si>
  <si>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</si>
  <si>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</si>
  <si>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</si>
  <si>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</si>
  <si>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</si>
  <si>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</si>
  <si>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</si>
  <si>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</si>
  <si>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</si>
  <si>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</si>
  <si>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</si>
  <si>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</si>
  <si>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</si>
  <si>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</si>
  <si>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</si>
  <si>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</si>
  <si>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</si>
  <si>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</si>
  <si>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</si>
  <si>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</si>
  <si>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</si>
  <si>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</si>
  <si>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</si>
  <si>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</si>
  <si>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</si>
  <si>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</si>
  <si>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</si>
  <si>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</si>
  <si>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</si>
  <si>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</si>
  <si>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</si>
  <si>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</si>
  <si>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</si>
  <si>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</si>
  <si>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</si>
  <si>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</si>
  <si>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</si>
  <si>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</si>
  <si>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</si>
  <si>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</si>
  <si>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</si>
  <si>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</si>
  <si>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</si>
  <si>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</si>
  <si>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</si>
  <si>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</si>
  <si>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</si>
  <si>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</si>
  <si>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</si>
  <si>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</si>
  <si>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</si>
  <si>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</si>
  <si>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</si>
  <si>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</si>
  <si>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</si>
  <si>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</si>
  <si>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</si>
  <si>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</si>
  <si>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</si>
  <si>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</si>
  <si>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</si>
  <si>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</si>
  <si>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</si>
  <si>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</si>
  <si>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</si>
  <si>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</si>
  <si>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</si>
  <si>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</si>
  <si>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</si>
  <si>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</si>
  <si>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</si>
  <si>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</si>
  <si>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</si>
  <si>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</si>
  <si>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</si>
  <si>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</si>
  <si>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</si>
  <si>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</si>
  <si>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</si>
  <si>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</si>
  <si>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</si>
  <si>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</si>
  <si>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</si>
  <si>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</si>
  <si>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</si>
  <si>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</si>
  <si>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</si>
  <si>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</si>
  <si>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</si>
  <si>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</si>
  <si>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</si>
  <si>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</si>
  <si>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</si>
  <si>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</si>
  <si>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</si>
  <si>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</si>
  <si>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</si>
  <si>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</si>
  <si>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</si>
  <si>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</si>
  <si>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</si>
  <si>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</si>
  <si>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</si>
  <si>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</si>
  <si>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</si>
  <si>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</si>
  <si>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</si>
  <si>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</si>
  <si>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</si>
  <si>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</si>
  <si>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</si>
  <si>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</si>
  <si>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</si>
  <si>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</si>
  <si>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</si>
  <si>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</si>
  <si>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</si>
  <si>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</si>
  <si>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</si>
  <si>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</si>
  <si>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</si>
  <si>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</si>
  <si>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</si>
  <si>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</si>
  <si>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</si>
  <si>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</si>
  <si>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</si>
  <si>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</si>
  <si>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</si>
  <si>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</si>
  <si>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</si>
  <si>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</si>
  <si>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</si>
  <si>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</si>
  <si>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</si>
  <si>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</si>
  <si>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</si>
  <si>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</si>
  <si>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</si>
  <si>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</si>
  <si>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</si>
  <si>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</si>
  <si>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</si>
  <si>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</si>
  <si>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</si>
  <si>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</si>
  <si>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</si>
  <si>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</si>
  <si>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</si>
  <si>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</si>
  <si>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</si>
  <si>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</si>
  <si>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</si>
  <si>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</si>
  <si>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</si>
  <si>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</si>
  <si>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</si>
  <si>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</si>
  <si>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</si>
  <si>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</si>
  <si>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</si>
  <si>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</si>
  <si>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</si>
  <si>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</si>
  <si>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</si>
  <si>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</si>
  <si>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</si>
  <si>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</si>
  <si>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</si>
  <si>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</si>
  <si>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</si>
  <si>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</si>
  <si>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</si>
  <si>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</si>
  <si>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</si>
  <si>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</si>
  <si>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</si>
  <si>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</si>
  <si>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</si>
  <si>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</si>
  <si>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</si>
  <si>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</si>
  <si>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</si>
  <si>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</si>
  <si>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</si>
  <si>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</si>
  <si>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</si>
  <si>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</si>
  <si>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</si>
  <si>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</si>
  <si>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</si>
  <si>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</si>
  <si>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</si>
  <si>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</si>
  <si>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</si>
  <si>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</si>
  <si>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</si>
  <si>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</si>
  <si>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</si>
  <si>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</si>
  <si>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</si>
  <si>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</si>
  <si>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</si>
  <si>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</si>
  <si>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</si>
  <si>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</si>
  <si>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</si>
  <si>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</si>
  <si>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</si>
  <si>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</si>
  <si>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</si>
  <si>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</si>
  <si>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</si>
  <si>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</si>
  <si>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</si>
  <si>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</si>
  <si>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</si>
  <si>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</si>
  <si>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</si>
  <si>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</si>
  <si>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</si>
  <si>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</si>
  <si>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</si>
  <si>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</si>
  <si>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</si>
  <si>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</si>
  <si>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</si>
  <si>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</si>
  <si>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</si>
  <si>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</si>
  <si>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</si>
  <si>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</si>
  <si>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</si>
  <si>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</si>
  <si>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</si>
  <si>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</si>
  <si>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</si>
  <si>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</si>
  <si>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</si>
  <si>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</si>
  <si>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</si>
  <si>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</si>
  <si>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</si>
  <si>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</si>
  <si>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</si>
  <si>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</si>
  <si>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</si>
  <si>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</si>
  <si>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</si>
  <si>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</si>
  <si>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</si>
  <si>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</si>
  <si>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</si>
  <si>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</si>
  <si>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</si>
  <si>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</si>
  <si>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</si>
  <si>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</si>
  <si>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</si>
  <si>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</si>
  <si>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</si>
  <si>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</si>
  <si>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</si>
  <si>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</si>
  <si>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</si>
  <si>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</si>
  <si>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</si>
  <si>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</si>
  <si>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</si>
  <si>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</si>
  <si>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</si>
  <si>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</si>
  <si>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</si>
  <si>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</si>
  <si>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</si>
  <si>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</si>
  <si>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</si>
  <si>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</si>
  <si>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</si>
  <si>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</si>
  <si>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</si>
  <si>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</si>
  <si>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</si>
  <si>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</si>
  <si>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</si>
  <si>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</si>
  <si>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</si>
  <si>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</si>
  <si>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</si>
  <si>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</si>
  <si>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</si>
  <si>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</si>
  <si>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</si>
  <si>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</si>
  <si>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</si>
  <si>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</si>
  <si>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</si>
  <si>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</si>
  <si>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</si>
  <si>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</si>
  <si>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</si>
  <si>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</si>
  <si>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</si>
  <si>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</si>
  <si>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</si>
  <si>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</si>
  <si>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</si>
  <si>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</si>
  <si>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</si>
  <si>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</si>
  <si>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</si>
  <si>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</si>
  <si>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</si>
  <si>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</si>
  <si>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</si>
  <si>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</si>
  <si>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</si>
  <si>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</si>
  <si>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</si>
  <si>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</si>
  <si>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</si>
  <si>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</si>
  <si>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</si>
  <si>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</si>
  <si>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</si>
  <si>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</si>
  <si>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</si>
  <si>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</si>
  <si>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</si>
  <si>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</si>
  <si>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</si>
  <si>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</si>
  <si>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</si>
  <si>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</si>
  <si>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</si>
  <si>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</si>
  <si>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</si>
  <si>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</si>
  <si>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</si>
  <si>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</si>
  <si>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</si>
  <si>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</si>
  <si>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</si>
  <si>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</si>
  <si>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</si>
  <si>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</si>
  <si>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</si>
  <si>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</si>
  <si>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</si>
  <si>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</si>
  <si>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</si>
  <si>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</si>
  <si>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</si>
  <si>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</si>
  <si>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</si>
  <si>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</si>
  <si>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</si>
  <si>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</si>
  <si>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</si>
  <si>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</si>
  <si>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</si>
  <si>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</si>
  <si>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</si>
  <si>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</si>
  <si>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</si>
  <si>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</si>
  <si>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</si>
  <si>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</si>
  <si>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</si>
  <si>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</si>
  <si>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</si>
  <si>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</si>
  <si>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</si>
  <si>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</si>
  <si>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</si>
  <si>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</si>
  <si>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</si>
  <si>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</si>
  <si>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</si>
  <si>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</si>
  <si>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</si>
  <si>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</si>
  <si>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</si>
  <si>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</si>
  <si>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</si>
  <si>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</si>
  <si>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</si>
  <si>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</si>
  <si>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</si>
  <si>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</si>
  <si>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</si>
  <si>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</si>
  <si>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</si>
  <si>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</si>
  <si>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</si>
  <si>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</si>
  <si>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</si>
  <si>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</si>
  <si>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</si>
  <si>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</si>
  <si>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</si>
  <si>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</si>
  <si>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</si>
  <si>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</si>
  <si>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</si>
  <si>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</si>
  <si>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</si>
  <si>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</si>
  <si>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</si>
  <si>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</si>
  <si>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</si>
  <si>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</si>
  <si>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</si>
  <si>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</si>
  <si>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</si>
  <si>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</si>
  <si>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</si>
  <si>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</si>
  <si>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</si>
  <si>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</si>
  <si>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</si>
  <si>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</si>
  <si>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</si>
  <si>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</si>
  <si>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</si>
  <si>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</si>
  <si>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</si>
  <si>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</si>
  <si>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</si>
  <si>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</si>
  <si>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</si>
  <si>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</si>
  <si>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</si>
  <si>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</si>
  <si>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</si>
  <si>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</si>
  <si>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</si>
  <si>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</si>
  <si>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</si>
  <si>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</si>
  <si>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</si>
  <si>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</si>
  <si>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</si>
  <si>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</si>
  <si>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</si>
  <si>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</si>
  <si>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</si>
  <si>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</si>
  <si>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</si>
  <si>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</si>
  <si>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</si>
  <si>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</si>
  <si>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</si>
  <si>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</si>
  <si>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</si>
  <si>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</si>
  <si>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</si>
  <si>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</si>
  <si>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</si>
  <si>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</si>
  <si>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</si>
  <si>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</si>
  <si>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</si>
  <si>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</si>
  <si>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</si>
  <si>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</si>
  <si>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</si>
  <si>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</si>
  <si>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</si>
  <si>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</si>
  <si>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</si>
  <si>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</si>
  <si>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</si>
  <si>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</si>
  <si>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</si>
  <si>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</si>
  <si>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</si>
  <si>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</si>
  <si>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</si>
  <si>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</si>
  <si>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</si>
  <si>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</si>
  <si>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</si>
  <si>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</si>
  <si>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</si>
  <si>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</si>
  <si>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</si>
  <si>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</si>
  <si>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</si>
  <si>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</si>
  <si>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</si>
  <si>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</si>
  <si>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</si>
  <si>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</si>
  <si>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</si>
  <si>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</si>
  <si>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</si>
  <si>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</si>
  <si>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</si>
  <si>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</si>
  <si>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</si>
  <si>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</si>
  <si>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</si>
  <si>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</si>
  <si>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</si>
  <si>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</si>
  <si>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</si>
  <si>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</si>
  <si>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</si>
  <si>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</si>
  <si>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</si>
  <si>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</si>
  <si>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</si>
  <si>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</si>
  <si>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</si>
  <si>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</si>
  <si>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</si>
  <si>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</si>
  <si>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</si>
  <si>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</si>
  <si>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</si>
  <si>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</si>
  <si>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</si>
  <si>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</si>
  <si>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</si>
  <si>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</si>
  <si>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</si>
  <si>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</si>
  <si>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</si>
  <si>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</si>
  <si>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</si>
  <si>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</si>
  <si>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</si>
  <si>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</si>
  <si>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</si>
  <si>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</si>
  <si>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</si>
  <si>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</si>
  <si>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</si>
  <si>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</si>
  <si>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</si>
  <si>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</si>
  <si>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</si>
  <si>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</si>
  <si>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</si>
  <si>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</si>
  <si>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</si>
  <si>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</si>
  <si>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</si>
  <si>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</si>
  <si>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</si>
  <si>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</si>
  <si>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</si>
  <si>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</si>
  <si>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</si>
  <si>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</si>
  <si>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</si>
  <si>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</si>
  <si>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</si>
  <si>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</si>
  <si>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</si>
  <si>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</si>
  <si>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</si>
  <si>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</si>
  <si>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</si>
  <si>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</si>
  <si>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</si>
  <si>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</si>
  <si>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</si>
  <si>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</si>
  <si>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</si>
  <si>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</si>
  <si>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</si>
  <si>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</si>
  <si>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</si>
  <si>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</si>
  <si>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</si>
  <si>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</si>
  <si>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</si>
  <si>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</si>
  <si>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</si>
  <si>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</si>
  <si>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</si>
  <si>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</si>
  <si>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</si>
  <si>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</si>
  <si>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</si>
  <si>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</si>
  <si>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</si>
  <si>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</si>
  <si>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</si>
  <si>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</si>
  <si>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</si>
  <si>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</si>
  <si>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</si>
  <si>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</si>
  <si>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</si>
  <si>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</si>
  <si>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</si>
  <si>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</si>
  <si>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</si>
  <si>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</si>
  <si>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</si>
  <si>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</si>
  <si>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</si>
  <si>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</si>
  <si>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</si>
  <si>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</si>
  <si>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</si>
  <si>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</si>
  <si>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</si>
  <si>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</si>
  <si>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</si>
  <si>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</si>
  <si>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</si>
  <si>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</si>
  <si>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</si>
  <si>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</si>
  <si>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</si>
  <si>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</si>
  <si>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</si>
  <si>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</si>
  <si>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</si>
  <si>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</si>
  <si>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</si>
  <si>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</si>
  <si>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</si>
  <si>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</si>
  <si>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</si>
  <si>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</si>
  <si>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</si>
  <si>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</si>
  <si>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</si>
  <si>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</si>
  <si>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</si>
  <si>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</si>
  <si>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</si>
  <si>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</si>
  <si>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</si>
  <si>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</si>
  <si>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</si>
  <si>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</si>
  <si>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</si>
  <si>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</si>
  <si>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</si>
  <si>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</si>
  <si>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</si>
  <si>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</si>
  <si>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</si>
  <si>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</si>
  <si>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</si>
  <si>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</si>
  <si>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</si>
  <si>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</si>
  <si>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</si>
  <si>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</si>
  <si>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</si>
  <si>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</si>
  <si>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</si>
  <si>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</si>
  <si>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</si>
  <si>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</si>
  <si>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</si>
  <si>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</si>
  <si>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</si>
  <si>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</si>
  <si>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</si>
  <si>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</si>
  <si>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</si>
  <si>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</si>
  <si>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</si>
  <si>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</si>
  <si>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</si>
  <si>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</si>
  <si>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</si>
  <si>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</si>
  <si>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</si>
  <si>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</si>
  <si>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</si>
  <si>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</si>
  <si>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</si>
  <si>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</si>
  <si>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</si>
  <si>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</si>
  <si>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</si>
  <si>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</si>
  <si>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</si>
  <si>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</si>
  <si>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</si>
  <si>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</si>
  <si>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</si>
  <si>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</si>
  <si>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</si>
  <si>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</si>
  <si>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</si>
  <si>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</si>
  <si>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</si>
  <si>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</si>
  <si>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</si>
  <si>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</si>
  <si>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</si>
  <si>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</si>
  <si>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</si>
  <si>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</si>
  <si>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</si>
  <si>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</si>
  <si>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</si>
  <si>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</si>
  <si>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</si>
  <si>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</si>
  <si>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</si>
  <si>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</si>
  <si>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</si>
  <si>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</si>
  <si>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</si>
  <si>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</si>
  <si>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</si>
  <si>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</si>
  <si>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</si>
  <si>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</si>
  <si>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</si>
  <si>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</si>
  <si>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</si>
  <si>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</si>
  <si>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</si>
  <si>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</si>
  <si>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</si>
  <si>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</si>
  <si>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</si>
  <si>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</si>
  <si>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</si>
  <si>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</si>
  <si>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</si>
  <si>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</si>
  <si>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</si>
  <si>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</si>
  <si>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</si>
  <si>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</si>
  <si>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</si>
  <si>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</si>
  <si>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</si>
  <si>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</si>
  <si>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</si>
  <si>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</si>
  <si>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</si>
  <si>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</si>
  <si>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</si>
  <si>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</si>
  <si>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</si>
  <si>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</si>
  <si>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</si>
  <si>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</si>
  <si>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</si>
  <si>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</si>
  <si>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</si>
  <si>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</si>
  <si>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</si>
  <si>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</si>
  <si>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</si>
  <si>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</si>
  <si>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</si>
  <si>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</si>
  <si>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</si>
  <si>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</si>
  <si>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</si>
  <si>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</si>
  <si>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</si>
  <si>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</si>
  <si>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</si>
  <si>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</si>
  <si>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</si>
  <si>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</si>
  <si>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</si>
  <si>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</si>
  <si>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</si>
  <si>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</si>
  <si>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</si>
  <si>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</si>
  <si>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</si>
  <si>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</si>
  <si>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</si>
  <si>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</si>
  <si>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</si>
  <si>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</si>
  <si>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</si>
  <si>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</si>
  <si>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</si>
  <si>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</si>
  <si>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</si>
  <si>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</si>
  <si>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</si>
  <si>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</si>
  <si>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</si>
  <si>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</si>
  <si>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</si>
  <si>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</si>
  <si>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</si>
  <si>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</si>
  <si>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</si>
  <si>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</si>
  <si>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</si>
  <si>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</si>
  <si>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</si>
  <si>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</si>
  <si>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</si>
  <si>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</si>
  <si>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</si>
  <si>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</si>
  <si>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</si>
  <si>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</si>
  <si>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</si>
  <si>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</si>
  <si>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</si>
  <si>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</si>
  <si>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</si>
  <si>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</si>
  <si>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</si>
  <si>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</si>
  <si>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</si>
  <si>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</si>
  <si>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</si>
  <si>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</si>
  <si>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</si>
  <si>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</si>
  <si>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</si>
  <si>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</si>
  <si>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</si>
  <si>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</si>
  <si>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</si>
  <si>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</si>
  <si>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</si>
  <si>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</si>
  <si>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</si>
  <si>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</si>
  <si>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</si>
  <si>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</si>
  <si>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</si>
  <si>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</si>
  <si>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</si>
  <si>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</si>
  <si>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</si>
  <si>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</si>
  <si>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</si>
  <si>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</si>
  <si>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</si>
  <si>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</si>
  <si>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</si>
  <si>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</si>
  <si>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</si>
  <si>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</si>
  <si>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</si>
  <si>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</si>
  <si>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</si>
  <si>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</si>
  <si>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</si>
  <si>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</si>
  <si>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</si>
  <si>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</si>
  <si>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</si>
  <si>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</si>
  <si>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</si>
  <si>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</si>
  <si>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</si>
  <si>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</si>
  <si>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</si>
  <si>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</si>
  <si>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</si>
  <si>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</si>
  <si>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</si>
  <si>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</si>
  <si>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</si>
  <si>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</si>
  <si>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</si>
  <si>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</si>
  <si>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</si>
  <si>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</si>
  <si>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</si>
  <si>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</si>
  <si>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</si>
  <si>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</si>
  <si>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</si>
  <si>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</si>
  <si>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</si>
  <si>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</si>
  <si>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</si>
  <si>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</si>
  <si>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</si>
  <si>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</si>
  <si>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</si>
  <si>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</si>
  <si>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</si>
  <si>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</si>
  <si>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</si>
  <si>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</si>
  <si>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</si>
  <si>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</si>
  <si>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</si>
  <si>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</si>
  <si>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</si>
  <si>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</si>
  <si>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</si>
  <si>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Cepeda, Ricardo Alberto</t>
  </si>
  <si>
    <t>GAVETA DE DEPOSITO LLENA</t>
  </si>
  <si>
    <t xml:space="preserve">SIN EFECTIVO </t>
  </si>
  <si>
    <t>25 Enero de 2021</t>
  </si>
  <si>
    <t xml:space="preserve"> Gcia Cajeros Automaticos</t>
  </si>
  <si>
    <t>335771121</t>
  </si>
  <si>
    <t>335771107</t>
  </si>
  <si>
    <t>335771103</t>
  </si>
  <si>
    <t>335771101</t>
  </si>
  <si>
    <t>335771099</t>
  </si>
  <si>
    <t>335771098</t>
  </si>
  <si>
    <t>ReservaC Norte</t>
  </si>
  <si>
    <t xml:space="preserve">Brioso Luciano, Cristino </t>
  </si>
  <si>
    <t xml:space="preserve">Martinez Perez, Jeffrey </t>
  </si>
  <si>
    <t>335771144</t>
  </si>
  <si>
    <t>335771143</t>
  </si>
  <si>
    <t>335771136</t>
  </si>
  <si>
    <t>335771133</t>
  </si>
  <si>
    <t>335771129</t>
  </si>
  <si>
    <t>335771128</t>
  </si>
  <si>
    <t>335771126</t>
  </si>
  <si>
    <t>335771154</t>
  </si>
  <si>
    <t>335771153</t>
  </si>
  <si>
    <t>335771152</t>
  </si>
  <si>
    <t>335771150</t>
  </si>
  <si>
    <t>335771147</t>
  </si>
  <si>
    <t>335771146</t>
  </si>
  <si>
    <t>335771145</t>
  </si>
  <si>
    <t xml:space="preserve">Blanco Garcia, Yovanny </t>
  </si>
  <si>
    <t>335771175</t>
  </si>
  <si>
    <t>335771172</t>
  </si>
  <si>
    <t>335771171</t>
  </si>
  <si>
    <t>335771170</t>
  </si>
  <si>
    <t>335771169</t>
  </si>
  <si>
    <t>335771168</t>
  </si>
  <si>
    <t>335771167</t>
  </si>
  <si>
    <t>335771166</t>
  </si>
  <si>
    <t>335771165</t>
  </si>
  <si>
    <t>335771164</t>
  </si>
  <si>
    <t>335771162</t>
  </si>
  <si>
    <t>335771161</t>
  </si>
  <si>
    <t>335771160</t>
  </si>
  <si>
    <t>335771159</t>
  </si>
  <si>
    <t>335771150 </t>
  </si>
  <si>
    <t>335771188</t>
  </si>
  <si>
    <t>335771187</t>
  </si>
  <si>
    <t>335771186</t>
  </si>
  <si>
    <t>335771185</t>
  </si>
  <si>
    <t>335771184</t>
  </si>
  <si>
    <t>335771182</t>
  </si>
  <si>
    <t>335771181</t>
  </si>
  <si>
    <t>335771180</t>
  </si>
  <si>
    <t>335771179</t>
  </si>
  <si>
    <t>335771178</t>
  </si>
  <si>
    <t>335771177</t>
  </si>
  <si>
    <t>335771176</t>
  </si>
  <si>
    <t>26/1/2021 6:00 AM</t>
  </si>
  <si>
    <t>335771190</t>
  </si>
  <si>
    <t>Closed</t>
  </si>
  <si>
    <t>En Servicio</t>
  </si>
  <si>
    <t>25/1/2021 5:00 PM</t>
  </si>
  <si>
    <t>335771723</t>
  </si>
  <si>
    <t>335771642</t>
  </si>
  <si>
    <t>335771629</t>
  </si>
  <si>
    <t>335771621</t>
  </si>
  <si>
    <t>335771608</t>
  </si>
  <si>
    <t>335771600</t>
  </si>
  <si>
    <t>335771598</t>
  </si>
  <si>
    <t>335771528</t>
  </si>
  <si>
    <t>335771521</t>
  </si>
  <si>
    <t>335771501</t>
  </si>
  <si>
    <t>335771417</t>
  </si>
  <si>
    <t>335771380</t>
  </si>
  <si>
    <t>335771367</t>
  </si>
  <si>
    <t>335771275</t>
  </si>
  <si>
    <t>335771239</t>
  </si>
  <si>
    <t>335771224</t>
  </si>
  <si>
    <t>335771202</t>
  </si>
  <si>
    <t>335771196</t>
  </si>
  <si>
    <t>Fernandez Pichardo, Jorge Rafael</t>
  </si>
  <si>
    <t>Acevedo Dominguez, Victor Leonardo</t>
  </si>
  <si>
    <t>335771536</t>
  </si>
  <si>
    <t>335771427</t>
  </si>
  <si>
    <t>335771404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</si>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</sst>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72"/>
      <tableStyleElement type="headerRow" dxfId="771"/>
      <tableStyleElement type="totalRow" dxfId="770"/>
      <tableStyleElement type="firstColumn" dxfId="769"/>
      <tableStyleElement type="lastColumn" dxfId="768"/>
      <tableStyleElement type="firstRowStripe" dxfId="767"/>
      <tableStyleElement type="firstColumnStripe" dxfId="76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9"/>
  <sheetViews>
    <sheetView tabSelected="1" topLeftCell="F1" zoomScale="80" zoomScaleNormal="80" workbookViewId="0">
      <pane ySplit="4" topLeftCell="A77" activePane="bottomLeft" state="frozen"/>
      <selection pane="bottomLeft" activeCell="K103" sqref="K103"/>
    </sheetView>
  </sheetViews>
  <sheetFormatPr baseColWidth="10" defaultColWidth="26.140625" defaultRowHeight="15" x14ac:dyDescent="0.25"/>
  <cols>
    <col min="1" max="1" width="25.7109375" style="70" bestFit="1" customWidth="1"/>
    <col min="2" max="2" width="20.7109375" style="120" bestFit="1" customWidth="1"/>
    <col min="3" max="3" width="17.7109375" style="47" customWidth="1"/>
    <col min="4" max="4" width="30" style="70" bestFit="1" customWidth="1"/>
    <col min="5" max="5" width="12.7109375" style="119" bestFit="1" customWidth="1"/>
    <col min="6" max="6" width="12.140625" style="48" customWidth="1"/>
    <col min="7" max="7" width="64.140625" style="48" customWidth="1"/>
    <col min="8" max="11" width="7" style="48" customWidth="1"/>
    <col min="12" max="12" width="49.85546875" style="48" customWidth="1"/>
    <col min="13" max="13" width="19.85546875" style="70" bestFit="1" customWidth="1"/>
    <col min="14" max="14" width="18" style="85" bestFit="1" customWidth="1"/>
    <col min="15" max="15" width="42.42578125" style="85" bestFit="1" customWidth="1"/>
    <col min="16" max="16" width="23.7109375" style="74" customWidth="1"/>
    <col min="17" max="17" width="49.8554687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4" t="s">
        <v>2161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4"/>
      <c r="M1" s="124"/>
      <c r="N1" s="124"/>
      <c r="O1" s="124"/>
      <c r="P1" s="124"/>
      <c r="Q1" s="124"/>
    </row>
    <row r="2" spans="1:17" ht="18" x14ac:dyDescent="0.25">
      <c r="A2" s="122" t="s">
        <v>2158</v>
      </c>
      <c r="B2" s="122"/>
      <c r="C2" s="122"/>
      <c r="D2" s="122"/>
      <c r="E2" s="123"/>
      <c r="F2" s="123"/>
      <c r="G2" s="123"/>
      <c r="H2" s="123"/>
      <c r="I2" s="123"/>
      <c r="J2" s="123"/>
      <c r="K2" s="123"/>
      <c r="L2" s="122"/>
      <c r="M2" s="122"/>
      <c r="N2" s="122"/>
      <c r="O2" s="122"/>
      <c r="P2" s="122"/>
      <c r="Q2" s="122"/>
    </row>
    <row r="3" spans="1:17" ht="18.75" thickBot="1" x14ac:dyDescent="0.3">
      <c r="A3" s="126" t="s">
        <v>2501</v>
      </c>
      <c r="B3" s="126"/>
      <c r="C3" s="126"/>
      <c r="D3" s="126"/>
      <c r="E3" s="127"/>
      <c r="F3" s="127"/>
      <c r="G3" s="127"/>
      <c r="H3" s="127"/>
      <c r="I3" s="127"/>
      <c r="J3" s="127"/>
      <c r="K3" s="127"/>
      <c r="L3" s="126"/>
      <c r="M3" s="126"/>
      <c r="N3" s="126"/>
      <c r="O3" s="126"/>
      <c r="P3" s="126"/>
      <c r="Q3" s="12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4" t="str">
        <f>VLOOKUP(E5,'LISTADO ATM'!$A$2:$C$895,3,0)</f>
        <v>ESTE</v>
      </c>
      <c r="B5" s="111" t="s">
        <v>2553</v>
      </c>
      <c r="C5" s="103">
        <v>44221.814791666664</v>
      </c>
      <c r="D5" s="102" t="s">
        <v>2189</v>
      </c>
      <c r="E5" s="111">
        <v>27</v>
      </c>
      <c r="F5" s="84" t="str">
        <f>VLOOKUP(E5,VIP!$A$2:$O11407,2,0)</f>
        <v>DRBR027</v>
      </c>
      <c r="G5" s="98" t="str">
        <f>VLOOKUP(E5,'LISTADO ATM'!$A$2:$B$894,2,0)</f>
        <v>ATM Oficina El Seibo II</v>
      </c>
      <c r="H5" s="98" t="str">
        <f>VLOOKUP(E5,VIP!$A$2:$O16328,7,FALSE)</f>
        <v>Si</v>
      </c>
      <c r="I5" s="98" t="str">
        <f>VLOOKUP(E5,VIP!$A$2:$O8293,8,FALSE)</f>
        <v>Si</v>
      </c>
      <c r="J5" s="98" t="str">
        <f>VLOOKUP(E5,VIP!$A$2:$O8243,8,FALSE)</f>
        <v>Si</v>
      </c>
      <c r="K5" s="98" t="str">
        <f>VLOOKUP(E5,VIP!$A$2:$O11817,6,0)</f>
        <v>NO</v>
      </c>
      <c r="L5" s="106" t="s">
        <v>2228</v>
      </c>
      <c r="M5" s="117" t="s">
        <v>2557</v>
      </c>
      <c r="N5" s="158" t="s">
        <v>2556</v>
      </c>
      <c r="O5" s="102" t="s">
        <v>2483</v>
      </c>
      <c r="P5" s="102"/>
      <c r="Q5" s="158">
        <v>44222.383333333331</v>
      </c>
    </row>
    <row r="6" spans="1:17" ht="18" x14ac:dyDescent="0.25">
      <c r="A6" s="84" t="str">
        <f>VLOOKUP(E6,'LISTADO ATM'!$A$2:$C$895,3,0)</f>
        <v>NORTE</v>
      </c>
      <c r="B6" s="111" t="s">
        <v>2545</v>
      </c>
      <c r="C6" s="103">
        <v>44221.868657407409</v>
      </c>
      <c r="D6" s="102" t="s">
        <v>2189</v>
      </c>
      <c r="E6" s="99">
        <v>53</v>
      </c>
      <c r="F6" s="84" t="str">
        <f>VLOOKUP(E6,VIP!$A$2:$O11399,2,0)</f>
        <v>DRBR053</v>
      </c>
      <c r="G6" s="98" t="str">
        <f>VLOOKUP(E6,'LISTADO ATM'!$A$2:$B$894,2,0)</f>
        <v xml:space="preserve">ATM Oficina Constanza </v>
      </c>
      <c r="H6" s="98" t="str">
        <f>VLOOKUP(E6,VIP!$A$2:$O16320,7,FALSE)</f>
        <v>Si</v>
      </c>
      <c r="I6" s="98" t="str">
        <f>VLOOKUP(E6,VIP!$A$2:$O8285,8,FALSE)</f>
        <v>Si</v>
      </c>
      <c r="J6" s="98" t="str">
        <f>VLOOKUP(E6,VIP!$A$2:$O8235,8,FALSE)</f>
        <v>Si</v>
      </c>
      <c r="K6" s="98" t="str">
        <f>VLOOKUP(E6,VIP!$A$2:$O11809,6,0)</f>
        <v>NO</v>
      </c>
      <c r="L6" s="106" t="s">
        <v>2463</v>
      </c>
      <c r="M6" s="117" t="s">
        <v>2557</v>
      </c>
      <c r="N6" s="104" t="s">
        <v>2481</v>
      </c>
      <c r="O6" s="102" t="s">
        <v>2483</v>
      </c>
      <c r="P6" s="102"/>
      <c r="Q6" s="158">
        <v>44222.436805555553</v>
      </c>
    </row>
    <row r="7" spans="1:17" ht="18" x14ac:dyDescent="0.25">
      <c r="A7" s="84" t="str">
        <f>VLOOKUP(E7,'LISTADO ATM'!$A$2:$C$895,3,0)</f>
        <v>DISTRITO NACIONAL</v>
      </c>
      <c r="B7" s="111" t="s">
        <v>2513</v>
      </c>
      <c r="C7" s="103">
        <v>44221.609722222223</v>
      </c>
      <c r="D7" s="102" t="s">
        <v>2477</v>
      </c>
      <c r="E7" s="99">
        <v>85</v>
      </c>
      <c r="F7" s="84" t="str">
        <f>VLOOKUP(E7,VIP!$A$2:$O11382,2,0)</f>
        <v>DRBR085</v>
      </c>
      <c r="G7" s="98" t="str">
        <f>VLOOKUP(E7,'LISTADO ATM'!$A$2:$B$894,2,0)</f>
        <v xml:space="preserve">ATM Oficina San Isidro (Fuerza Aérea) </v>
      </c>
      <c r="H7" s="98" t="str">
        <f>VLOOKUP(E7,VIP!$A$2:$O16303,7,FALSE)</f>
        <v>Si</v>
      </c>
      <c r="I7" s="98" t="str">
        <f>VLOOKUP(E7,VIP!$A$2:$O8268,8,FALSE)</f>
        <v>Si</v>
      </c>
      <c r="J7" s="98" t="str">
        <f>VLOOKUP(E7,VIP!$A$2:$O8218,8,FALSE)</f>
        <v>Si</v>
      </c>
      <c r="K7" s="98" t="str">
        <f>VLOOKUP(E7,VIP!$A$2:$O11792,6,0)</f>
        <v>NO</v>
      </c>
      <c r="L7" s="106" t="s">
        <v>2430</v>
      </c>
      <c r="M7" s="117" t="s">
        <v>2557</v>
      </c>
      <c r="N7" s="104" t="s">
        <v>2481</v>
      </c>
      <c r="O7" s="102" t="s">
        <v>2482</v>
      </c>
      <c r="P7" s="102"/>
      <c r="Q7" s="158">
        <v>44222.458333333336</v>
      </c>
    </row>
    <row r="8" spans="1:17" ht="18" x14ac:dyDescent="0.25">
      <c r="A8" s="84" t="str">
        <f>VLOOKUP(E8,'LISTADO ATM'!$A$2:$C$895,3,0)</f>
        <v>NORTE</v>
      </c>
      <c r="B8" s="111" t="s">
        <v>2548</v>
      </c>
      <c r="C8" s="103">
        <v>44221.818668981483</v>
      </c>
      <c r="D8" s="102" t="s">
        <v>2189</v>
      </c>
      <c r="E8" s="111">
        <v>95</v>
      </c>
      <c r="F8" s="84" t="str">
        <f>VLOOKUP(E8,VIP!$A$2:$O11402,2,0)</f>
        <v>DRBR095</v>
      </c>
      <c r="G8" s="98" t="str">
        <f>VLOOKUP(E8,'LISTADO ATM'!$A$2:$B$894,2,0)</f>
        <v xml:space="preserve">ATM Oficina Tenares </v>
      </c>
      <c r="H8" s="98" t="str">
        <f>VLOOKUP(E8,VIP!$A$2:$O16323,7,FALSE)</f>
        <v>Si</v>
      </c>
      <c r="I8" s="98" t="str">
        <f>VLOOKUP(E8,VIP!$A$2:$O8288,8,FALSE)</f>
        <v>Si</v>
      </c>
      <c r="J8" s="98" t="str">
        <f>VLOOKUP(E8,VIP!$A$2:$O8238,8,FALSE)</f>
        <v>Si</v>
      </c>
      <c r="K8" s="98" t="str">
        <f>VLOOKUP(E8,VIP!$A$2:$O11812,6,0)</f>
        <v>SI</v>
      </c>
      <c r="L8" s="106" t="s">
        <v>2228</v>
      </c>
      <c r="M8" s="117" t="s">
        <v>2557</v>
      </c>
      <c r="N8" s="104" t="s">
        <v>2481</v>
      </c>
      <c r="O8" s="102" t="s">
        <v>2483</v>
      </c>
      <c r="P8" s="102"/>
      <c r="Q8" s="158">
        <v>44222.387499999997</v>
      </c>
    </row>
    <row r="9" spans="1:17" ht="18" x14ac:dyDescent="0.25">
      <c r="A9" s="84" t="str">
        <f>VLOOKUP(E9,'LISTADO ATM'!$A$2:$C$895,3,0)</f>
        <v>DISTRITO NACIONAL</v>
      </c>
      <c r="B9" s="111">
        <v>335770914</v>
      </c>
      <c r="C9" s="103">
        <v>44219.524421296293</v>
      </c>
      <c r="D9" s="102" t="s">
        <v>2189</v>
      </c>
      <c r="E9" s="99">
        <v>160</v>
      </c>
      <c r="F9" s="84" t="str">
        <f>VLOOKUP(E9,VIP!$A$2:$O11379,2,0)</f>
        <v>DRBR160</v>
      </c>
      <c r="G9" s="98" t="str">
        <f>VLOOKUP(E9,'LISTADO ATM'!$A$2:$B$894,2,0)</f>
        <v xml:space="preserve">ATM Oficina Herrera </v>
      </c>
      <c r="H9" s="98" t="str">
        <f>VLOOKUP(E9,VIP!$A$2:$O16300,7,FALSE)</f>
        <v>Si</v>
      </c>
      <c r="I9" s="98" t="str">
        <f>VLOOKUP(E9,VIP!$A$2:$O8265,8,FALSE)</f>
        <v>Si</v>
      </c>
      <c r="J9" s="98" t="str">
        <f>VLOOKUP(E9,VIP!$A$2:$O8215,8,FALSE)</f>
        <v>Si</v>
      </c>
      <c r="K9" s="98" t="str">
        <f>VLOOKUP(E9,VIP!$A$2:$O11789,6,0)</f>
        <v>NO</v>
      </c>
      <c r="L9" s="106" t="s">
        <v>2228</v>
      </c>
      <c r="M9" s="117" t="s">
        <v>2557</v>
      </c>
      <c r="N9" s="158" t="s">
        <v>2556</v>
      </c>
      <c r="O9" s="102" t="s">
        <v>2483</v>
      </c>
      <c r="P9" s="102"/>
      <c r="Q9" s="158">
        <v>44222.382638888892</v>
      </c>
    </row>
    <row r="10" spans="1:17" ht="18" x14ac:dyDescent="0.25">
      <c r="A10" s="84" t="str">
        <f>VLOOKUP(E10,'LISTADO ATM'!$A$2:$C$895,3,0)</f>
        <v>ESTE</v>
      </c>
      <c r="B10" s="111">
        <v>335771009</v>
      </c>
      <c r="C10" s="103">
        <v>44220.333333333336</v>
      </c>
      <c r="D10" s="102" t="s">
        <v>2477</v>
      </c>
      <c r="E10" s="99">
        <v>211</v>
      </c>
      <c r="F10" s="84" t="str">
        <f>VLOOKUP(E10,VIP!$A$2:$O11376,2,0)</f>
        <v>DRBR211</v>
      </c>
      <c r="G10" s="98" t="str">
        <f>VLOOKUP(E10,'LISTADO ATM'!$A$2:$B$894,2,0)</f>
        <v xml:space="preserve">ATM Oficina La Romana I </v>
      </c>
      <c r="H10" s="98" t="str">
        <f>VLOOKUP(E10,VIP!$A$2:$O16297,7,FALSE)</f>
        <v>Si</v>
      </c>
      <c r="I10" s="98" t="str">
        <f>VLOOKUP(E10,VIP!$A$2:$O8262,8,FALSE)</f>
        <v>Si</v>
      </c>
      <c r="J10" s="98" t="str">
        <f>VLOOKUP(E10,VIP!$A$2:$O8212,8,FALSE)</f>
        <v>Si</v>
      </c>
      <c r="K10" s="98" t="str">
        <f>VLOOKUP(E10,VIP!$A$2:$O11786,6,0)</f>
        <v>NO</v>
      </c>
      <c r="L10" s="106" t="s">
        <v>2430</v>
      </c>
      <c r="M10" s="117" t="s">
        <v>2557</v>
      </c>
      <c r="N10" s="104" t="s">
        <v>2481</v>
      </c>
      <c r="O10" s="102" t="s">
        <v>2482</v>
      </c>
      <c r="P10" s="117"/>
      <c r="Q10" s="158">
        <v>44222.458333333336</v>
      </c>
    </row>
    <row r="11" spans="1:17" ht="18" x14ac:dyDescent="0.25">
      <c r="A11" s="84" t="str">
        <f>VLOOKUP(E11,'LISTADO ATM'!$A$2:$C$895,3,0)</f>
        <v>DISTRITO NACIONAL</v>
      </c>
      <c r="B11" s="111" t="s">
        <v>2574</v>
      </c>
      <c r="C11" s="103">
        <v>44222.336122685185</v>
      </c>
      <c r="D11" s="102" t="s">
        <v>2477</v>
      </c>
      <c r="E11" s="99">
        <v>225</v>
      </c>
      <c r="F11" s="84" t="str">
        <f>VLOOKUP(E11,VIP!$A$2:$O11428,2,0)</f>
        <v>DRBR225</v>
      </c>
      <c r="G11" s="98" t="str">
        <f>VLOOKUP(E11,'LISTADO ATM'!$A$2:$B$894,2,0)</f>
        <v xml:space="preserve">ATM S/M Nacional Arroyo Hondo </v>
      </c>
      <c r="H11" s="98" t="str">
        <f>VLOOKUP(E11,VIP!$A$2:$O16349,7,FALSE)</f>
        <v>Si</v>
      </c>
      <c r="I11" s="98" t="str">
        <f>VLOOKUP(E11,VIP!$A$2:$O8314,8,FALSE)</f>
        <v>Si</v>
      </c>
      <c r="J11" s="98" t="str">
        <f>VLOOKUP(E11,VIP!$A$2:$O8264,8,FALSE)</f>
        <v>Si</v>
      </c>
      <c r="K11" s="98" t="str">
        <f>VLOOKUP(E11,VIP!$A$2:$O11838,6,0)</f>
        <v>NO</v>
      </c>
      <c r="L11" s="106" t="s">
        <v>2466</v>
      </c>
      <c r="M11" s="117" t="s">
        <v>2557</v>
      </c>
      <c r="N11" s="104" t="s">
        <v>2481</v>
      </c>
      <c r="O11" s="102" t="s">
        <v>2482</v>
      </c>
      <c r="P11" s="102"/>
      <c r="Q11" s="158">
        <v>44222.458333333336</v>
      </c>
    </row>
    <row r="12" spans="1:17" ht="18" x14ac:dyDescent="0.25">
      <c r="A12" s="84" t="str">
        <f>VLOOKUP(E12,'LISTADO ATM'!$A$2:$C$895,3,0)</f>
        <v>DISTRITO NACIONAL</v>
      </c>
      <c r="B12" s="111" t="s">
        <v>2508</v>
      </c>
      <c r="C12" s="103">
        <v>44221.362268518518</v>
      </c>
      <c r="D12" s="102" t="s">
        <v>2477</v>
      </c>
      <c r="E12" s="99">
        <v>281</v>
      </c>
      <c r="F12" s="84" t="str">
        <f>VLOOKUP(E12,VIP!$A$2:$O11389,2,0)</f>
        <v>DRBR737</v>
      </c>
      <c r="G12" s="98" t="str">
        <f>VLOOKUP(E12,'LISTADO ATM'!$A$2:$B$894,2,0)</f>
        <v xml:space="preserve">ATM S/M Pola Independencia </v>
      </c>
      <c r="H12" s="98" t="str">
        <f>VLOOKUP(E12,VIP!$A$2:$O16310,7,FALSE)</f>
        <v>Si</v>
      </c>
      <c r="I12" s="98" t="str">
        <f>VLOOKUP(E12,VIP!$A$2:$O8275,8,FALSE)</f>
        <v>Si</v>
      </c>
      <c r="J12" s="98" t="str">
        <f>VLOOKUP(E12,VIP!$A$2:$O8225,8,FALSE)</f>
        <v>Si</v>
      </c>
      <c r="K12" s="98" t="str">
        <f>VLOOKUP(E12,VIP!$A$2:$O11799,6,0)</f>
        <v>NO</v>
      </c>
      <c r="L12" s="106" t="s">
        <v>2466</v>
      </c>
      <c r="M12" s="117" t="s">
        <v>2557</v>
      </c>
      <c r="N12" s="104" t="s">
        <v>2481</v>
      </c>
      <c r="O12" s="102" t="s">
        <v>2482</v>
      </c>
      <c r="P12" s="102"/>
      <c r="Q12" s="158">
        <v>44222.458333333336</v>
      </c>
    </row>
    <row r="13" spans="1:17" ht="18" x14ac:dyDescent="0.25">
      <c r="A13" s="84" t="str">
        <f>VLOOKUP(E13,'LISTADO ATM'!$A$2:$C$895,3,0)</f>
        <v>NORTE</v>
      </c>
      <c r="B13" s="111" t="s">
        <v>2520</v>
      </c>
      <c r="C13" s="103">
        <v>44221.645937499998</v>
      </c>
      <c r="D13" s="102" t="s">
        <v>2190</v>
      </c>
      <c r="E13" s="99">
        <v>282</v>
      </c>
      <c r="F13" s="84" t="str">
        <f>VLOOKUP(E13,VIP!$A$2:$O11383,2,0)</f>
        <v>DRBR282</v>
      </c>
      <c r="G13" s="98" t="str">
        <f>VLOOKUP(E13,'LISTADO ATM'!$A$2:$B$894,2,0)</f>
        <v xml:space="preserve">ATM Autobanco Nibaje </v>
      </c>
      <c r="H13" s="98" t="str">
        <f>VLOOKUP(E13,VIP!$A$2:$O16304,7,FALSE)</f>
        <v>Si</v>
      </c>
      <c r="I13" s="98" t="str">
        <f>VLOOKUP(E13,VIP!$A$2:$O8269,8,FALSE)</f>
        <v>Si</v>
      </c>
      <c r="J13" s="98" t="str">
        <f>VLOOKUP(E13,VIP!$A$2:$O8219,8,FALSE)</f>
        <v>Si</v>
      </c>
      <c r="K13" s="98" t="str">
        <f>VLOOKUP(E13,VIP!$A$2:$O11793,6,0)</f>
        <v>NO</v>
      </c>
      <c r="L13" s="106" t="s">
        <v>2463</v>
      </c>
      <c r="M13" s="117" t="s">
        <v>2557</v>
      </c>
      <c r="N13" s="104" t="s">
        <v>2481</v>
      </c>
      <c r="O13" s="102" t="s">
        <v>2526</v>
      </c>
      <c r="P13" s="102"/>
      <c r="Q13" s="158">
        <v>44222.4375</v>
      </c>
    </row>
    <row r="14" spans="1:17" ht="18" x14ac:dyDescent="0.25">
      <c r="A14" s="84" t="str">
        <f>VLOOKUP(E14,'LISTADO ATM'!$A$2:$C$895,3,0)</f>
        <v>NORTE</v>
      </c>
      <c r="B14" s="111" t="s">
        <v>2517</v>
      </c>
      <c r="C14" s="103">
        <v>44221.494895833333</v>
      </c>
      <c r="D14" s="102" t="s">
        <v>2190</v>
      </c>
      <c r="E14" s="99">
        <v>304</v>
      </c>
      <c r="F14" s="84" t="str">
        <f>VLOOKUP(E14,VIP!$A$2:$O11389,2,0)</f>
        <v>DRBR304</v>
      </c>
      <c r="G14" s="98" t="str">
        <f>VLOOKUP(E14,'LISTADO ATM'!$A$2:$B$894,2,0)</f>
        <v xml:space="preserve">ATM Multicentro La Sirena Estrella Sadhala </v>
      </c>
      <c r="H14" s="98" t="str">
        <f>VLOOKUP(E14,VIP!$A$2:$O16310,7,FALSE)</f>
        <v>Si</v>
      </c>
      <c r="I14" s="98" t="str">
        <f>VLOOKUP(E14,VIP!$A$2:$O8275,8,FALSE)</f>
        <v>Si</v>
      </c>
      <c r="J14" s="98" t="str">
        <f>VLOOKUP(E14,VIP!$A$2:$O8225,8,FALSE)</f>
        <v>Si</v>
      </c>
      <c r="K14" s="98" t="str">
        <f>VLOOKUP(E14,VIP!$A$2:$O11799,6,0)</f>
        <v>NO</v>
      </c>
      <c r="L14" s="106" t="s">
        <v>2463</v>
      </c>
      <c r="M14" s="117" t="s">
        <v>2557</v>
      </c>
      <c r="N14" s="158" t="s">
        <v>2556</v>
      </c>
      <c r="O14" s="102" t="s">
        <v>2498</v>
      </c>
      <c r="P14" s="102"/>
      <c r="Q14" s="158">
        <v>44222.438194444447</v>
      </c>
    </row>
    <row r="15" spans="1:17" ht="18" x14ac:dyDescent="0.25">
      <c r="A15" s="84" t="str">
        <f>VLOOKUP(E15,'LISTADO ATM'!$A$2:$C$895,3,0)</f>
        <v>DISTRITO NACIONAL</v>
      </c>
      <c r="B15" s="111" t="s">
        <v>2507</v>
      </c>
      <c r="C15" s="103">
        <v>44221.382418981484</v>
      </c>
      <c r="D15" s="102" t="s">
        <v>2494</v>
      </c>
      <c r="E15" s="99">
        <v>314</v>
      </c>
      <c r="F15" s="84" t="str">
        <f>VLOOKUP(E15,VIP!$A$2:$O11388,2,0)</f>
        <v>DRBR314</v>
      </c>
      <c r="G15" s="98" t="str">
        <f>VLOOKUP(E15,'LISTADO ATM'!$A$2:$B$894,2,0)</f>
        <v xml:space="preserve">ATM UNP Cambita Garabito (San Cristóbal) </v>
      </c>
      <c r="H15" s="98" t="str">
        <f>VLOOKUP(E15,VIP!$A$2:$O16309,7,FALSE)</f>
        <v>Si</v>
      </c>
      <c r="I15" s="98" t="str">
        <f>VLOOKUP(E15,VIP!$A$2:$O8274,8,FALSE)</f>
        <v>Si</v>
      </c>
      <c r="J15" s="98" t="str">
        <f>VLOOKUP(E15,VIP!$A$2:$O8224,8,FALSE)</f>
        <v>Si</v>
      </c>
      <c r="K15" s="98" t="str">
        <f>VLOOKUP(E15,VIP!$A$2:$O11798,6,0)</f>
        <v>NO</v>
      </c>
      <c r="L15" s="106" t="s">
        <v>2466</v>
      </c>
      <c r="M15" s="117" t="s">
        <v>2557</v>
      </c>
      <c r="N15" s="104" t="s">
        <v>2481</v>
      </c>
      <c r="O15" s="102" t="s">
        <v>2511</v>
      </c>
      <c r="P15" s="102"/>
      <c r="Q15" s="158">
        <v>44222.458333333336</v>
      </c>
    </row>
    <row r="16" spans="1:17" ht="18" x14ac:dyDescent="0.25">
      <c r="A16" s="84" t="str">
        <f>VLOOKUP(E16,'LISTADO ATM'!$A$2:$C$895,3,0)</f>
        <v>ESTE</v>
      </c>
      <c r="B16" s="111">
        <v>335771011</v>
      </c>
      <c r="C16" s="103">
        <v>44220.358784722222</v>
      </c>
      <c r="D16" s="102" t="s">
        <v>2477</v>
      </c>
      <c r="E16" s="99">
        <v>399</v>
      </c>
      <c r="F16" s="84" t="str">
        <f>VLOOKUP(E16,VIP!$A$2:$O11389,2,0)</f>
        <v>DRBR399</v>
      </c>
      <c r="G16" s="98" t="str">
        <f>VLOOKUP(E16,'LISTADO ATM'!$A$2:$B$894,2,0)</f>
        <v xml:space="preserve">ATM Oficina La Romana II </v>
      </c>
      <c r="H16" s="98" t="str">
        <f>VLOOKUP(E16,VIP!$A$2:$O16310,7,FALSE)</f>
        <v>Si</v>
      </c>
      <c r="I16" s="98" t="str">
        <f>VLOOKUP(E16,VIP!$A$2:$O8275,8,FALSE)</f>
        <v>Si</v>
      </c>
      <c r="J16" s="98" t="str">
        <f>VLOOKUP(E16,VIP!$A$2:$O8225,8,FALSE)</f>
        <v>Si</v>
      </c>
      <c r="K16" s="98" t="str">
        <f>VLOOKUP(E16,VIP!$A$2:$O11799,6,0)</f>
        <v>NO</v>
      </c>
      <c r="L16" s="106" t="s">
        <v>2430</v>
      </c>
      <c r="M16" s="117" t="s">
        <v>2557</v>
      </c>
      <c r="N16" s="104" t="s">
        <v>2481</v>
      </c>
      <c r="O16" s="102" t="s">
        <v>2482</v>
      </c>
      <c r="P16" s="117"/>
      <c r="Q16" s="158">
        <v>44222.458333333336</v>
      </c>
    </row>
    <row r="17" spans="1:17" ht="18" x14ac:dyDescent="0.25">
      <c r="A17" s="84" t="str">
        <f>VLOOKUP(E17,'LISTADO ATM'!$A$2:$C$895,3,0)</f>
        <v>DISTRITO NACIONAL</v>
      </c>
      <c r="B17" s="111" t="s">
        <v>2570</v>
      </c>
      <c r="C17" s="103">
        <v>44222.371435185189</v>
      </c>
      <c r="D17" s="102" t="s">
        <v>2477</v>
      </c>
      <c r="E17" s="99">
        <v>453</v>
      </c>
      <c r="F17" s="84" t="str">
        <f>VLOOKUP(E17,VIP!$A$2:$O11424,2,0)</f>
        <v>DRBR453</v>
      </c>
      <c r="G17" s="98" t="str">
        <f>VLOOKUP(E17,'LISTADO ATM'!$A$2:$B$894,2,0)</f>
        <v xml:space="preserve">ATM Autobanco Sarasota II </v>
      </c>
      <c r="H17" s="98" t="str">
        <f>VLOOKUP(E17,VIP!$A$2:$O16345,7,FALSE)</f>
        <v>Si</v>
      </c>
      <c r="I17" s="98" t="str">
        <f>VLOOKUP(E17,VIP!$A$2:$O8310,8,FALSE)</f>
        <v>Si</v>
      </c>
      <c r="J17" s="98" t="str">
        <f>VLOOKUP(E17,VIP!$A$2:$O8260,8,FALSE)</f>
        <v>Si</v>
      </c>
      <c r="K17" s="98" t="str">
        <f>VLOOKUP(E17,VIP!$A$2:$O11834,6,0)</f>
        <v>SI</v>
      </c>
      <c r="L17" s="106" t="s">
        <v>2430</v>
      </c>
      <c r="M17" s="117" t="s">
        <v>2557</v>
      </c>
      <c r="N17" s="104" t="s">
        <v>2481</v>
      </c>
      <c r="O17" s="102" t="s">
        <v>2482</v>
      </c>
      <c r="P17" s="102"/>
      <c r="Q17" s="158">
        <v>44222.458333333336</v>
      </c>
    </row>
    <row r="18" spans="1:17" ht="18" x14ac:dyDescent="0.25">
      <c r="A18" s="84" t="str">
        <f>VLOOKUP(E18,'LISTADO ATM'!$A$2:$C$895,3,0)</f>
        <v>NORTE</v>
      </c>
      <c r="B18" s="111" t="s">
        <v>2530</v>
      </c>
      <c r="C18" s="103">
        <v>44221.748831018522</v>
      </c>
      <c r="D18" s="102" t="s">
        <v>2190</v>
      </c>
      <c r="E18" s="99">
        <v>510</v>
      </c>
      <c r="F18" s="84" t="str">
        <f>VLOOKUP(E18,VIP!$A$2:$O11394,2,0)</f>
        <v>DRBR510</v>
      </c>
      <c r="G18" s="98" t="str">
        <f>VLOOKUP(E18,'LISTADO ATM'!$A$2:$B$894,2,0)</f>
        <v xml:space="preserve">ATM Ferretería Bellón (Santiago) </v>
      </c>
      <c r="H18" s="98" t="str">
        <f>VLOOKUP(E18,VIP!$A$2:$O16315,7,FALSE)</f>
        <v>Si</v>
      </c>
      <c r="I18" s="98" t="str">
        <f>VLOOKUP(E18,VIP!$A$2:$O8280,8,FALSE)</f>
        <v>Si</v>
      </c>
      <c r="J18" s="98" t="str">
        <f>VLOOKUP(E18,VIP!$A$2:$O8230,8,FALSE)</f>
        <v>Si</v>
      </c>
      <c r="K18" s="98" t="str">
        <f>VLOOKUP(E18,VIP!$A$2:$O11804,6,0)</f>
        <v>NO</v>
      </c>
      <c r="L18" s="106" t="s">
        <v>2463</v>
      </c>
      <c r="M18" s="117" t="s">
        <v>2557</v>
      </c>
      <c r="N18" s="104" t="s">
        <v>2481</v>
      </c>
      <c r="O18" s="102" t="s">
        <v>2490</v>
      </c>
      <c r="P18" s="102"/>
      <c r="Q18" s="158">
        <v>44222.430555555555</v>
      </c>
    </row>
    <row r="19" spans="1:17" ht="18" x14ac:dyDescent="0.25">
      <c r="A19" s="84" t="str">
        <f>VLOOKUP(E19,'LISTADO ATM'!$A$2:$C$895,3,0)</f>
        <v>SUR</v>
      </c>
      <c r="B19" s="111">
        <v>335771028</v>
      </c>
      <c r="C19" s="103">
        <v>44220.448518518519</v>
      </c>
      <c r="D19" s="102" t="s">
        <v>2189</v>
      </c>
      <c r="E19" s="99">
        <v>582</v>
      </c>
      <c r="F19" s="84" t="e">
        <f>VLOOKUP(E19,VIP!$A$2:$O11404,2,0)</f>
        <v>#N/A</v>
      </c>
      <c r="G19" s="98" t="str">
        <f>VLOOKUP(E19,'LISTADO ATM'!$A$2:$B$894,2,0)</f>
        <v>ATM Estación Sabana Yegua</v>
      </c>
      <c r="H19" s="98" t="e">
        <f>VLOOKUP(E19,VIP!$A$2:$O16325,7,FALSE)</f>
        <v>#N/A</v>
      </c>
      <c r="I19" s="98" t="e">
        <f>VLOOKUP(E19,VIP!$A$2:$O8290,8,FALSE)</f>
        <v>#N/A</v>
      </c>
      <c r="J19" s="98" t="e">
        <f>VLOOKUP(E19,VIP!$A$2:$O8240,8,FALSE)</f>
        <v>#N/A</v>
      </c>
      <c r="K19" s="98" t="e">
        <f>VLOOKUP(E19,VIP!$A$2:$O11814,6,0)</f>
        <v>#N/A</v>
      </c>
      <c r="L19" s="106" t="s">
        <v>2228</v>
      </c>
      <c r="M19" s="117" t="s">
        <v>2557</v>
      </c>
      <c r="N19" s="104" t="s">
        <v>2481</v>
      </c>
      <c r="O19" s="102" t="s">
        <v>2483</v>
      </c>
      <c r="P19" s="121"/>
      <c r="Q19" s="158">
        <v>44222.386111111111</v>
      </c>
    </row>
    <row r="20" spans="1:17" ht="18" x14ac:dyDescent="0.25">
      <c r="A20" s="84" t="str">
        <f>VLOOKUP(E20,'LISTADO ATM'!$A$2:$C$895,3,0)</f>
        <v>SUR</v>
      </c>
      <c r="B20" s="111" t="s">
        <v>2522</v>
      </c>
      <c r="C20" s="103">
        <v>44221.640914351854</v>
      </c>
      <c r="D20" s="102" t="s">
        <v>2477</v>
      </c>
      <c r="E20" s="99">
        <v>783</v>
      </c>
      <c r="F20" s="84" t="str">
        <f>VLOOKUP(E20,VIP!$A$2:$O11385,2,0)</f>
        <v>DRBR303</v>
      </c>
      <c r="G20" s="98" t="str">
        <f>VLOOKUP(E20,'LISTADO ATM'!$A$2:$B$894,2,0)</f>
        <v xml:space="preserve">ATM Autobanco Alfa y Omega (Barahona) </v>
      </c>
      <c r="H20" s="98" t="str">
        <f>VLOOKUP(E20,VIP!$A$2:$O16306,7,FALSE)</f>
        <v>Si</v>
      </c>
      <c r="I20" s="98" t="str">
        <f>VLOOKUP(E20,VIP!$A$2:$O8271,8,FALSE)</f>
        <v>Si</v>
      </c>
      <c r="J20" s="98" t="str">
        <f>VLOOKUP(E20,VIP!$A$2:$O8221,8,FALSE)</f>
        <v>Si</v>
      </c>
      <c r="K20" s="98" t="str">
        <f>VLOOKUP(E20,VIP!$A$2:$O11795,6,0)</f>
        <v>NO</v>
      </c>
      <c r="L20" s="106" t="s">
        <v>2430</v>
      </c>
      <c r="M20" s="117" t="s">
        <v>2557</v>
      </c>
      <c r="N20" s="104" t="s">
        <v>2481</v>
      </c>
      <c r="O20" s="102" t="s">
        <v>2482</v>
      </c>
      <c r="P20" s="102"/>
      <c r="Q20" s="158">
        <v>44222.458333333336</v>
      </c>
    </row>
    <row r="21" spans="1:17" ht="18" x14ac:dyDescent="0.25">
      <c r="A21" s="84" t="str">
        <f>VLOOKUP(E21,'LISTADO ATM'!$A$2:$C$895,3,0)</f>
        <v>DISTRITO NACIONAL</v>
      </c>
      <c r="B21" s="111">
        <v>335770900</v>
      </c>
      <c r="C21" s="103">
        <v>44219.513784722221</v>
      </c>
      <c r="D21" s="102" t="s">
        <v>2189</v>
      </c>
      <c r="E21" s="99">
        <v>791</v>
      </c>
      <c r="F21" s="84" t="str">
        <f>VLOOKUP(E21,VIP!$A$2:$O11382,2,0)</f>
        <v>DRBR791</v>
      </c>
      <c r="G21" s="98" t="str">
        <f>VLOOKUP(E21,'LISTADO ATM'!$A$2:$B$894,2,0)</f>
        <v xml:space="preserve">ATM Oficina Sans Soucí </v>
      </c>
      <c r="H21" s="98" t="str">
        <f>VLOOKUP(E21,VIP!$A$2:$O16303,7,FALSE)</f>
        <v>Si</v>
      </c>
      <c r="I21" s="98" t="str">
        <f>VLOOKUP(E21,VIP!$A$2:$O8268,8,FALSE)</f>
        <v>No</v>
      </c>
      <c r="J21" s="98" t="str">
        <f>VLOOKUP(E21,VIP!$A$2:$O8218,8,FALSE)</f>
        <v>No</v>
      </c>
      <c r="K21" s="98" t="str">
        <f>VLOOKUP(E21,VIP!$A$2:$O11792,6,0)</f>
        <v>NO</v>
      </c>
      <c r="L21" s="106" t="s">
        <v>2228</v>
      </c>
      <c r="M21" s="117" t="s">
        <v>2557</v>
      </c>
      <c r="N21" s="104" t="s">
        <v>2481</v>
      </c>
      <c r="O21" s="102" t="s">
        <v>2483</v>
      </c>
      <c r="P21" s="102"/>
      <c r="Q21" s="158">
        <v>44222.411805555559</v>
      </c>
    </row>
    <row r="22" spans="1:17" ht="18" x14ac:dyDescent="0.25">
      <c r="A22" s="84" t="str">
        <f>VLOOKUP(E22,'LISTADO ATM'!$A$2:$C$895,3,0)</f>
        <v>NORTE</v>
      </c>
      <c r="B22" s="111" t="s">
        <v>2515</v>
      </c>
      <c r="C22" s="103">
        <v>44221.558865740742</v>
      </c>
      <c r="D22" s="102" t="s">
        <v>2190</v>
      </c>
      <c r="E22" s="99">
        <v>809</v>
      </c>
      <c r="F22" s="84" t="str">
        <f>VLOOKUP(E22,VIP!$A$2:$O11385,2,0)</f>
        <v>DRBR809</v>
      </c>
      <c r="G22" s="98" t="str">
        <f>VLOOKUP(E22,'LISTADO ATM'!$A$2:$B$894,2,0)</f>
        <v>ATM Yoma (Cotuí)</v>
      </c>
      <c r="H22" s="98" t="str">
        <f>VLOOKUP(E22,VIP!$A$2:$O16306,7,FALSE)</f>
        <v>Si</v>
      </c>
      <c r="I22" s="98" t="str">
        <f>VLOOKUP(E22,VIP!$A$2:$O8271,8,FALSE)</f>
        <v>Si</v>
      </c>
      <c r="J22" s="98" t="str">
        <f>VLOOKUP(E22,VIP!$A$2:$O8221,8,FALSE)</f>
        <v>Si</v>
      </c>
      <c r="K22" s="98" t="str">
        <f>VLOOKUP(E22,VIP!$A$2:$O11795,6,0)</f>
        <v>NO</v>
      </c>
      <c r="L22" s="106" t="s">
        <v>2463</v>
      </c>
      <c r="M22" s="117" t="s">
        <v>2557</v>
      </c>
      <c r="N22" s="158" t="s">
        <v>2556</v>
      </c>
      <c r="O22" s="102" t="s">
        <v>2498</v>
      </c>
      <c r="P22" s="102"/>
      <c r="Q22" s="158">
        <v>44222.439583333333</v>
      </c>
    </row>
    <row r="23" spans="1:17" ht="18" x14ac:dyDescent="0.25">
      <c r="A23" s="84" t="str">
        <f>VLOOKUP(E23,'LISTADO ATM'!$A$2:$C$895,3,0)</f>
        <v>DISTRITO NACIONAL</v>
      </c>
      <c r="B23" s="111" t="s">
        <v>2529</v>
      </c>
      <c r="C23" s="103">
        <v>44221.751979166664</v>
      </c>
      <c r="D23" s="102" t="s">
        <v>2189</v>
      </c>
      <c r="E23" s="99">
        <v>811</v>
      </c>
      <c r="F23" s="84" t="str">
        <f>VLOOKUP(E23,VIP!$A$2:$O11393,2,0)</f>
        <v>DRBR811</v>
      </c>
      <c r="G23" s="98" t="str">
        <f>VLOOKUP(E23,'LISTADO ATM'!$A$2:$B$894,2,0)</f>
        <v xml:space="preserve">ATM Almacenes Unidos </v>
      </c>
      <c r="H23" s="98" t="str">
        <f>VLOOKUP(E23,VIP!$A$2:$O16314,7,FALSE)</f>
        <v>Si</v>
      </c>
      <c r="I23" s="98" t="str">
        <f>VLOOKUP(E23,VIP!$A$2:$O8279,8,FALSE)</f>
        <v>Si</v>
      </c>
      <c r="J23" s="98" t="str">
        <f>VLOOKUP(E23,VIP!$A$2:$O8229,8,FALSE)</f>
        <v>Si</v>
      </c>
      <c r="K23" s="98" t="str">
        <f>VLOOKUP(E23,VIP!$A$2:$O11803,6,0)</f>
        <v>NO</v>
      </c>
      <c r="L23" s="106" t="s">
        <v>2254</v>
      </c>
      <c r="M23" s="117" t="s">
        <v>2557</v>
      </c>
      <c r="N23" s="104" t="s">
        <v>2481</v>
      </c>
      <c r="O23" s="102" t="s">
        <v>2483</v>
      </c>
      <c r="P23" s="102"/>
      <c r="Q23" s="158">
        <v>44222.419444444444</v>
      </c>
    </row>
    <row r="24" spans="1:17" ht="18" x14ac:dyDescent="0.25">
      <c r="A24" s="84" t="str">
        <f>VLOOKUP(E24,'LISTADO ATM'!$A$2:$C$895,3,0)</f>
        <v>SUR</v>
      </c>
      <c r="B24" s="111" t="s">
        <v>2546</v>
      </c>
      <c r="C24" s="103">
        <v>44221.86377314815</v>
      </c>
      <c r="D24" s="102" t="s">
        <v>2189</v>
      </c>
      <c r="E24" s="111">
        <v>825</v>
      </c>
      <c r="F24" s="84" t="str">
        <f>VLOOKUP(E24,VIP!$A$2:$O11400,2,0)</f>
        <v>DRBR825</v>
      </c>
      <c r="G24" s="98" t="str">
        <f>VLOOKUP(E24,'LISTADO ATM'!$A$2:$B$894,2,0)</f>
        <v xml:space="preserve">ATM Estacion Eco Cibeles (Las Matas de Farfán) </v>
      </c>
      <c r="H24" s="98" t="str">
        <f>VLOOKUP(E24,VIP!$A$2:$O16321,7,FALSE)</f>
        <v>Si</v>
      </c>
      <c r="I24" s="98" t="str">
        <f>VLOOKUP(E24,VIP!$A$2:$O8286,8,FALSE)</f>
        <v>Si</v>
      </c>
      <c r="J24" s="98" t="str">
        <f>VLOOKUP(E24,VIP!$A$2:$O8236,8,FALSE)</f>
        <v>Si</v>
      </c>
      <c r="K24" s="98" t="str">
        <f>VLOOKUP(E24,VIP!$A$2:$O11810,6,0)</f>
        <v>NO</v>
      </c>
      <c r="L24" s="106" t="s">
        <v>2254</v>
      </c>
      <c r="M24" s="117" t="s">
        <v>2557</v>
      </c>
      <c r="N24" s="104" t="s">
        <v>2481</v>
      </c>
      <c r="O24" s="102" t="s">
        <v>2483</v>
      </c>
      <c r="P24" s="102"/>
      <c r="Q24" s="158">
        <v>44222.400000000001</v>
      </c>
    </row>
    <row r="25" spans="1:17" ht="18" x14ac:dyDescent="0.25">
      <c r="A25" s="84" t="str">
        <f>VLOOKUP(E25,'LISTADO ATM'!$A$2:$C$895,3,0)</f>
        <v>NORTE</v>
      </c>
      <c r="B25" s="111" t="s">
        <v>2538</v>
      </c>
      <c r="C25" s="103">
        <v>44221.696666666663</v>
      </c>
      <c r="D25" s="102" t="s">
        <v>2190</v>
      </c>
      <c r="E25" s="99">
        <v>853</v>
      </c>
      <c r="F25" s="84" t="str">
        <f>VLOOKUP(E25,VIP!$A$2:$O11403,2,0)</f>
        <v>DRBR853</v>
      </c>
      <c r="G25" s="98" t="str">
        <f>VLOOKUP(E25,'LISTADO ATM'!$A$2:$B$894,2,0)</f>
        <v xml:space="preserve">ATM Inversiones JF Group (Shell Canabacoa) </v>
      </c>
      <c r="H25" s="98" t="str">
        <f>VLOOKUP(E25,VIP!$A$2:$O16324,7,FALSE)</f>
        <v>Si</v>
      </c>
      <c r="I25" s="98" t="str">
        <f>VLOOKUP(E25,VIP!$A$2:$O8289,8,FALSE)</f>
        <v>Si</v>
      </c>
      <c r="J25" s="98" t="str">
        <f>VLOOKUP(E25,VIP!$A$2:$O8239,8,FALSE)</f>
        <v>Si</v>
      </c>
      <c r="K25" s="98" t="str">
        <f>VLOOKUP(E25,VIP!$A$2:$O11813,6,0)</f>
        <v>NO</v>
      </c>
      <c r="L25" s="106" t="s">
        <v>2254</v>
      </c>
      <c r="M25" s="117" t="s">
        <v>2557</v>
      </c>
      <c r="N25" s="104" t="s">
        <v>2481</v>
      </c>
      <c r="O25" s="102" t="s">
        <v>2490</v>
      </c>
      <c r="P25" s="102"/>
      <c r="Q25" s="158">
        <v>44222.422222222223</v>
      </c>
    </row>
    <row r="26" spans="1:17" ht="18" x14ac:dyDescent="0.25">
      <c r="A26" s="84" t="str">
        <f>VLOOKUP(E26,'LISTADO ATM'!$A$2:$C$895,3,0)</f>
        <v>NORTE</v>
      </c>
      <c r="B26" s="111">
        <v>335771051</v>
      </c>
      <c r="C26" s="103">
        <v>44220.527719907404</v>
      </c>
      <c r="D26" s="102" t="s">
        <v>2190</v>
      </c>
      <c r="E26" s="99">
        <v>878</v>
      </c>
      <c r="F26" s="84" t="str">
        <f>VLOOKUP(E26,VIP!$A$2:$O11387,2,0)</f>
        <v>DRBR878</v>
      </c>
      <c r="G26" s="98" t="str">
        <f>VLOOKUP(E26,'LISTADO ATM'!$A$2:$B$894,2,0)</f>
        <v>ATM UNP Cabral Y Baez</v>
      </c>
      <c r="H26" s="98" t="str">
        <f>VLOOKUP(E26,VIP!$A$2:$O16308,7,FALSE)</f>
        <v>N/A</v>
      </c>
      <c r="I26" s="98" t="str">
        <f>VLOOKUP(E26,VIP!$A$2:$O8273,8,FALSE)</f>
        <v>N/A</v>
      </c>
      <c r="J26" s="98" t="str">
        <f>VLOOKUP(E26,VIP!$A$2:$O8223,8,FALSE)</f>
        <v>N/A</v>
      </c>
      <c r="K26" s="98" t="str">
        <f>VLOOKUP(E26,VIP!$A$2:$O11797,6,0)</f>
        <v>N/A</v>
      </c>
      <c r="L26" s="106" t="s">
        <v>2254</v>
      </c>
      <c r="M26" s="117" t="s">
        <v>2557</v>
      </c>
      <c r="N26" s="158" t="s">
        <v>2556</v>
      </c>
      <c r="O26" s="102" t="s">
        <v>2490</v>
      </c>
      <c r="P26" s="117"/>
      <c r="Q26" s="158">
        <v>44222.425000000003</v>
      </c>
    </row>
    <row r="27" spans="1:17" ht="18" x14ac:dyDescent="0.25">
      <c r="A27" s="84" t="str">
        <f>VLOOKUP(E27,'LISTADO ATM'!$A$2:$C$895,3,0)</f>
        <v>DISTRITO NACIONAL</v>
      </c>
      <c r="B27" s="111" t="s">
        <v>2504</v>
      </c>
      <c r="C27" s="103">
        <v>44221.407071759262</v>
      </c>
      <c r="D27" s="102" t="s">
        <v>2494</v>
      </c>
      <c r="E27" s="99">
        <v>883</v>
      </c>
      <c r="F27" s="84" t="str">
        <f>VLOOKUP(E27,VIP!$A$2:$O11384,2,0)</f>
        <v>DRBR883</v>
      </c>
      <c r="G27" s="98" t="str">
        <f>VLOOKUP(E27,'LISTADO ATM'!$A$2:$B$894,2,0)</f>
        <v xml:space="preserve">ATM Oficina Filadelfia Plaza </v>
      </c>
      <c r="H27" s="98" t="str">
        <f>VLOOKUP(E27,VIP!$A$2:$O16305,7,FALSE)</f>
        <v>Si</v>
      </c>
      <c r="I27" s="98" t="str">
        <f>VLOOKUP(E27,VIP!$A$2:$O8270,8,FALSE)</f>
        <v>Si</v>
      </c>
      <c r="J27" s="98" t="str">
        <f>VLOOKUP(E27,VIP!$A$2:$O8220,8,FALSE)</f>
        <v>Si</v>
      </c>
      <c r="K27" s="98" t="str">
        <f>VLOOKUP(E27,VIP!$A$2:$O11794,6,0)</f>
        <v>NO</v>
      </c>
      <c r="L27" s="106" t="s">
        <v>2466</v>
      </c>
      <c r="M27" s="117" t="s">
        <v>2557</v>
      </c>
      <c r="N27" s="104" t="s">
        <v>2481</v>
      </c>
      <c r="O27" s="102" t="s">
        <v>2495</v>
      </c>
      <c r="P27" s="102"/>
      <c r="Q27" s="158">
        <v>44222.458333333336</v>
      </c>
    </row>
    <row r="28" spans="1:17" ht="18" x14ac:dyDescent="0.25">
      <c r="A28" s="84" t="str">
        <f>VLOOKUP(E28,'LISTADO ATM'!$A$2:$C$895,3,0)</f>
        <v>NORTE</v>
      </c>
      <c r="B28" s="111" t="s">
        <v>2518</v>
      </c>
      <c r="C28" s="103">
        <v>44221.48269675926</v>
      </c>
      <c r="D28" s="102" t="s">
        <v>2509</v>
      </c>
      <c r="E28" s="99">
        <v>894</v>
      </c>
      <c r="F28" s="84" t="str">
        <f>VLOOKUP(E28,VIP!$A$2:$O11390,2,0)</f>
        <v>DRBR894</v>
      </c>
      <c r="G28" s="98" t="str">
        <f>VLOOKUP(E28,'LISTADO ATM'!$A$2:$B$894,2,0)</f>
        <v>ATM Eco Petroleo Estero Hondo</v>
      </c>
      <c r="H28" s="98" t="str">
        <f>VLOOKUP(E28,VIP!$A$2:$O16311,7,FALSE)</f>
        <v>NO</v>
      </c>
      <c r="I28" s="98" t="str">
        <f>VLOOKUP(E28,VIP!$A$2:$O8276,8,FALSE)</f>
        <v>NO</v>
      </c>
      <c r="J28" s="98" t="str">
        <f>VLOOKUP(E28,VIP!$A$2:$O8226,8,FALSE)</f>
        <v>NO</v>
      </c>
      <c r="K28" s="98" t="str">
        <f>VLOOKUP(E28,VIP!$A$2:$O11800,6,0)</f>
        <v>NO</v>
      </c>
      <c r="L28" s="106" t="s">
        <v>2499</v>
      </c>
      <c r="M28" s="117" t="s">
        <v>2557</v>
      </c>
      <c r="N28" s="104" t="s">
        <v>2481</v>
      </c>
      <c r="O28" s="102" t="s">
        <v>2510</v>
      </c>
      <c r="P28" s="102"/>
      <c r="Q28" s="158">
        <v>44222.405555555553</v>
      </c>
    </row>
    <row r="29" spans="1:17" ht="18" x14ac:dyDescent="0.25">
      <c r="A29" s="84" t="str">
        <f>VLOOKUP(E29,'LISTADO ATM'!$A$2:$C$895,3,0)</f>
        <v>DISTRITO NACIONAL</v>
      </c>
      <c r="B29" s="111" t="s">
        <v>2506</v>
      </c>
      <c r="C29" s="103">
        <v>44221.387696759259</v>
      </c>
      <c r="D29" s="102" t="s">
        <v>2477</v>
      </c>
      <c r="E29" s="99">
        <v>911</v>
      </c>
      <c r="F29" s="84" t="str">
        <f>VLOOKUP(E29,VIP!$A$2:$O11386,2,0)</f>
        <v>DRBR911</v>
      </c>
      <c r="G29" s="98" t="str">
        <f>VLOOKUP(E29,'LISTADO ATM'!$A$2:$B$894,2,0)</f>
        <v xml:space="preserve">ATM Oficina Venezuela II </v>
      </c>
      <c r="H29" s="98" t="str">
        <f>VLOOKUP(E29,VIP!$A$2:$O16307,7,FALSE)</f>
        <v>Si</v>
      </c>
      <c r="I29" s="98" t="str">
        <f>VLOOKUP(E29,VIP!$A$2:$O8272,8,FALSE)</f>
        <v>Si</v>
      </c>
      <c r="J29" s="98" t="str">
        <f>VLOOKUP(E29,VIP!$A$2:$O8222,8,FALSE)</f>
        <v>Si</v>
      </c>
      <c r="K29" s="98" t="str">
        <f>VLOOKUP(E29,VIP!$A$2:$O11796,6,0)</f>
        <v>SI</v>
      </c>
      <c r="L29" s="106" t="s">
        <v>2466</v>
      </c>
      <c r="M29" s="117" t="s">
        <v>2557</v>
      </c>
      <c r="N29" s="104" t="s">
        <v>2481</v>
      </c>
      <c r="O29" s="102" t="s">
        <v>2482</v>
      </c>
      <c r="P29" s="102"/>
      <c r="Q29" s="158">
        <v>44222.458333333336</v>
      </c>
    </row>
    <row r="30" spans="1:17" ht="18" x14ac:dyDescent="0.25">
      <c r="A30" s="84" t="str">
        <f>VLOOKUP(E30,'LISTADO ATM'!$A$2:$C$895,3,0)</f>
        <v>DISTRITO NACIONAL</v>
      </c>
      <c r="B30" s="111">
        <v>335771124</v>
      </c>
      <c r="C30" s="103">
        <v>44221.449305555558</v>
      </c>
      <c r="D30" s="102" t="s">
        <v>2189</v>
      </c>
      <c r="E30" s="99">
        <v>2</v>
      </c>
      <c r="F30" s="84" t="str">
        <f>VLOOKUP(E30,VIP!$A$2:$O11379,2,0)</f>
        <v>DRBR002</v>
      </c>
      <c r="G30" s="98" t="str">
        <f>VLOOKUP(E30,'LISTADO ATM'!$A$2:$B$894,2,0)</f>
        <v>ATM Autoservicio Padre Castellano</v>
      </c>
      <c r="H30" s="98" t="str">
        <f>VLOOKUP(E30,VIP!$A$2:$O16300,7,FALSE)</f>
        <v>Si</v>
      </c>
      <c r="I30" s="98" t="str">
        <f>VLOOKUP(E30,VIP!$A$2:$O8265,8,FALSE)</f>
        <v>Si</v>
      </c>
      <c r="J30" s="98" t="str">
        <f>VLOOKUP(E30,VIP!$A$2:$O8215,8,FALSE)</f>
        <v>Si</v>
      </c>
      <c r="K30" s="98" t="str">
        <f>VLOOKUP(E30,VIP!$A$2:$O11789,6,0)</f>
        <v>NO</v>
      </c>
      <c r="L30" s="106" t="s">
        <v>2463</v>
      </c>
      <c r="M30" s="105" t="s">
        <v>2473</v>
      </c>
      <c r="N30" s="104" t="s">
        <v>2497</v>
      </c>
      <c r="O30" s="102" t="s">
        <v>2483</v>
      </c>
      <c r="P30" s="102"/>
      <c r="Q30" s="105" t="s">
        <v>2463</v>
      </c>
    </row>
    <row r="31" spans="1:17" ht="18" x14ac:dyDescent="0.25">
      <c r="A31" s="84" t="str">
        <f>VLOOKUP(E31,'LISTADO ATM'!$A$2:$C$895,3,0)</f>
        <v>NORTE</v>
      </c>
      <c r="B31" s="111" t="s">
        <v>2537</v>
      </c>
      <c r="C31" s="103">
        <v>44221.699421296296</v>
      </c>
      <c r="D31" s="102" t="s">
        <v>2509</v>
      </c>
      <c r="E31" s="99">
        <v>4</v>
      </c>
      <c r="F31" s="84" t="str">
        <f>VLOOKUP(E31,VIP!$A$2:$O11402,2,0)</f>
        <v>DRBR004</v>
      </c>
      <c r="G31" s="98" t="str">
        <f>VLOOKUP(E31,'LISTADO ATM'!$A$2:$B$894,2,0)</f>
        <v>ATM Avenida Rivas</v>
      </c>
      <c r="H31" s="98" t="str">
        <f>VLOOKUP(E31,VIP!$A$2:$O16323,7,FALSE)</f>
        <v>Si</v>
      </c>
      <c r="I31" s="98" t="str">
        <f>VLOOKUP(E31,VIP!$A$2:$O8288,8,FALSE)</f>
        <v>Si</v>
      </c>
      <c r="J31" s="98" t="str">
        <f>VLOOKUP(E31,VIP!$A$2:$O8238,8,FALSE)</f>
        <v>Si</v>
      </c>
      <c r="K31" s="98" t="str">
        <f>VLOOKUP(E31,VIP!$A$2:$O11812,6,0)</f>
        <v>NO</v>
      </c>
      <c r="L31" s="106" t="s">
        <v>2430</v>
      </c>
      <c r="M31" s="105" t="s">
        <v>2473</v>
      </c>
      <c r="N31" s="104" t="s">
        <v>2481</v>
      </c>
      <c r="O31" s="102" t="s">
        <v>2510</v>
      </c>
      <c r="P31" s="102"/>
      <c r="Q31" s="105" t="s">
        <v>2430</v>
      </c>
    </row>
    <row r="32" spans="1:17" ht="18" x14ac:dyDescent="0.25">
      <c r="A32" s="84" t="str">
        <f>VLOOKUP(E32,'LISTADO ATM'!$A$2:$C$895,3,0)</f>
        <v>SUR</v>
      </c>
      <c r="B32" s="111" t="s">
        <v>2531</v>
      </c>
      <c r="C32" s="103">
        <v>44221.74863425926</v>
      </c>
      <c r="D32" s="102" t="s">
        <v>2189</v>
      </c>
      <c r="E32" s="99">
        <v>5</v>
      </c>
      <c r="F32" s="84" t="str">
        <f>VLOOKUP(E32,VIP!$A$2:$O11395,2,0)</f>
        <v>DRBR005</v>
      </c>
      <c r="G32" s="98" t="str">
        <f>VLOOKUP(E32,'LISTADO ATM'!$A$2:$B$894,2,0)</f>
        <v>ATM Oficina Autoservicio Villa Ofelia (San Juan)</v>
      </c>
      <c r="H32" s="98" t="str">
        <f>VLOOKUP(E32,VIP!$A$2:$O16316,7,FALSE)</f>
        <v>Si</v>
      </c>
      <c r="I32" s="98" t="str">
        <f>VLOOKUP(E32,VIP!$A$2:$O8281,8,FALSE)</f>
        <v>Si</v>
      </c>
      <c r="J32" s="98" t="str">
        <f>VLOOKUP(E32,VIP!$A$2:$O8231,8,FALSE)</f>
        <v>Si</v>
      </c>
      <c r="K32" s="98" t="str">
        <f>VLOOKUP(E32,VIP!$A$2:$O11805,6,0)</f>
        <v>NO</v>
      </c>
      <c r="L32" s="106" t="s">
        <v>2228</v>
      </c>
      <c r="M32" s="105" t="s">
        <v>2473</v>
      </c>
      <c r="N32" s="104" t="s">
        <v>2481</v>
      </c>
      <c r="O32" s="102" t="s">
        <v>2483</v>
      </c>
      <c r="P32" s="102"/>
      <c r="Q32" s="105" t="s">
        <v>2228</v>
      </c>
    </row>
    <row r="33" spans="1:17" ht="18" x14ac:dyDescent="0.25">
      <c r="A33" s="84" t="str">
        <f>VLOOKUP(E33,'LISTADO ATM'!$A$2:$C$895,3,0)</f>
        <v>NORTE</v>
      </c>
      <c r="B33" s="111" t="s">
        <v>2576</v>
      </c>
      <c r="C33" s="103">
        <v>44222.312662037039</v>
      </c>
      <c r="D33" s="102" t="s">
        <v>2190</v>
      </c>
      <c r="E33" s="99">
        <v>22</v>
      </c>
      <c r="F33" s="84" t="str">
        <f>VLOOKUP(E33,VIP!$A$2:$O11430,2,0)</f>
        <v>DRBR813</v>
      </c>
      <c r="G33" s="98" t="str">
        <f>VLOOKUP(E33,'LISTADO ATM'!$A$2:$B$894,2,0)</f>
        <v>ATM S/M Olimpico (Santiago)</v>
      </c>
      <c r="H33" s="98" t="str">
        <f>VLOOKUP(E33,VIP!$A$2:$O16351,7,FALSE)</f>
        <v>Si</v>
      </c>
      <c r="I33" s="98" t="str">
        <f>VLOOKUP(E33,VIP!$A$2:$O8316,8,FALSE)</f>
        <v>Si</v>
      </c>
      <c r="J33" s="98" t="str">
        <f>VLOOKUP(E33,VIP!$A$2:$O8266,8,FALSE)</f>
        <v>Si</v>
      </c>
      <c r="K33" s="98" t="str">
        <f>VLOOKUP(E33,VIP!$A$2:$O11840,6,0)</f>
        <v>NO</v>
      </c>
      <c r="L33" s="106" t="s">
        <v>2228</v>
      </c>
      <c r="M33" s="105" t="s">
        <v>2473</v>
      </c>
      <c r="N33" s="104" t="s">
        <v>2481</v>
      </c>
      <c r="O33" s="102" t="s">
        <v>2578</v>
      </c>
      <c r="P33" s="102"/>
      <c r="Q33" s="105" t="s">
        <v>2228</v>
      </c>
    </row>
    <row r="34" spans="1:17" ht="18" x14ac:dyDescent="0.25">
      <c r="A34" s="84" t="str">
        <f>VLOOKUP(E34,'LISTADO ATM'!$A$2:$C$895,3,0)</f>
        <v>DISTRITO NACIONAL</v>
      </c>
      <c r="B34" s="111" t="s">
        <v>2514</v>
      </c>
      <c r="C34" s="103">
        <v>44221.562905092593</v>
      </c>
      <c r="D34" s="102" t="s">
        <v>2189</v>
      </c>
      <c r="E34" s="99">
        <v>26</v>
      </c>
      <c r="F34" s="84" t="str">
        <f>VLOOKUP(E34,VIP!$A$2:$O11384,2,0)</f>
        <v>DRBR221</v>
      </c>
      <c r="G34" s="98" t="str">
        <f>VLOOKUP(E34,'LISTADO ATM'!$A$2:$B$894,2,0)</f>
        <v>ATM S/M Jumbo San Isidro</v>
      </c>
      <c r="H34" s="98" t="str">
        <f>VLOOKUP(E34,VIP!$A$2:$O16305,7,FALSE)</f>
        <v>Si</v>
      </c>
      <c r="I34" s="98" t="str">
        <f>VLOOKUP(E34,VIP!$A$2:$O8270,8,FALSE)</f>
        <v>Si</v>
      </c>
      <c r="J34" s="98" t="str">
        <f>VLOOKUP(E34,VIP!$A$2:$O8220,8,FALSE)</f>
        <v>Si</v>
      </c>
      <c r="K34" s="98" t="str">
        <f>VLOOKUP(E34,VIP!$A$2:$O11794,6,0)</f>
        <v>NO</v>
      </c>
      <c r="L34" s="106" t="s">
        <v>2228</v>
      </c>
      <c r="M34" s="105" t="s">
        <v>2473</v>
      </c>
      <c r="N34" s="158" t="s">
        <v>2556</v>
      </c>
      <c r="O34" s="102" t="s">
        <v>2483</v>
      </c>
      <c r="P34" s="102"/>
      <c r="Q34" s="105" t="s">
        <v>2228</v>
      </c>
    </row>
    <row r="35" spans="1:17" ht="18" x14ac:dyDescent="0.25">
      <c r="A35" s="84" t="str">
        <f>VLOOKUP(E35,'LISTADO ATM'!$A$2:$C$895,3,0)</f>
        <v>DISTRITO NACIONAL</v>
      </c>
      <c r="B35" s="111" t="s">
        <v>2516</v>
      </c>
      <c r="C35" s="103">
        <v>44221.503576388888</v>
      </c>
      <c r="D35" s="102" t="s">
        <v>2189</v>
      </c>
      <c r="E35" s="99">
        <v>34</v>
      </c>
      <c r="F35" s="84" t="str">
        <f>VLOOKUP(E35,VIP!$A$2:$O11388,2,0)</f>
        <v>DRBR034</v>
      </c>
      <c r="G35" s="98" t="str">
        <f>VLOOKUP(E35,'LISTADO ATM'!$A$2:$B$894,2,0)</f>
        <v xml:space="preserve">ATM Plaza de la Salud </v>
      </c>
      <c r="H35" s="98" t="str">
        <f>VLOOKUP(E35,VIP!$A$2:$O16309,7,FALSE)</f>
        <v>Si</v>
      </c>
      <c r="I35" s="98" t="str">
        <f>VLOOKUP(E35,VIP!$A$2:$O8274,8,FALSE)</f>
        <v>Si</v>
      </c>
      <c r="J35" s="98" t="str">
        <f>VLOOKUP(E35,VIP!$A$2:$O8224,8,FALSE)</f>
        <v>Si</v>
      </c>
      <c r="K35" s="98" t="str">
        <f>VLOOKUP(E35,VIP!$A$2:$O11798,6,0)</f>
        <v>NO</v>
      </c>
      <c r="L35" s="106" t="s">
        <v>2228</v>
      </c>
      <c r="M35" s="105" t="s">
        <v>2473</v>
      </c>
      <c r="N35" s="104" t="s">
        <v>2497</v>
      </c>
      <c r="O35" s="102" t="s">
        <v>2483</v>
      </c>
      <c r="P35" s="102"/>
      <c r="Q35" s="105" t="s">
        <v>2228</v>
      </c>
    </row>
    <row r="36" spans="1:17" ht="18" x14ac:dyDescent="0.25">
      <c r="A36" s="84" t="str">
        <f>VLOOKUP(E36,'LISTADO ATM'!$A$2:$C$895,3,0)</f>
        <v>DISTRITO NACIONAL</v>
      </c>
      <c r="B36" s="111">
        <v>335770999</v>
      </c>
      <c r="C36" s="103">
        <v>44219.884131944447</v>
      </c>
      <c r="D36" s="102" t="s">
        <v>2189</v>
      </c>
      <c r="E36" s="99">
        <v>36</v>
      </c>
      <c r="F36" s="84" t="str">
        <f>VLOOKUP(E36,VIP!$A$2:$O11374,2,0)</f>
        <v>DRBR036</v>
      </c>
      <c r="G36" s="98" t="str">
        <f>VLOOKUP(E36,'LISTADO ATM'!$A$2:$B$894,2,0)</f>
        <v xml:space="preserve">ATM Banco Central </v>
      </c>
      <c r="H36" s="98" t="str">
        <f>VLOOKUP(E36,VIP!$A$2:$O16295,7,FALSE)</f>
        <v>Si</v>
      </c>
      <c r="I36" s="98" t="str">
        <f>VLOOKUP(E36,VIP!$A$2:$O8260,8,FALSE)</f>
        <v>Si</v>
      </c>
      <c r="J36" s="98" t="str">
        <f>VLOOKUP(E36,VIP!$A$2:$O8210,8,FALSE)</f>
        <v>Si</v>
      </c>
      <c r="K36" s="98" t="str">
        <f>VLOOKUP(E36,VIP!$A$2:$O11784,6,0)</f>
        <v>SI</v>
      </c>
      <c r="L36" s="106" t="s">
        <v>2463</v>
      </c>
      <c r="M36" s="105" t="s">
        <v>2473</v>
      </c>
      <c r="N36" s="104" t="s">
        <v>2481</v>
      </c>
      <c r="O36" s="102" t="s">
        <v>2483</v>
      </c>
      <c r="P36" s="117"/>
      <c r="Q36" s="105" t="s">
        <v>2463</v>
      </c>
    </row>
    <row r="37" spans="1:17" ht="18" x14ac:dyDescent="0.25">
      <c r="A37" s="84" t="str">
        <f>VLOOKUP(E37,'LISTADO ATM'!$A$2:$C$895,3,0)</f>
        <v>DISTRITO NACIONAL</v>
      </c>
      <c r="B37" s="111" t="s">
        <v>2571</v>
      </c>
      <c r="C37" s="103">
        <v>44222.367812500001</v>
      </c>
      <c r="D37" s="102" t="s">
        <v>2477</v>
      </c>
      <c r="E37" s="99">
        <v>43</v>
      </c>
      <c r="F37" s="84" t="str">
        <f>VLOOKUP(E37,VIP!$A$2:$O11425,2,0)</f>
        <v>DRBR043</v>
      </c>
      <c r="G37" s="98" t="str">
        <f>VLOOKUP(E37,'LISTADO ATM'!$A$2:$B$894,2,0)</f>
        <v xml:space="preserve">ATM Zona Franca San Isidro </v>
      </c>
      <c r="H37" s="98" t="str">
        <f>VLOOKUP(E37,VIP!$A$2:$O16346,7,FALSE)</f>
        <v>Si</v>
      </c>
      <c r="I37" s="98" t="str">
        <f>VLOOKUP(E37,VIP!$A$2:$O8311,8,FALSE)</f>
        <v>No</v>
      </c>
      <c r="J37" s="98" t="str">
        <f>VLOOKUP(E37,VIP!$A$2:$O8261,8,FALSE)</f>
        <v>No</v>
      </c>
      <c r="K37" s="98" t="str">
        <f>VLOOKUP(E37,VIP!$A$2:$O11835,6,0)</f>
        <v>NO</v>
      </c>
      <c r="L37" s="106" t="s">
        <v>2430</v>
      </c>
      <c r="M37" s="105" t="s">
        <v>2473</v>
      </c>
      <c r="N37" s="104" t="s">
        <v>2481</v>
      </c>
      <c r="O37" s="102" t="s">
        <v>2482</v>
      </c>
      <c r="P37" s="102"/>
      <c r="Q37" s="105" t="s">
        <v>2430</v>
      </c>
    </row>
    <row r="38" spans="1:17" ht="18" x14ac:dyDescent="0.25">
      <c r="A38" s="84" t="str">
        <f>VLOOKUP(E38,'LISTADO ATM'!$A$2:$C$895,3,0)</f>
        <v>DISTRITO NACIONAL</v>
      </c>
      <c r="B38" s="111">
        <v>335771054</v>
      </c>
      <c r="C38" s="103">
        <v>44220.531655092593</v>
      </c>
      <c r="D38" s="102" t="s">
        <v>2189</v>
      </c>
      <c r="E38" s="99">
        <v>54</v>
      </c>
      <c r="F38" s="84" t="str">
        <f>VLOOKUP(E38,VIP!$A$2:$O11384,2,0)</f>
        <v>DRBR054</v>
      </c>
      <c r="G38" s="98" t="str">
        <f>VLOOKUP(E38,'LISTADO ATM'!$A$2:$B$894,2,0)</f>
        <v xml:space="preserve">ATM Autoservicio Galería 360 </v>
      </c>
      <c r="H38" s="98" t="str">
        <f>VLOOKUP(E38,VIP!$A$2:$O16305,7,FALSE)</f>
        <v>Si</v>
      </c>
      <c r="I38" s="98" t="str">
        <f>VLOOKUP(E38,VIP!$A$2:$O8270,8,FALSE)</f>
        <v>Si</v>
      </c>
      <c r="J38" s="98" t="str">
        <f>VLOOKUP(E38,VIP!$A$2:$O8220,8,FALSE)</f>
        <v>Si</v>
      </c>
      <c r="K38" s="98" t="str">
        <f>VLOOKUP(E38,VIP!$A$2:$O11794,6,0)</f>
        <v>NO</v>
      </c>
      <c r="L38" s="106" t="s">
        <v>2228</v>
      </c>
      <c r="M38" s="105" t="s">
        <v>2473</v>
      </c>
      <c r="N38" s="104" t="s">
        <v>2497</v>
      </c>
      <c r="O38" s="102" t="s">
        <v>2483</v>
      </c>
      <c r="P38" s="117"/>
      <c r="Q38" s="105" t="s">
        <v>2228</v>
      </c>
    </row>
    <row r="39" spans="1:17" ht="18" x14ac:dyDescent="0.25">
      <c r="A39" s="84" t="str">
        <f>VLOOKUP(E39,'LISTADO ATM'!$A$2:$C$895,3,0)</f>
        <v>DISTRITO NACIONAL</v>
      </c>
      <c r="B39" s="111">
        <v>335767189</v>
      </c>
      <c r="C39" s="103">
        <v>44215.327962962961</v>
      </c>
      <c r="D39" s="102" t="s">
        <v>2189</v>
      </c>
      <c r="E39" s="99">
        <v>70</v>
      </c>
      <c r="F39" s="84" t="str">
        <f>VLOOKUP(E39,VIP!$A$2:$O11431,2,0)</f>
        <v>DRBR070</v>
      </c>
      <c r="G39" s="98" t="str">
        <f>VLOOKUP(E39,'LISTADO ATM'!$A$2:$B$894,2,0)</f>
        <v xml:space="preserve">ATM Autoservicio Plaza Lama Zona Oriental </v>
      </c>
      <c r="H39" s="98" t="str">
        <f>VLOOKUP(E39,VIP!$A$2:$O16352,7,FALSE)</f>
        <v>Si</v>
      </c>
      <c r="I39" s="98" t="str">
        <f>VLOOKUP(E39,VIP!$A$2:$O8317,8,FALSE)</f>
        <v>Si</v>
      </c>
      <c r="J39" s="98" t="str">
        <f>VLOOKUP(E39,VIP!$A$2:$O8267,8,FALSE)</f>
        <v>Si</v>
      </c>
      <c r="K39" s="98" t="str">
        <f>VLOOKUP(E39,VIP!$A$2:$O11841,6,0)</f>
        <v>NO</v>
      </c>
      <c r="L39" s="106" t="s">
        <v>2228</v>
      </c>
      <c r="M39" s="105" t="s">
        <v>2473</v>
      </c>
      <c r="N39" s="104" t="s">
        <v>2497</v>
      </c>
      <c r="O39" s="102" t="s">
        <v>2483</v>
      </c>
      <c r="P39" s="102"/>
      <c r="Q39" s="105" t="s">
        <v>2228</v>
      </c>
    </row>
    <row r="40" spans="1:17" ht="18" x14ac:dyDescent="0.25">
      <c r="A40" s="84" t="str">
        <f>VLOOKUP(E40,'LISTADO ATM'!$A$2:$C$895,3,0)</f>
        <v>NORTE</v>
      </c>
      <c r="B40" s="111" t="s">
        <v>2569</v>
      </c>
      <c r="C40" s="103">
        <v>44222.374120370368</v>
      </c>
      <c r="D40" s="102" t="s">
        <v>2190</v>
      </c>
      <c r="E40" s="99">
        <v>88</v>
      </c>
      <c r="F40" s="84" t="str">
        <f>VLOOKUP(E40,VIP!$A$2:$O11423,2,0)</f>
        <v>DRBR088</v>
      </c>
      <c r="G40" s="98" t="str">
        <f>VLOOKUP(E40,'LISTADO ATM'!$A$2:$B$894,2,0)</f>
        <v xml:space="preserve">ATM S/M La Fuente (Santiago) </v>
      </c>
      <c r="H40" s="98" t="str">
        <f>VLOOKUP(E40,VIP!$A$2:$O16344,7,FALSE)</f>
        <v>Si</v>
      </c>
      <c r="I40" s="98" t="str">
        <f>VLOOKUP(E40,VIP!$A$2:$O8309,8,FALSE)</f>
        <v>Si</v>
      </c>
      <c r="J40" s="98" t="str">
        <f>VLOOKUP(E40,VIP!$A$2:$O8259,8,FALSE)</f>
        <v>Si</v>
      </c>
      <c r="K40" s="98" t="str">
        <f>VLOOKUP(E40,VIP!$A$2:$O11833,6,0)</f>
        <v>NO</v>
      </c>
      <c r="L40" s="106" t="s">
        <v>2228</v>
      </c>
      <c r="M40" s="105" t="s">
        <v>2473</v>
      </c>
      <c r="N40" s="104" t="s">
        <v>2481</v>
      </c>
      <c r="O40" s="102" t="s">
        <v>2578</v>
      </c>
      <c r="P40" s="102"/>
      <c r="Q40" s="105" t="s">
        <v>2228</v>
      </c>
    </row>
    <row r="41" spans="1:17" ht="18" x14ac:dyDescent="0.25">
      <c r="A41" s="84" t="str">
        <f>VLOOKUP(E41,'LISTADO ATM'!$A$2:$C$895,3,0)</f>
        <v>ESTE</v>
      </c>
      <c r="B41" s="111">
        <v>335771085</v>
      </c>
      <c r="C41" s="103">
        <v>44220.932974537034</v>
      </c>
      <c r="D41" s="102" t="s">
        <v>2494</v>
      </c>
      <c r="E41" s="99">
        <v>117</v>
      </c>
      <c r="F41" s="84" t="str">
        <f>VLOOKUP(E41,VIP!$A$2:$O11383,2,0)</f>
        <v>DRBR117</v>
      </c>
      <c r="G41" s="98" t="str">
        <f>VLOOKUP(E41,'LISTADO ATM'!$A$2:$B$894,2,0)</f>
        <v xml:space="preserve">ATM Oficina El Seybo </v>
      </c>
      <c r="H41" s="98" t="str">
        <f>VLOOKUP(E41,VIP!$A$2:$O16304,7,FALSE)</f>
        <v>Si</v>
      </c>
      <c r="I41" s="98" t="str">
        <f>VLOOKUP(E41,VIP!$A$2:$O8269,8,FALSE)</f>
        <v>Si</v>
      </c>
      <c r="J41" s="98" t="str">
        <f>VLOOKUP(E41,VIP!$A$2:$O8219,8,FALSE)</f>
        <v>Si</v>
      </c>
      <c r="K41" s="98" t="str">
        <f>VLOOKUP(E41,VIP!$A$2:$O11793,6,0)</f>
        <v>SI</v>
      </c>
      <c r="L41" s="106" t="s">
        <v>2499</v>
      </c>
      <c r="M41" s="105" t="s">
        <v>2473</v>
      </c>
      <c r="N41" s="158" t="s">
        <v>2556</v>
      </c>
      <c r="O41" s="102" t="s">
        <v>2495</v>
      </c>
      <c r="P41" s="117"/>
      <c r="Q41" s="105" t="s">
        <v>2499</v>
      </c>
    </row>
    <row r="42" spans="1:17" ht="18" x14ac:dyDescent="0.25">
      <c r="A42" s="84" t="str">
        <f>VLOOKUP(E42,'LISTADO ATM'!$A$2:$C$895,3,0)</f>
        <v>DISTRITO NACIONAL</v>
      </c>
      <c r="B42" s="111" t="s">
        <v>2573</v>
      </c>
      <c r="C42" s="103">
        <v>44222.342037037037</v>
      </c>
      <c r="D42" s="102" t="s">
        <v>2189</v>
      </c>
      <c r="E42" s="99">
        <v>118</v>
      </c>
      <c r="F42" s="84" t="str">
        <f>VLOOKUP(E42,VIP!$A$2:$O11427,2,0)</f>
        <v>DRBR118</v>
      </c>
      <c r="G42" s="98" t="str">
        <f>VLOOKUP(E42,'LISTADO ATM'!$A$2:$B$894,2,0)</f>
        <v>ATM Plaza Torino</v>
      </c>
      <c r="H42" s="98" t="str">
        <f>VLOOKUP(E42,VIP!$A$2:$O16348,7,FALSE)</f>
        <v>N/A</v>
      </c>
      <c r="I42" s="98" t="str">
        <f>VLOOKUP(E42,VIP!$A$2:$O8313,8,FALSE)</f>
        <v>N/A</v>
      </c>
      <c r="J42" s="98" t="str">
        <f>VLOOKUP(E42,VIP!$A$2:$O8263,8,FALSE)</f>
        <v>N/A</v>
      </c>
      <c r="K42" s="98" t="str">
        <f>VLOOKUP(E42,VIP!$A$2:$O11837,6,0)</f>
        <v>N/A</v>
      </c>
      <c r="L42" s="106" t="s">
        <v>2228</v>
      </c>
      <c r="M42" s="105" t="s">
        <v>2473</v>
      </c>
      <c r="N42" s="104" t="s">
        <v>2481</v>
      </c>
      <c r="O42" s="102" t="s">
        <v>2483</v>
      </c>
      <c r="P42" s="102"/>
      <c r="Q42" s="105" t="s">
        <v>2228</v>
      </c>
    </row>
    <row r="43" spans="1:17" ht="18" x14ac:dyDescent="0.25">
      <c r="A43" s="84" t="str">
        <f>VLOOKUP(E43,'LISTADO ATM'!$A$2:$C$895,3,0)</f>
        <v>NORTE</v>
      </c>
      <c r="B43" s="111">
        <v>335771055</v>
      </c>
      <c r="C43" s="103">
        <v>44220.534548611111</v>
      </c>
      <c r="D43" s="102" t="s">
        <v>2190</v>
      </c>
      <c r="E43" s="99">
        <v>142</v>
      </c>
      <c r="F43" s="84" t="str">
        <f>VLOOKUP(E43,VIP!$A$2:$O11383,2,0)</f>
        <v>DRBR142</v>
      </c>
      <c r="G43" s="98" t="str">
        <f>VLOOKUP(E43,'LISTADO ATM'!$A$2:$B$894,2,0)</f>
        <v xml:space="preserve">ATM Centro de Caja Galerías Bonao </v>
      </c>
      <c r="H43" s="98" t="str">
        <f>VLOOKUP(E43,VIP!$A$2:$O16304,7,FALSE)</f>
        <v>Si</v>
      </c>
      <c r="I43" s="98" t="str">
        <f>VLOOKUP(E43,VIP!$A$2:$O8269,8,FALSE)</f>
        <v>Si</v>
      </c>
      <c r="J43" s="98" t="str">
        <f>VLOOKUP(E43,VIP!$A$2:$O8219,8,FALSE)</f>
        <v>Si</v>
      </c>
      <c r="K43" s="98" t="str">
        <f>VLOOKUP(E43,VIP!$A$2:$O11793,6,0)</f>
        <v>SI</v>
      </c>
      <c r="L43" s="106" t="s">
        <v>2228</v>
      </c>
      <c r="M43" s="105" t="s">
        <v>2473</v>
      </c>
      <c r="N43" s="104" t="s">
        <v>2481</v>
      </c>
      <c r="O43" s="102" t="s">
        <v>2490</v>
      </c>
      <c r="P43" s="117"/>
      <c r="Q43" s="105" t="s">
        <v>2228</v>
      </c>
    </row>
    <row r="44" spans="1:17" ht="18" x14ac:dyDescent="0.25">
      <c r="A44" s="84" t="str">
        <f>VLOOKUP(E44,'LISTADO ATM'!$A$2:$C$895,3,0)</f>
        <v>DISTRITO NACIONAL</v>
      </c>
      <c r="B44" s="111" t="s">
        <v>2540</v>
      </c>
      <c r="C44" s="103">
        <v>44221.686249999999</v>
      </c>
      <c r="D44" s="102" t="s">
        <v>2477</v>
      </c>
      <c r="E44" s="99">
        <v>149</v>
      </c>
      <c r="F44" s="84" t="str">
        <f>VLOOKUP(E44,VIP!$A$2:$O11405,2,0)</f>
        <v>DRBR149</v>
      </c>
      <c r="G44" s="98" t="str">
        <f>VLOOKUP(E44,'LISTADO ATM'!$A$2:$B$894,2,0)</f>
        <v>ATM Estación Metro Concepción</v>
      </c>
      <c r="H44" s="98" t="str">
        <f>VLOOKUP(E44,VIP!$A$2:$O16326,7,FALSE)</f>
        <v>N/A</v>
      </c>
      <c r="I44" s="98" t="str">
        <f>VLOOKUP(E44,VIP!$A$2:$O8291,8,FALSE)</f>
        <v>N/A</v>
      </c>
      <c r="J44" s="98" t="str">
        <f>VLOOKUP(E44,VIP!$A$2:$O8241,8,FALSE)</f>
        <v>N/A</v>
      </c>
      <c r="K44" s="98" t="str">
        <f>VLOOKUP(E44,VIP!$A$2:$O11815,6,0)</f>
        <v>N/A</v>
      </c>
      <c r="L44" s="106" t="s">
        <v>2466</v>
      </c>
      <c r="M44" s="105" t="s">
        <v>2473</v>
      </c>
      <c r="N44" s="104" t="s">
        <v>2481</v>
      </c>
      <c r="O44" s="102" t="s">
        <v>2482</v>
      </c>
      <c r="P44" s="102"/>
      <c r="Q44" s="105" t="s">
        <v>2466</v>
      </c>
    </row>
    <row r="45" spans="1:17" ht="18" x14ac:dyDescent="0.25">
      <c r="A45" s="84" t="str">
        <f>VLOOKUP(E45,'LISTADO ATM'!$A$2:$C$895,3,0)</f>
        <v>ESTE</v>
      </c>
      <c r="B45" s="111">
        <v>335769631</v>
      </c>
      <c r="C45" s="103">
        <v>44217.728750000002</v>
      </c>
      <c r="D45" s="102" t="s">
        <v>2477</v>
      </c>
      <c r="E45" s="99">
        <v>158</v>
      </c>
      <c r="F45" s="84" t="str">
        <f>VLOOKUP(E45,VIP!$A$2:$O11560,2,0)</f>
        <v>DRBR158</v>
      </c>
      <c r="G45" s="98" t="str">
        <f>VLOOKUP(E45,'LISTADO ATM'!$A$2:$B$894,2,0)</f>
        <v xml:space="preserve">ATM Oficina Romana Norte </v>
      </c>
      <c r="H45" s="98" t="str">
        <f>VLOOKUP(E45,VIP!$A$2:$O16481,7,FALSE)</f>
        <v>Si</v>
      </c>
      <c r="I45" s="98" t="str">
        <f>VLOOKUP(E45,VIP!$A$2:$O8446,8,FALSE)</f>
        <v>Si</v>
      </c>
      <c r="J45" s="98" t="str">
        <f>VLOOKUP(E45,VIP!$A$2:$O8396,8,FALSE)</f>
        <v>Si</v>
      </c>
      <c r="K45" s="98" t="str">
        <f>VLOOKUP(E45,VIP!$A$2:$O11970,6,0)</f>
        <v>SI</v>
      </c>
      <c r="L45" s="106" t="s">
        <v>2430</v>
      </c>
      <c r="M45" s="105" t="s">
        <v>2473</v>
      </c>
      <c r="N45" s="104" t="s">
        <v>2481</v>
      </c>
      <c r="O45" s="102" t="s">
        <v>2482</v>
      </c>
      <c r="P45" s="106"/>
      <c r="Q45" s="105" t="s">
        <v>2430</v>
      </c>
    </row>
    <row r="46" spans="1:17" ht="18" x14ac:dyDescent="0.25">
      <c r="A46" s="84" t="str">
        <f>VLOOKUP(E46,'LISTADO ATM'!$A$2:$C$895,3,0)</f>
        <v>ESTE</v>
      </c>
      <c r="B46" s="111">
        <v>335770985</v>
      </c>
      <c r="C46" s="103">
        <v>44219.736273148148</v>
      </c>
      <c r="D46" s="102" t="s">
        <v>2189</v>
      </c>
      <c r="E46" s="99">
        <v>219</v>
      </c>
      <c r="F46" s="84" t="str">
        <f>VLOOKUP(E46,VIP!$A$2:$O11377,2,0)</f>
        <v>DRBR219</v>
      </c>
      <c r="G46" s="98" t="str">
        <f>VLOOKUP(E46,'LISTADO ATM'!$A$2:$B$894,2,0)</f>
        <v xml:space="preserve">ATM Oficina La Altagracia (Higuey) </v>
      </c>
      <c r="H46" s="98" t="str">
        <f>VLOOKUP(E46,VIP!$A$2:$O16298,7,FALSE)</f>
        <v>Si</v>
      </c>
      <c r="I46" s="98" t="str">
        <f>VLOOKUP(E46,VIP!$A$2:$O8263,8,FALSE)</f>
        <v>Si</v>
      </c>
      <c r="J46" s="98" t="str">
        <f>VLOOKUP(E46,VIP!$A$2:$O8213,8,FALSE)</f>
        <v>Si</v>
      </c>
      <c r="K46" s="98" t="str">
        <f>VLOOKUP(E46,VIP!$A$2:$O11787,6,0)</f>
        <v>NO</v>
      </c>
      <c r="L46" s="106" t="s">
        <v>2228</v>
      </c>
      <c r="M46" s="105" t="s">
        <v>2473</v>
      </c>
      <c r="N46" s="104" t="s">
        <v>2481</v>
      </c>
      <c r="O46" s="102" t="s">
        <v>2483</v>
      </c>
      <c r="P46" s="102"/>
      <c r="Q46" s="105" t="s">
        <v>2228</v>
      </c>
    </row>
    <row r="47" spans="1:17" ht="18" x14ac:dyDescent="0.25">
      <c r="A47" s="84" t="str">
        <f>VLOOKUP(E47,'LISTADO ATM'!$A$2:$C$895,3,0)</f>
        <v>DISTRITO NACIONAL</v>
      </c>
      <c r="B47" s="111">
        <v>335771022</v>
      </c>
      <c r="C47" s="103">
        <v>44220.41578703704</v>
      </c>
      <c r="D47" s="102" t="s">
        <v>2189</v>
      </c>
      <c r="E47" s="99">
        <v>225</v>
      </c>
      <c r="F47" s="84" t="str">
        <f>VLOOKUP(E47,VIP!$A$2:$O11381,2,0)</f>
        <v>DRBR225</v>
      </c>
      <c r="G47" s="98" t="str">
        <f>VLOOKUP(E47,'LISTADO ATM'!$A$2:$B$894,2,0)</f>
        <v xml:space="preserve">ATM S/M Nacional Arroyo Hondo </v>
      </c>
      <c r="H47" s="98" t="str">
        <f>VLOOKUP(E47,VIP!$A$2:$O16302,7,FALSE)</f>
        <v>Si</v>
      </c>
      <c r="I47" s="98" t="str">
        <f>VLOOKUP(E47,VIP!$A$2:$O8267,8,FALSE)</f>
        <v>Si</v>
      </c>
      <c r="J47" s="98" t="str">
        <f>VLOOKUP(E47,VIP!$A$2:$O8217,8,FALSE)</f>
        <v>Si</v>
      </c>
      <c r="K47" s="98" t="str">
        <f>VLOOKUP(E47,VIP!$A$2:$O11791,6,0)</f>
        <v>NO</v>
      </c>
      <c r="L47" s="106" t="s">
        <v>2228</v>
      </c>
      <c r="M47" s="105" t="s">
        <v>2473</v>
      </c>
      <c r="N47" s="104" t="s">
        <v>2481</v>
      </c>
      <c r="O47" s="102" t="s">
        <v>2483</v>
      </c>
      <c r="P47" s="117"/>
      <c r="Q47" s="105" t="s">
        <v>2228</v>
      </c>
    </row>
    <row r="48" spans="1:17" ht="18" x14ac:dyDescent="0.25">
      <c r="A48" s="84" t="str">
        <f>VLOOKUP(E48,'LISTADO ATM'!$A$2:$C$895,3,0)</f>
        <v>DISTRITO NACIONAL</v>
      </c>
      <c r="B48" s="111">
        <v>335769599</v>
      </c>
      <c r="C48" s="103">
        <v>44217.628622685188</v>
      </c>
      <c r="D48" s="102" t="s">
        <v>2189</v>
      </c>
      <c r="E48" s="99">
        <v>232</v>
      </c>
      <c r="F48" s="84" t="str">
        <f>VLOOKUP(E48,VIP!$A$2:$O11528,2,0)</f>
        <v>DRBR232</v>
      </c>
      <c r="G48" s="98" t="str">
        <f>VLOOKUP(E48,'LISTADO ATM'!$A$2:$B$894,2,0)</f>
        <v xml:space="preserve">ATM S/M Nacional Charles de Gaulle </v>
      </c>
      <c r="H48" s="98" t="str">
        <f>VLOOKUP(E48,VIP!$A$2:$O16449,7,FALSE)</f>
        <v>Si</v>
      </c>
      <c r="I48" s="98" t="str">
        <f>VLOOKUP(E48,VIP!$A$2:$O8414,8,FALSE)</f>
        <v>Si</v>
      </c>
      <c r="J48" s="98" t="str">
        <f>VLOOKUP(E48,VIP!$A$2:$O8364,8,FALSE)</f>
        <v>Si</v>
      </c>
      <c r="K48" s="98" t="str">
        <f>VLOOKUP(E48,VIP!$A$2:$O11938,6,0)</f>
        <v>SI</v>
      </c>
      <c r="L48" s="106" t="s">
        <v>2228</v>
      </c>
      <c r="M48" s="105" t="s">
        <v>2473</v>
      </c>
      <c r="N48" s="104" t="s">
        <v>2497</v>
      </c>
      <c r="O48" s="102" t="s">
        <v>2483</v>
      </c>
      <c r="P48" s="106"/>
      <c r="Q48" s="105" t="s">
        <v>2228</v>
      </c>
    </row>
    <row r="49" spans="1:17" ht="18" x14ac:dyDescent="0.25">
      <c r="A49" s="84" t="str">
        <f>VLOOKUP(E49,'LISTADO ATM'!$A$2:$C$895,3,0)</f>
        <v>DISTRITO NACIONAL</v>
      </c>
      <c r="B49" s="111">
        <v>335771123</v>
      </c>
      <c r="C49" s="103">
        <v>44221.446527777778</v>
      </c>
      <c r="D49" s="102" t="s">
        <v>2189</v>
      </c>
      <c r="E49" s="99">
        <v>237</v>
      </c>
      <c r="F49" s="84" t="str">
        <f>VLOOKUP(E49,VIP!$A$2:$O11368,2,0)</f>
        <v>DRBR237</v>
      </c>
      <c r="G49" s="98" t="str">
        <f>VLOOKUP(E49,'LISTADO ATM'!$A$2:$B$894,2,0)</f>
        <v xml:space="preserve">ATM UNP Plaza Vásquez </v>
      </c>
      <c r="H49" s="98" t="str">
        <f>VLOOKUP(E49,VIP!$A$2:$O16289,7,FALSE)</f>
        <v>Si</v>
      </c>
      <c r="I49" s="98" t="str">
        <f>VLOOKUP(E49,VIP!$A$2:$O8254,8,FALSE)</f>
        <v>Si</v>
      </c>
      <c r="J49" s="98" t="str">
        <f>VLOOKUP(E49,VIP!$A$2:$O8204,8,FALSE)</f>
        <v>Si</v>
      </c>
      <c r="K49" s="98" t="str">
        <f>VLOOKUP(E49,VIP!$A$2:$O11778,6,0)</f>
        <v>SI</v>
      </c>
      <c r="L49" s="106" t="s">
        <v>2228</v>
      </c>
      <c r="M49" s="105" t="s">
        <v>2473</v>
      </c>
      <c r="N49" s="104" t="s">
        <v>2497</v>
      </c>
      <c r="O49" s="102" t="s">
        <v>2483</v>
      </c>
      <c r="P49" s="102"/>
      <c r="Q49" s="105" t="s">
        <v>2228</v>
      </c>
    </row>
    <row r="50" spans="1:17" ht="18" x14ac:dyDescent="0.25">
      <c r="A50" s="84" t="str">
        <f>VLOOKUP(E50,'LISTADO ATM'!$A$2:$C$895,3,0)</f>
        <v>DISTRITO NACIONAL</v>
      </c>
      <c r="B50" s="111" t="s">
        <v>2528</v>
      </c>
      <c r="C50" s="103">
        <v>44221.755972222221</v>
      </c>
      <c r="D50" s="102" t="s">
        <v>2189</v>
      </c>
      <c r="E50" s="99">
        <v>238</v>
      </c>
      <c r="F50" s="84" t="str">
        <f>VLOOKUP(E50,VIP!$A$2:$O11392,2,0)</f>
        <v>DRBR238</v>
      </c>
      <c r="G50" s="98" t="str">
        <f>VLOOKUP(E50,'LISTADO ATM'!$A$2:$B$894,2,0)</f>
        <v xml:space="preserve">ATM Multicentro La Sirena Charles de Gaulle </v>
      </c>
      <c r="H50" s="98" t="str">
        <f>VLOOKUP(E50,VIP!$A$2:$O16313,7,FALSE)</f>
        <v>Si</v>
      </c>
      <c r="I50" s="98" t="str">
        <f>VLOOKUP(E50,VIP!$A$2:$O8278,8,FALSE)</f>
        <v>Si</v>
      </c>
      <c r="J50" s="98" t="str">
        <f>VLOOKUP(E50,VIP!$A$2:$O8228,8,FALSE)</f>
        <v>Si</v>
      </c>
      <c r="K50" s="98" t="str">
        <f>VLOOKUP(E50,VIP!$A$2:$O11802,6,0)</f>
        <v>No</v>
      </c>
      <c r="L50" s="106" t="s">
        <v>2463</v>
      </c>
      <c r="M50" s="105" t="s">
        <v>2473</v>
      </c>
      <c r="N50" s="104" t="s">
        <v>2481</v>
      </c>
      <c r="O50" s="102" t="s">
        <v>2483</v>
      </c>
      <c r="P50" s="102"/>
      <c r="Q50" s="105" t="s">
        <v>2463</v>
      </c>
    </row>
    <row r="51" spans="1:17" ht="18" x14ac:dyDescent="0.25">
      <c r="A51" s="84" t="str">
        <f>VLOOKUP(E51,'LISTADO ATM'!$A$2:$C$895,3,0)</f>
        <v>DISTRITO NACIONAL</v>
      </c>
      <c r="B51" s="111" t="s">
        <v>2552</v>
      </c>
      <c r="C51" s="103">
        <v>44221.815474537034</v>
      </c>
      <c r="D51" s="102" t="s">
        <v>2189</v>
      </c>
      <c r="E51" s="111">
        <v>240</v>
      </c>
      <c r="F51" s="84" t="str">
        <f>VLOOKUP(E51,VIP!$A$2:$O11406,2,0)</f>
        <v>DRBR24D</v>
      </c>
      <c r="G51" s="98" t="str">
        <f>VLOOKUP(E51,'LISTADO ATM'!$A$2:$B$894,2,0)</f>
        <v xml:space="preserve">ATM Oficina Carrefour I </v>
      </c>
      <c r="H51" s="98" t="str">
        <f>VLOOKUP(E51,VIP!$A$2:$O16327,7,FALSE)</f>
        <v>Si</v>
      </c>
      <c r="I51" s="98" t="str">
        <f>VLOOKUP(E51,VIP!$A$2:$O8292,8,FALSE)</f>
        <v>Si</v>
      </c>
      <c r="J51" s="98" t="str">
        <f>VLOOKUP(E51,VIP!$A$2:$O8242,8,FALSE)</f>
        <v>Si</v>
      </c>
      <c r="K51" s="98" t="str">
        <f>VLOOKUP(E51,VIP!$A$2:$O11816,6,0)</f>
        <v>SI</v>
      </c>
      <c r="L51" s="106" t="s">
        <v>2228</v>
      </c>
      <c r="M51" s="105" t="s">
        <v>2473</v>
      </c>
      <c r="N51" s="104" t="s">
        <v>2481</v>
      </c>
      <c r="O51" s="102" t="s">
        <v>2483</v>
      </c>
      <c r="P51" s="102"/>
      <c r="Q51" s="105" t="s">
        <v>2228</v>
      </c>
    </row>
    <row r="52" spans="1:17" ht="18" x14ac:dyDescent="0.25">
      <c r="A52" s="84" t="str">
        <f>VLOOKUP(E52,'LISTADO ATM'!$A$2:$C$895,3,0)</f>
        <v>DISTRITO NACIONAL</v>
      </c>
      <c r="B52" s="111">
        <v>335771039</v>
      </c>
      <c r="C52" s="103">
        <v>44220.499143518522</v>
      </c>
      <c r="D52" s="102" t="s">
        <v>2477</v>
      </c>
      <c r="E52" s="99">
        <v>267</v>
      </c>
      <c r="F52" s="84" t="str">
        <f>VLOOKUP(E52,VIP!$A$2:$O11398,2,0)</f>
        <v>DRBR267</v>
      </c>
      <c r="G52" s="98" t="str">
        <f>VLOOKUP(E52,'LISTADO ATM'!$A$2:$B$894,2,0)</f>
        <v xml:space="preserve">ATM Centro de Caja México </v>
      </c>
      <c r="H52" s="98" t="str">
        <f>VLOOKUP(E52,VIP!$A$2:$O16319,7,FALSE)</f>
        <v>Si</v>
      </c>
      <c r="I52" s="98" t="str">
        <f>VLOOKUP(E52,VIP!$A$2:$O8284,8,FALSE)</f>
        <v>Si</v>
      </c>
      <c r="J52" s="98" t="str">
        <f>VLOOKUP(E52,VIP!$A$2:$O8234,8,FALSE)</f>
        <v>Si</v>
      </c>
      <c r="K52" s="98" t="str">
        <f>VLOOKUP(E52,VIP!$A$2:$O11808,6,0)</f>
        <v>NO</v>
      </c>
      <c r="L52" s="106" t="s">
        <v>2466</v>
      </c>
      <c r="M52" s="105" t="s">
        <v>2473</v>
      </c>
      <c r="N52" s="104" t="s">
        <v>2481</v>
      </c>
      <c r="O52" s="102" t="s">
        <v>2482</v>
      </c>
      <c r="P52" s="117"/>
      <c r="Q52" s="105" t="s">
        <v>2466</v>
      </c>
    </row>
    <row r="53" spans="1:17" ht="18" x14ac:dyDescent="0.25">
      <c r="A53" s="84" t="str">
        <f>VLOOKUP(E53,'LISTADO ATM'!$A$2:$C$895,3,0)</f>
        <v>NORTE</v>
      </c>
      <c r="B53" s="111" t="s">
        <v>2551</v>
      </c>
      <c r="C53" s="103">
        <v>44221.816238425927</v>
      </c>
      <c r="D53" s="102" t="s">
        <v>2190</v>
      </c>
      <c r="E53" s="111">
        <v>275</v>
      </c>
      <c r="F53" s="84" t="str">
        <f>VLOOKUP(E53,VIP!$A$2:$O11405,2,0)</f>
        <v>DRBR275</v>
      </c>
      <c r="G53" s="98" t="str">
        <f>VLOOKUP(E53,'LISTADO ATM'!$A$2:$B$894,2,0)</f>
        <v xml:space="preserve">ATM Autobanco Duarte Stgo. II </v>
      </c>
      <c r="H53" s="98" t="str">
        <f>VLOOKUP(E53,VIP!$A$2:$O16326,7,FALSE)</f>
        <v>Si</v>
      </c>
      <c r="I53" s="98" t="str">
        <f>VLOOKUP(E53,VIP!$A$2:$O8291,8,FALSE)</f>
        <v>Si</v>
      </c>
      <c r="J53" s="98" t="str">
        <f>VLOOKUP(E53,VIP!$A$2:$O8241,8,FALSE)</f>
        <v>Si</v>
      </c>
      <c r="K53" s="98" t="str">
        <f>VLOOKUP(E53,VIP!$A$2:$O11815,6,0)</f>
        <v>NO</v>
      </c>
      <c r="L53" s="106" t="s">
        <v>2228</v>
      </c>
      <c r="M53" s="105" t="s">
        <v>2473</v>
      </c>
      <c r="N53" s="104" t="s">
        <v>2481</v>
      </c>
      <c r="O53" s="102" t="s">
        <v>2490</v>
      </c>
      <c r="P53" s="102"/>
      <c r="Q53" s="105" t="s">
        <v>2228</v>
      </c>
    </row>
    <row r="54" spans="1:17" ht="18" x14ac:dyDescent="0.25">
      <c r="A54" s="84" t="str">
        <f>VLOOKUP(E54,'LISTADO ATM'!$A$2:$C$895,3,0)</f>
        <v>ESTE</v>
      </c>
      <c r="B54" s="111">
        <v>335771012</v>
      </c>
      <c r="C54" s="103">
        <v>44220.374837962961</v>
      </c>
      <c r="D54" s="102" t="s">
        <v>2189</v>
      </c>
      <c r="E54" s="99">
        <v>293</v>
      </c>
      <c r="F54" s="84" t="str">
        <f>VLOOKUP(E54,VIP!$A$2:$O11388,2,0)</f>
        <v>DRBR293</v>
      </c>
      <c r="G54" s="98" t="str">
        <f>VLOOKUP(E54,'LISTADO ATM'!$A$2:$B$894,2,0)</f>
        <v xml:space="preserve">ATM S/M Nueva Visión (San Pedro) </v>
      </c>
      <c r="H54" s="98" t="str">
        <f>VLOOKUP(E54,VIP!$A$2:$O16309,7,FALSE)</f>
        <v>Si</v>
      </c>
      <c r="I54" s="98" t="str">
        <f>VLOOKUP(E54,VIP!$A$2:$O8274,8,FALSE)</f>
        <v>Si</v>
      </c>
      <c r="J54" s="98" t="str">
        <f>VLOOKUP(E54,VIP!$A$2:$O8224,8,FALSE)</f>
        <v>Si</v>
      </c>
      <c r="K54" s="98" t="str">
        <f>VLOOKUP(E54,VIP!$A$2:$O11798,6,0)</f>
        <v>NO</v>
      </c>
      <c r="L54" s="106" t="s">
        <v>2228</v>
      </c>
      <c r="M54" s="105" t="s">
        <v>2473</v>
      </c>
      <c r="N54" s="104" t="s">
        <v>2481</v>
      </c>
      <c r="O54" s="102" t="s">
        <v>2483</v>
      </c>
      <c r="P54" s="117"/>
      <c r="Q54" s="105" t="s">
        <v>2228</v>
      </c>
    </row>
    <row r="55" spans="1:17" ht="18" x14ac:dyDescent="0.25">
      <c r="A55" s="84" t="str">
        <f>VLOOKUP(E55,'LISTADO ATM'!$A$2:$C$895,3,0)</f>
        <v>NORTE</v>
      </c>
      <c r="B55" s="111" t="s">
        <v>2562</v>
      </c>
      <c r="C55" s="103">
        <v>44222.42396990741</v>
      </c>
      <c r="D55" s="102" t="s">
        <v>2494</v>
      </c>
      <c r="E55" s="99">
        <v>307</v>
      </c>
      <c r="F55" s="84" t="str">
        <f>VLOOKUP(E55,VIP!$A$2:$O11416,2,0)</f>
        <v>DRBR307</v>
      </c>
      <c r="G55" s="98" t="str">
        <f>VLOOKUP(E55,'LISTADO ATM'!$A$2:$B$894,2,0)</f>
        <v>ATM Oficina Nagua II</v>
      </c>
      <c r="H55" s="98" t="str">
        <f>VLOOKUP(E55,VIP!$A$2:$O16337,7,FALSE)</f>
        <v>Si</v>
      </c>
      <c r="I55" s="98" t="str">
        <f>VLOOKUP(E55,VIP!$A$2:$O8302,8,FALSE)</f>
        <v>Si</v>
      </c>
      <c r="J55" s="98" t="str">
        <f>VLOOKUP(E55,VIP!$A$2:$O8252,8,FALSE)</f>
        <v>Si</v>
      </c>
      <c r="K55" s="98" t="str">
        <f>VLOOKUP(E55,VIP!$A$2:$O11826,6,0)</f>
        <v>SI</v>
      </c>
      <c r="L55" s="106" t="s">
        <v>2430</v>
      </c>
      <c r="M55" s="105" t="s">
        <v>2473</v>
      </c>
      <c r="N55" s="104" t="s">
        <v>2481</v>
      </c>
      <c r="O55" s="102" t="s">
        <v>2495</v>
      </c>
      <c r="P55" s="102"/>
      <c r="Q55" s="105" t="s">
        <v>2430</v>
      </c>
    </row>
    <row r="56" spans="1:17" ht="18" x14ac:dyDescent="0.25">
      <c r="A56" s="84" t="str">
        <f>VLOOKUP(E56,'LISTADO ATM'!$A$2:$C$895,3,0)</f>
        <v>DISTRITO NACIONAL</v>
      </c>
      <c r="B56" s="111">
        <v>335770987</v>
      </c>
      <c r="C56" s="103">
        <v>44219.739803240744</v>
      </c>
      <c r="D56" s="102" t="s">
        <v>2477</v>
      </c>
      <c r="E56" s="99">
        <v>312</v>
      </c>
      <c r="F56" s="84" t="str">
        <f>VLOOKUP(E56,VIP!$A$2:$O11375,2,0)</f>
        <v>DRBR312</v>
      </c>
      <c r="G56" s="98" t="str">
        <f>VLOOKUP(E56,'LISTADO ATM'!$A$2:$B$894,2,0)</f>
        <v xml:space="preserve">ATM Oficina Tiradentes II (Naco) </v>
      </c>
      <c r="H56" s="98" t="str">
        <f>VLOOKUP(E56,VIP!$A$2:$O16296,7,FALSE)</f>
        <v>Si</v>
      </c>
      <c r="I56" s="98" t="str">
        <f>VLOOKUP(E56,VIP!$A$2:$O8261,8,FALSE)</f>
        <v>Si</v>
      </c>
      <c r="J56" s="98" t="str">
        <f>VLOOKUP(E56,VIP!$A$2:$O8211,8,FALSE)</f>
        <v>Si</v>
      </c>
      <c r="K56" s="98" t="str">
        <f>VLOOKUP(E56,VIP!$A$2:$O11785,6,0)</f>
        <v>NO</v>
      </c>
      <c r="L56" s="106" t="s">
        <v>2499</v>
      </c>
      <c r="M56" s="105" t="s">
        <v>2473</v>
      </c>
      <c r="N56" s="158" t="s">
        <v>2556</v>
      </c>
      <c r="O56" s="102" t="s">
        <v>2482</v>
      </c>
      <c r="P56" s="102"/>
      <c r="Q56" s="105" t="s">
        <v>2499</v>
      </c>
    </row>
    <row r="57" spans="1:17" ht="18" x14ac:dyDescent="0.25">
      <c r="A57" s="84" t="str">
        <f>VLOOKUP(E57,'LISTADO ATM'!$A$2:$C$895,3,0)</f>
        <v>DISTRITO NACIONAL</v>
      </c>
      <c r="B57" s="111" t="s">
        <v>2560</v>
      </c>
      <c r="C57" s="103">
        <v>44222.430567129632</v>
      </c>
      <c r="D57" s="102" t="s">
        <v>2477</v>
      </c>
      <c r="E57" s="99">
        <v>338</v>
      </c>
      <c r="F57" s="84" t="str">
        <f>VLOOKUP(E57,VIP!$A$2:$O11414,2,0)</f>
        <v>DRBR338</v>
      </c>
      <c r="G57" s="98" t="str">
        <f>VLOOKUP(E57,'LISTADO ATM'!$A$2:$B$894,2,0)</f>
        <v>ATM S/M Aprezio Pantoja</v>
      </c>
      <c r="H57" s="98" t="str">
        <f>VLOOKUP(E57,VIP!$A$2:$O16335,7,FALSE)</f>
        <v>Si</v>
      </c>
      <c r="I57" s="98" t="str">
        <f>VLOOKUP(E57,VIP!$A$2:$O8300,8,FALSE)</f>
        <v>Si</v>
      </c>
      <c r="J57" s="98" t="str">
        <f>VLOOKUP(E57,VIP!$A$2:$O8250,8,FALSE)</f>
        <v>Si</v>
      </c>
      <c r="K57" s="98" t="str">
        <f>VLOOKUP(E57,VIP!$A$2:$O11824,6,0)</f>
        <v>NO</v>
      </c>
      <c r="L57" s="106" t="s">
        <v>2430</v>
      </c>
      <c r="M57" s="105" t="s">
        <v>2473</v>
      </c>
      <c r="N57" s="104" t="s">
        <v>2481</v>
      </c>
      <c r="O57" s="102" t="s">
        <v>2482</v>
      </c>
      <c r="P57" s="102"/>
      <c r="Q57" s="105" t="s">
        <v>2430</v>
      </c>
    </row>
    <row r="58" spans="1:17" ht="18" x14ac:dyDescent="0.25">
      <c r="A58" s="84" t="str">
        <f>VLOOKUP(E58,'LISTADO ATM'!$A$2:$C$895,3,0)</f>
        <v>DISTRITO NACIONAL</v>
      </c>
      <c r="B58" s="111" t="s">
        <v>2572</v>
      </c>
      <c r="C58" s="103">
        <v>44222.344861111109</v>
      </c>
      <c r="D58" s="102" t="s">
        <v>2189</v>
      </c>
      <c r="E58" s="99">
        <v>347</v>
      </c>
      <c r="F58" s="84" t="str">
        <f>VLOOKUP(E58,VIP!$A$2:$O11426,2,0)</f>
        <v>DRBR347</v>
      </c>
      <c r="G58" s="98" t="str">
        <f>VLOOKUP(E58,'LISTADO ATM'!$A$2:$B$894,2,0)</f>
        <v>ATM Patio de Colombia</v>
      </c>
      <c r="H58" s="98" t="str">
        <f>VLOOKUP(E58,VIP!$A$2:$O16347,7,FALSE)</f>
        <v>N/A</v>
      </c>
      <c r="I58" s="98" t="str">
        <f>VLOOKUP(E58,VIP!$A$2:$O8312,8,FALSE)</f>
        <v>N/A</v>
      </c>
      <c r="J58" s="98" t="str">
        <f>VLOOKUP(E58,VIP!$A$2:$O8262,8,FALSE)</f>
        <v>N/A</v>
      </c>
      <c r="K58" s="98" t="str">
        <f>VLOOKUP(E58,VIP!$A$2:$O11836,6,0)</f>
        <v>N/A</v>
      </c>
      <c r="L58" s="106" t="s">
        <v>2228</v>
      </c>
      <c r="M58" s="105" t="s">
        <v>2473</v>
      </c>
      <c r="N58" s="104" t="s">
        <v>2481</v>
      </c>
      <c r="O58" s="102" t="s">
        <v>2483</v>
      </c>
      <c r="P58" s="102"/>
      <c r="Q58" s="105" t="s">
        <v>2228</v>
      </c>
    </row>
    <row r="59" spans="1:17" ht="18" x14ac:dyDescent="0.25">
      <c r="A59" s="84" t="str">
        <f>VLOOKUP(E59,'LISTADO ATM'!$A$2:$C$895,3,0)</f>
        <v>DISTRITO NACIONAL</v>
      </c>
      <c r="B59" s="111">
        <v>335770665</v>
      </c>
      <c r="C59" s="103">
        <v>44218.757141203707</v>
      </c>
      <c r="D59" s="102" t="s">
        <v>2494</v>
      </c>
      <c r="E59" s="99">
        <v>354</v>
      </c>
      <c r="F59" s="84" t="str">
        <f>VLOOKUP(E59,VIP!$A$2:$O11365,2,0)</f>
        <v>DRBR354</v>
      </c>
      <c r="G59" s="98" t="str">
        <f>VLOOKUP(E59,'LISTADO ATM'!$A$2:$B$894,2,0)</f>
        <v xml:space="preserve">ATM Oficina Núñez de Cáceres II </v>
      </c>
      <c r="H59" s="98" t="str">
        <f>VLOOKUP(E59,VIP!$A$2:$O16286,7,FALSE)</f>
        <v>Si</v>
      </c>
      <c r="I59" s="98" t="str">
        <f>VLOOKUP(E59,VIP!$A$2:$O8251,8,FALSE)</f>
        <v>Si</v>
      </c>
      <c r="J59" s="98" t="str">
        <f>VLOOKUP(E59,VIP!$A$2:$O8201,8,FALSE)</f>
        <v>Si</v>
      </c>
      <c r="K59" s="98" t="str">
        <f>VLOOKUP(E59,VIP!$A$2:$O11775,6,0)</f>
        <v>NO</v>
      </c>
      <c r="L59" s="106" t="s">
        <v>2430</v>
      </c>
      <c r="M59" s="105" t="s">
        <v>2473</v>
      </c>
      <c r="N59" s="104" t="s">
        <v>2481</v>
      </c>
      <c r="O59" s="102" t="s">
        <v>2495</v>
      </c>
      <c r="P59" s="102"/>
      <c r="Q59" s="105" t="s">
        <v>2430</v>
      </c>
    </row>
    <row r="60" spans="1:17" ht="18" x14ac:dyDescent="0.25">
      <c r="A60" s="84" t="str">
        <f>VLOOKUP(E60,'LISTADO ATM'!$A$2:$C$895,3,0)</f>
        <v>NORTE</v>
      </c>
      <c r="B60" s="111" t="s">
        <v>2512</v>
      </c>
      <c r="C60" s="103">
        <v>44221.614907407406</v>
      </c>
      <c r="D60" s="102" t="s">
        <v>2509</v>
      </c>
      <c r="E60" s="99">
        <v>383</v>
      </c>
      <c r="F60" s="84" t="str">
        <f>VLOOKUP(E60,VIP!$A$2:$O11381,2,0)</f>
        <v>DRBR383</v>
      </c>
      <c r="G60" s="98" t="str">
        <f>VLOOKUP(E60,'LISTADO ATM'!$A$2:$B$894,2,0)</f>
        <v>ATM S/M Daniel (Dajabón)</v>
      </c>
      <c r="H60" s="98" t="str">
        <f>VLOOKUP(E60,VIP!$A$2:$O16302,7,FALSE)</f>
        <v>N/A</v>
      </c>
      <c r="I60" s="98" t="str">
        <f>VLOOKUP(E60,VIP!$A$2:$O8267,8,FALSE)</f>
        <v>N/A</v>
      </c>
      <c r="J60" s="98" t="str">
        <f>VLOOKUP(E60,VIP!$A$2:$O8217,8,FALSE)</f>
        <v>N/A</v>
      </c>
      <c r="K60" s="98" t="str">
        <f>VLOOKUP(E60,VIP!$A$2:$O11791,6,0)</f>
        <v>N/A</v>
      </c>
      <c r="L60" s="106" t="s">
        <v>2430</v>
      </c>
      <c r="M60" s="105" t="s">
        <v>2473</v>
      </c>
      <c r="N60" s="104" t="s">
        <v>2481</v>
      </c>
      <c r="O60" s="102" t="s">
        <v>2510</v>
      </c>
      <c r="P60" s="102"/>
      <c r="Q60" s="105" t="s">
        <v>2430</v>
      </c>
    </row>
    <row r="61" spans="1:17" ht="18" x14ac:dyDescent="0.25">
      <c r="A61" s="84" t="str">
        <f>VLOOKUP(E61,'LISTADO ATM'!$A$2:$C$895,3,0)</f>
        <v>DISTRITO NACIONAL</v>
      </c>
      <c r="B61" s="111">
        <v>335766639</v>
      </c>
      <c r="C61" s="103">
        <v>44214.57099537037</v>
      </c>
      <c r="D61" s="102" t="s">
        <v>2189</v>
      </c>
      <c r="E61" s="99">
        <v>384</v>
      </c>
      <c r="F61" s="84" t="e">
        <f>VLOOKUP(E61,VIP!$A$2:$O11391,2,0)</f>
        <v>#N/A</v>
      </c>
      <c r="G61" s="98" t="str">
        <f>VLOOKUP(E61,'LISTADO ATM'!$A$2:$B$894,2,0)</f>
        <v>ATM Sotano Torre Banreservas</v>
      </c>
      <c r="H61" s="98" t="e">
        <f>VLOOKUP(E61,VIP!$A$2:$O16312,7,FALSE)</f>
        <v>#N/A</v>
      </c>
      <c r="I61" s="98" t="e">
        <f>VLOOKUP(E61,VIP!$A$2:$O8277,8,FALSE)</f>
        <v>#N/A</v>
      </c>
      <c r="J61" s="98" t="e">
        <f>VLOOKUP(E61,VIP!$A$2:$O8227,8,FALSE)</f>
        <v>#N/A</v>
      </c>
      <c r="K61" s="98" t="e">
        <f>VLOOKUP(E61,VIP!$A$2:$O11801,6,0)</f>
        <v>#N/A</v>
      </c>
      <c r="L61" s="106" t="s">
        <v>2228</v>
      </c>
      <c r="M61" s="105" t="s">
        <v>2473</v>
      </c>
      <c r="N61" s="104" t="s">
        <v>2497</v>
      </c>
      <c r="O61" s="102" t="s">
        <v>2483</v>
      </c>
      <c r="P61" s="102"/>
      <c r="Q61" s="105" t="s">
        <v>2228</v>
      </c>
    </row>
    <row r="62" spans="1:17" ht="18" x14ac:dyDescent="0.25">
      <c r="A62" s="84" t="str">
        <f>VLOOKUP(E62,'LISTADO ATM'!$A$2:$C$895,3,0)</f>
        <v>ESTE</v>
      </c>
      <c r="B62" s="111" t="s">
        <v>2521</v>
      </c>
      <c r="C62" s="103">
        <v>44221.644016203703</v>
      </c>
      <c r="D62" s="102" t="s">
        <v>2189</v>
      </c>
      <c r="E62" s="99">
        <v>385</v>
      </c>
      <c r="F62" s="84" t="str">
        <f>VLOOKUP(E62,VIP!$A$2:$O11384,2,0)</f>
        <v>DRBR385</v>
      </c>
      <c r="G62" s="98" t="str">
        <f>VLOOKUP(E62,'LISTADO ATM'!$A$2:$B$894,2,0)</f>
        <v xml:space="preserve">ATM Plaza Verón I </v>
      </c>
      <c r="H62" s="98" t="str">
        <f>VLOOKUP(E62,VIP!$A$2:$O16305,7,FALSE)</f>
        <v>Si</v>
      </c>
      <c r="I62" s="98" t="str">
        <f>VLOOKUP(E62,VIP!$A$2:$O8270,8,FALSE)</f>
        <v>Si</v>
      </c>
      <c r="J62" s="98" t="str">
        <f>VLOOKUP(E62,VIP!$A$2:$O8220,8,FALSE)</f>
        <v>Si</v>
      </c>
      <c r="K62" s="98" t="str">
        <f>VLOOKUP(E62,VIP!$A$2:$O11794,6,0)</f>
        <v>NO</v>
      </c>
      <c r="L62" s="106" t="s">
        <v>2228</v>
      </c>
      <c r="M62" s="105" t="s">
        <v>2473</v>
      </c>
      <c r="N62" s="104" t="s">
        <v>2481</v>
      </c>
      <c r="O62" s="102" t="s">
        <v>2483</v>
      </c>
      <c r="P62" s="102"/>
      <c r="Q62" s="105" t="s">
        <v>2228</v>
      </c>
    </row>
    <row r="63" spans="1:17" ht="18" x14ac:dyDescent="0.25">
      <c r="A63" s="84" t="str">
        <f>VLOOKUP(E63,'LISTADO ATM'!$A$2:$C$895,3,0)</f>
        <v>DISTRITO NACIONAL</v>
      </c>
      <c r="B63" s="111" t="s">
        <v>2534</v>
      </c>
      <c r="C63" s="103">
        <v>44221.739965277775</v>
      </c>
      <c r="D63" s="102" t="s">
        <v>2189</v>
      </c>
      <c r="E63" s="99">
        <v>391</v>
      </c>
      <c r="F63" s="84" t="str">
        <f>VLOOKUP(E63,VIP!$A$2:$O11398,2,0)</f>
        <v>DRBR391</v>
      </c>
      <c r="G63" s="98" t="str">
        <f>VLOOKUP(E63,'LISTADO ATM'!$A$2:$B$894,2,0)</f>
        <v xml:space="preserve">ATM S/M Jumbo Luperón </v>
      </c>
      <c r="H63" s="98" t="str">
        <f>VLOOKUP(E63,VIP!$A$2:$O16319,7,FALSE)</f>
        <v>Si</v>
      </c>
      <c r="I63" s="98" t="str">
        <f>VLOOKUP(E63,VIP!$A$2:$O8284,8,FALSE)</f>
        <v>Si</v>
      </c>
      <c r="J63" s="98" t="str">
        <f>VLOOKUP(E63,VIP!$A$2:$O8234,8,FALSE)</f>
        <v>Si</v>
      </c>
      <c r="K63" s="98" t="str">
        <f>VLOOKUP(E63,VIP!$A$2:$O11808,6,0)</f>
        <v>NO</v>
      </c>
      <c r="L63" s="106" t="s">
        <v>2463</v>
      </c>
      <c r="M63" s="105" t="s">
        <v>2473</v>
      </c>
      <c r="N63" s="104" t="s">
        <v>2481</v>
      </c>
      <c r="O63" s="102" t="s">
        <v>2483</v>
      </c>
      <c r="P63" s="102"/>
      <c r="Q63" s="105" t="s">
        <v>2463</v>
      </c>
    </row>
    <row r="64" spans="1:17" ht="18" x14ac:dyDescent="0.25">
      <c r="A64" s="84" t="str">
        <f>VLOOKUP(E64,'LISTADO ATM'!$A$2:$C$895,3,0)</f>
        <v>DISTRITO NACIONAL</v>
      </c>
      <c r="B64" s="111">
        <v>335770795</v>
      </c>
      <c r="C64" s="103">
        <v>44219.390509259261</v>
      </c>
      <c r="D64" s="102" t="s">
        <v>2189</v>
      </c>
      <c r="E64" s="99">
        <v>406</v>
      </c>
      <c r="F64" s="84" t="str">
        <f>VLOOKUP(E64,VIP!$A$2:$O11378,2,0)</f>
        <v>DRBR406</v>
      </c>
      <c r="G64" s="98" t="str">
        <f>VLOOKUP(E64,'LISTADO ATM'!$A$2:$B$894,2,0)</f>
        <v xml:space="preserve">ATM UNP Plaza Lama Máximo Gómez </v>
      </c>
      <c r="H64" s="98" t="str">
        <f>VLOOKUP(E64,VIP!$A$2:$O16299,7,FALSE)</f>
        <v>Si</v>
      </c>
      <c r="I64" s="98" t="str">
        <f>VLOOKUP(E64,VIP!$A$2:$O8264,8,FALSE)</f>
        <v>Si</v>
      </c>
      <c r="J64" s="98" t="str">
        <f>VLOOKUP(E64,VIP!$A$2:$O8214,8,FALSE)</f>
        <v>Si</v>
      </c>
      <c r="K64" s="98" t="str">
        <f>VLOOKUP(E64,VIP!$A$2:$O11788,6,0)</f>
        <v>SI</v>
      </c>
      <c r="L64" s="106" t="s">
        <v>2463</v>
      </c>
      <c r="M64" s="105" t="s">
        <v>2473</v>
      </c>
      <c r="N64" s="104" t="s">
        <v>2497</v>
      </c>
      <c r="O64" s="102" t="s">
        <v>2483</v>
      </c>
      <c r="P64" s="102"/>
      <c r="Q64" s="105" t="s">
        <v>2463</v>
      </c>
    </row>
    <row r="65" spans="1:17" ht="18" x14ac:dyDescent="0.25">
      <c r="A65" s="84" t="str">
        <f>VLOOKUP(E65,'LISTADO ATM'!$A$2:$C$895,3,0)</f>
        <v>DISTRITO NACIONAL</v>
      </c>
      <c r="B65" s="111">
        <v>335770199</v>
      </c>
      <c r="C65" s="103">
        <v>44218.526006944441</v>
      </c>
      <c r="D65" s="102" t="s">
        <v>2189</v>
      </c>
      <c r="E65" s="99">
        <v>416</v>
      </c>
      <c r="F65" s="84" t="str">
        <f>VLOOKUP(E65,VIP!$A$2:$O11371,2,0)</f>
        <v>DRBR416</v>
      </c>
      <c r="G65" s="98" t="str">
        <f>VLOOKUP(E65,'LISTADO ATM'!$A$2:$B$894,2,0)</f>
        <v xml:space="preserve">ATM Autobanco San Martín II </v>
      </c>
      <c r="H65" s="98" t="str">
        <f>VLOOKUP(E65,VIP!$A$2:$O16292,7,FALSE)</f>
        <v>Si</v>
      </c>
      <c r="I65" s="98" t="str">
        <f>VLOOKUP(E65,VIP!$A$2:$O8257,8,FALSE)</f>
        <v>Si</v>
      </c>
      <c r="J65" s="98" t="str">
        <f>VLOOKUP(E65,VIP!$A$2:$O8207,8,FALSE)</f>
        <v>Si</v>
      </c>
      <c r="K65" s="98" t="str">
        <f>VLOOKUP(E65,VIP!$A$2:$O11781,6,0)</f>
        <v>NO</v>
      </c>
      <c r="L65" s="106" t="s">
        <v>2228</v>
      </c>
      <c r="M65" s="105" t="s">
        <v>2473</v>
      </c>
      <c r="N65" s="104" t="s">
        <v>2497</v>
      </c>
      <c r="O65" s="102" t="s">
        <v>2483</v>
      </c>
      <c r="P65" s="102"/>
      <c r="Q65" s="105" t="s">
        <v>2228</v>
      </c>
    </row>
    <row r="66" spans="1:17" ht="18" x14ac:dyDescent="0.25">
      <c r="A66" s="84" t="str">
        <f>VLOOKUP(E66,'LISTADO ATM'!$A$2:$C$895,3,0)</f>
        <v>ESTE</v>
      </c>
      <c r="B66" s="111" t="s">
        <v>2566</v>
      </c>
      <c r="C66" s="103">
        <v>44222.399652777778</v>
      </c>
      <c r="D66" s="102" t="s">
        <v>2189</v>
      </c>
      <c r="E66" s="99">
        <v>427</v>
      </c>
      <c r="F66" s="84" t="str">
        <f>VLOOKUP(E66,VIP!$A$2:$O11420,2,0)</f>
        <v>DRBR427</v>
      </c>
      <c r="G66" s="98" t="str">
        <f>VLOOKUP(E66,'LISTADO ATM'!$A$2:$B$894,2,0)</f>
        <v xml:space="preserve">ATM Almacenes Iberia (Hato Mayor) </v>
      </c>
      <c r="H66" s="98" t="str">
        <f>VLOOKUP(E66,VIP!$A$2:$O16341,7,FALSE)</f>
        <v>Si</v>
      </c>
      <c r="I66" s="98" t="str">
        <f>VLOOKUP(E66,VIP!$A$2:$O8306,8,FALSE)</f>
        <v>Si</v>
      </c>
      <c r="J66" s="98" t="str">
        <f>VLOOKUP(E66,VIP!$A$2:$O8256,8,FALSE)</f>
        <v>Si</v>
      </c>
      <c r="K66" s="98" t="str">
        <f>VLOOKUP(E66,VIP!$A$2:$O11830,6,0)</f>
        <v>NO</v>
      </c>
      <c r="L66" s="106" t="s">
        <v>2463</v>
      </c>
      <c r="M66" s="105" t="s">
        <v>2473</v>
      </c>
      <c r="N66" s="104" t="s">
        <v>2481</v>
      </c>
      <c r="O66" s="102" t="s">
        <v>2483</v>
      </c>
      <c r="P66" s="102"/>
      <c r="Q66" s="105" t="s">
        <v>2463</v>
      </c>
    </row>
    <row r="67" spans="1:17" ht="18" x14ac:dyDescent="0.25">
      <c r="A67" s="84" t="str">
        <f>VLOOKUP(E67,'LISTADO ATM'!$A$2:$C$895,3,0)</f>
        <v>ESTE</v>
      </c>
      <c r="B67" s="111">
        <v>335770969</v>
      </c>
      <c r="C67" s="103">
        <v>44219.591168981482</v>
      </c>
      <c r="D67" s="102" t="s">
        <v>2477</v>
      </c>
      <c r="E67" s="99">
        <v>429</v>
      </c>
      <c r="F67" s="84" t="str">
        <f>VLOOKUP(E67,VIP!$A$2:$O11369,2,0)</f>
        <v>DRBR429</v>
      </c>
      <c r="G67" s="98" t="str">
        <f>VLOOKUP(E67,'LISTADO ATM'!$A$2:$B$894,2,0)</f>
        <v xml:space="preserve">ATM Oficina Jumbo La Romana </v>
      </c>
      <c r="H67" s="98" t="str">
        <f>VLOOKUP(E67,VIP!$A$2:$O16290,7,FALSE)</f>
        <v>Si</v>
      </c>
      <c r="I67" s="98" t="str">
        <f>VLOOKUP(E67,VIP!$A$2:$O8255,8,FALSE)</f>
        <v>Si</v>
      </c>
      <c r="J67" s="98" t="str">
        <f>VLOOKUP(E67,VIP!$A$2:$O8205,8,FALSE)</f>
        <v>Si</v>
      </c>
      <c r="K67" s="98" t="str">
        <f>VLOOKUP(E67,VIP!$A$2:$O11779,6,0)</f>
        <v>NO</v>
      </c>
      <c r="L67" s="106" t="s">
        <v>2499</v>
      </c>
      <c r="M67" s="105" t="s">
        <v>2473</v>
      </c>
      <c r="N67" s="158" t="s">
        <v>2556</v>
      </c>
      <c r="O67" s="102" t="s">
        <v>2482</v>
      </c>
      <c r="P67" s="102"/>
      <c r="Q67" s="105" t="s">
        <v>2499</v>
      </c>
    </row>
    <row r="68" spans="1:17" ht="18" x14ac:dyDescent="0.25">
      <c r="A68" s="84" t="str">
        <f>VLOOKUP(E68,'LISTADO ATM'!$A$2:$C$895,3,0)</f>
        <v>ESTE</v>
      </c>
      <c r="B68" s="111" t="s">
        <v>2544</v>
      </c>
      <c r="C68" s="103">
        <v>44221.885810185187</v>
      </c>
      <c r="D68" s="102" t="s">
        <v>2189</v>
      </c>
      <c r="E68" s="99">
        <v>429</v>
      </c>
      <c r="F68" s="84" t="str">
        <f>VLOOKUP(E68,VIP!$A$2:$O11398,2,0)</f>
        <v>DRBR429</v>
      </c>
      <c r="G68" s="98" t="str">
        <f>VLOOKUP(E68,'LISTADO ATM'!$A$2:$B$894,2,0)</f>
        <v xml:space="preserve">ATM Oficina Jumbo La Romana </v>
      </c>
      <c r="H68" s="98" t="str">
        <f>VLOOKUP(E68,VIP!$A$2:$O16319,7,FALSE)</f>
        <v>Si</v>
      </c>
      <c r="I68" s="98" t="str">
        <f>VLOOKUP(E68,VIP!$A$2:$O8284,8,FALSE)</f>
        <v>Si</v>
      </c>
      <c r="J68" s="98" t="str">
        <f>VLOOKUP(E68,VIP!$A$2:$O8234,8,FALSE)</f>
        <v>Si</v>
      </c>
      <c r="K68" s="98" t="str">
        <f>VLOOKUP(E68,VIP!$A$2:$O11808,6,0)</f>
        <v>NO</v>
      </c>
      <c r="L68" s="106" t="s">
        <v>2463</v>
      </c>
      <c r="M68" s="105" t="s">
        <v>2473</v>
      </c>
      <c r="N68" s="104" t="s">
        <v>2481</v>
      </c>
      <c r="O68" s="102" t="s">
        <v>2483</v>
      </c>
      <c r="P68" s="102"/>
      <c r="Q68" s="105" t="s">
        <v>2463</v>
      </c>
    </row>
    <row r="69" spans="1:17" ht="18" x14ac:dyDescent="0.25">
      <c r="A69" s="84" t="str">
        <f>VLOOKUP(E69,'LISTADO ATM'!$A$2:$C$895,3,0)</f>
        <v>DISTRITO NACIONAL</v>
      </c>
      <c r="B69" s="111">
        <v>335771002</v>
      </c>
      <c r="C69" s="103">
        <v>44219.885972222219</v>
      </c>
      <c r="D69" s="102" t="s">
        <v>2189</v>
      </c>
      <c r="E69" s="99">
        <v>476</v>
      </c>
      <c r="F69" s="84" t="str">
        <f>VLOOKUP(E69,VIP!$A$2:$O11371,2,0)</f>
        <v>DRBR476</v>
      </c>
      <c r="G69" s="98" t="str">
        <f>VLOOKUP(E69,'LISTADO ATM'!$A$2:$B$894,2,0)</f>
        <v xml:space="preserve">ATM Multicentro La Sirena Las Caobas </v>
      </c>
      <c r="H69" s="98" t="str">
        <f>VLOOKUP(E69,VIP!$A$2:$O16292,7,FALSE)</f>
        <v>Si</v>
      </c>
      <c r="I69" s="98" t="str">
        <f>VLOOKUP(E69,VIP!$A$2:$O8257,8,FALSE)</f>
        <v>Si</v>
      </c>
      <c r="J69" s="98" t="str">
        <f>VLOOKUP(E69,VIP!$A$2:$O8207,8,FALSE)</f>
        <v>Si</v>
      </c>
      <c r="K69" s="98" t="str">
        <f>VLOOKUP(E69,VIP!$A$2:$O11781,6,0)</f>
        <v>SI</v>
      </c>
      <c r="L69" s="106" t="s">
        <v>2228</v>
      </c>
      <c r="M69" s="105" t="s">
        <v>2473</v>
      </c>
      <c r="N69" s="104" t="s">
        <v>2481</v>
      </c>
      <c r="O69" s="102" t="s">
        <v>2483</v>
      </c>
      <c r="P69" s="117"/>
      <c r="Q69" s="105" t="s">
        <v>2228</v>
      </c>
    </row>
    <row r="70" spans="1:17" ht="18" x14ac:dyDescent="0.25">
      <c r="A70" s="84" t="str">
        <f>VLOOKUP(E70,'LISTADO ATM'!$A$2:$C$895,3,0)</f>
        <v>ESTE</v>
      </c>
      <c r="B70" s="111" t="s">
        <v>2527</v>
      </c>
      <c r="C70" s="103">
        <v>44221.783518518518</v>
      </c>
      <c r="D70" s="102" t="s">
        <v>2189</v>
      </c>
      <c r="E70" s="111">
        <v>480</v>
      </c>
      <c r="F70" s="84" t="str">
        <f>VLOOKUP(E70,VIP!$A$2:$O11390,2,0)</f>
        <v>DRBR480</v>
      </c>
      <c r="G70" s="98" t="str">
        <f>VLOOKUP(E70,'LISTADO ATM'!$A$2:$B$894,2,0)</f>
        <v>ATM UNP Farmaconal Higuey</v>
      </c>
      <c r="H70" s="98" t="str">
        <f>VLOOKUP(E70,VIP!$A$2:$O16311,7,FALSE)</f>
        <v>N/A</v>
      </c>
      <c r="I70" s="98" t="str">
        <f>VLOOKUP(E70,VIP!$A$2:$O8276,8,FALSE)</f>
        <v>N/A</v>
      </c>
      <c r="J70" s="98" t="str">
        <f>VLOOKUP(E70,VIP!$A$2:$O8226,8,FALSE)</f>
        <v>N/A</v>
      </c>
      <c r="K70" s="98" t="str">
        <f>VLOOKUP(E70,VIP!$A$2:$O11800,6,0)</f>
        <v>N/A</v>
      </c>
      <c r="L70" s="106" t="s">
        <v>2228</v>
      </c>
      <c r="M70" s="105" t="s">
        <v>2473</v>
      </c>
      <c r="N70" s="104" t="s">
        <v>2481</v>
      </c>
      <c r="O70" s="102" t="s">
        <v>2483</v>
      </c>
      <c r="P70" s="102"/>
      <c r="Q70" s="105" t="s">
        <v>2228</v>
      </c>
    </row>
    <row r="71" spans="1:17" ht="18" x14ac:dyDescent="0.25">
      <c r="A71" s="84" t="str">
        <f>VLOOKUP(E71,'LISTADO ATM'!$A$2:$C$895,3,0)</f>
        <v>DISTRITO NACIONAL</v>
      </c>
      <c r="B71" s="111">
        <v>335764730</v>
      </c>
      <c r="C71" s="103">
        <v>44211.489016203705</v>
      </c>
      <c r="D71" s="102" t="s">
        <v>2189</v>
      </c>
      <c r="E71" s="99">
        <v>486</v>
      </c>
      <c r="F71" s="84" t="str">
        <f>VLOOKUP(E71,VIP!$A$2:$O11356,2,0)</f>
        <v>DRBR486</v>
      </c>
      <c r="G71" s="98" t="str">
        <f>VLOOKUP(E71,'LISTADO ATM'!$A$2:$B$894,2,0)</f>
        <v xml:space="preserve">ATM Olé La Caleta </v>
      </c>
      <c r="H71" s="98" t="str">
        <f>VLOOKUP(E71,VIP!$A$2:$O16277,7,FALSE)</f>
        <v>Si</v>
      </c>
      <c r="I71" s="98" t="str">
        <f>VLOOKUP(E71,VIP!$A$2:$O8242,8,FALSE)</f>
        <v>Si</v>
      </c>
      <c r="J71" s="98" t="str">
        <f>VLOOKUP(E71,VIP!$A$2:$O8192,8,FALSE)</f>
        <v>Si</v>
      </c>
      <c r="K71" s="98" t="str">
        <f>VLOOKUP(E71,VIP!$A$2:$O11766,6,0)</f>
        <v>NO</v>
      </c>
      <c r="L71" s="106" t="s">
        <v>2254</v>
      </c>
      <c r="M71" s="105" t="s">
        <v>2473</v>
      </c>
      <c r="N71" s="104" t="s">
        <v>2497</v>
      </c>
      <c r="O71" s="102" t="s">
        <v>2483</v>
      </c>
      <c r="P71" s="102"/>
      <c r="Q71" s="105" t="s">
        <v>2254</v>
      </c>
    </row>
    <row r="72" spans="1:17" ht="18" x14ac:dyDescent="0.25">
      <c r="A72" s="84" t="str">
        <f>VLOOKUP(E72,'LISTADO ATM'!$A$2:$C$895,3,0)</f>
        <v>DISTRITO NACIONAL</v>
      </c>
      <c r="B72" s="111">
        <v>335771122</v>
      </c>
      <c r="C72" s="103">
        <v>44221.443055555559</v>
      </c>
      <c r="D72" s="102" t="s">
        <v>2189</v>
      </c>
      <c r="E72" s="99">
        <v>487</v>
      </c>
      <c r="F72" s="84" t="str">
        <f>VLOOKUP(E72,VIP!$A$2:$O11369,2,0)</f>
        <v>DRBR487</v>
      </c>
      <c r="G72" s="98" t="str">
        <f>VLOOKUP(E72,'LISTADO ATM'!$A$2:$B$894,2,0)</f>
        <v xml:space="preserve">ATM Olé Hainamosa </v>
      </c>
      <c r="H72" s="98" t="str">
        <f>VLOOKUP(E72,VIP!$A$2:$O16290,7,FALSE)</f>
        <v>Si</v>
      </c>
      <c r="I72" s="98" t="str">
        <f>VLOOKUP(E72,VIP!$A$2:$O8255,8,FALSE)</f>
        <v>Si</v>
      </c>
      <c r="J72" s="98" t="str">
        <f>VLOOKUP(E72,VIP!$A$2:$O8205,8,FALSE)</f>
        <v>Si</v>
      </c>
      <c r="K72" s="98" t="str">
        <f>VLOOKUP(E72,VIP!$A$2:$O11779,6,0)</f>
        <v>SI</v>
      </c>
      <c r="L72" s="106" t="s">
        <v>2228</v>
      </c>
      <c r="M72" s="105" t="s">
        <v>2473</v>
      </c>
      <c r="N72" s="104" t="s">
        <v>2481</v>
      </c>
      <c r="O72" s="102" t="s">
        <v>2483</v>
      </c>
      <c r="P72" s="102"/>
      <c r="Q72" s="105" t="s">
        <v>2228</v>
      </c>
    </row>
    <row r="73" spans="1:17" ht="18" x14ac:dyDescent="0.25">
      <c r="A73" s="84" t="str">
        <f>VLOOKUP(E73,'LISTADO ATM'!$A$2:$C$895,3,0)</f>
        <v>DISTRITO NACIONAL</v>
      </c>
      <c r="B73" s="111">
        <v>335771042</v>
      </c>
      <c r="C73" s="103">
        <v>44220.504016203704</v>
      </c>
      <c r="D73" s="102" t="s">
        <v>2494</v>
      </c>
      <c r="E73" s="99">
        <v>527</v>
      </c>
      <c r="F73" s="84" t="str">
        <f>VLOOKUP(E73,VIP!$A$2:$O11395,2,0)</f>
        <v>DRBR527</v>
      </c>
      <c r="G73" s="98" t="str">
        <f>VLOOKUP(E73,'LISTADO ATM'!$A$2:$B$894,2,0)</f>
        <v>ATM Oficina Zona Oriental II</v>
      </c>
      <c r="H73" s="98" t="str">
        <f>VLOOKUP(E73,VIP!$A$2:$O16316,7,FALSE)</f>
        <v>Si</v>
      </c>
      <c r="I73" s="98" t="str">
        <f>VLOOKUP(E73,VIP!$A$2:$O8281,8,FALSE)</f>
        <v>Si</v>
      </c>
      <c r="J73" s="98" t="str">
        <f>VLOOKUP(E73,VIP!$A$2:$O8231,8,FALSE)</f>
        <v>Si</v>
      </c>
      <c r="K73" s="98" t="str">
        <f>VLOOKUP(E73,VIP!$A$2:$O11805,6,0)</f>
        <v>SI</v>
      </c>
      <c r="L73" s="106" t="s">
        <v>2430</v>
      </c>
      <c r="M73" s="105" t="s">
        <v>2473</v>
      </c>
      <c r="N73" s="104" t="s">
        <v>2481</v>
      </c>
      <c r="O73" s="102" t="s">
        <v>2495</v>
      </c>
      <c r="P73" s="117"/>
      <c r="Q73" s="105" t="s">
        <v>2430</v>
      </c>
    </row>
    <row r="74" spans="1:17" ht="18" x14ac:dyDescent="0.25">
      <c r="A74" s="84" t="str">
        <f>VLOOKUP(E74,'LISTADO ATM'!$A$2:$C$895,3,0)</f>
        <v>DISTRITO NACIONAL</v>
      </c>
      <c r="B74" s="111">
        <v>335770459</v>
      </c>
      <c r="C74" s="103">
        <v>44218.643379629626</v>
      </c>
      <c r="D74" s="102" t="s">
        <v>2477</v>
      </c>
      <c r="E74" s="99">
        <v>554</v>
      </c>
      <c r="F74" s="84" t="str">
        <f>VLOOKUP(E74,VIP!$A$2:$O11375,2,0)</f>
        <v>DRBR011</v>
      </c>
      <c r="G74" s="98" t="str">
        <f>VLOOKUP(E74,'LISTADO ATM'!$A$2:$B$894,2,0)</f>
        <v xml:space="preserve">ATM Oficina Isabel La Católica I </v>
      </c>
      <c r="H74" s="98" t="str">
        <f>VLOOKUP(E74,VIP!$A$2:$O16296,7,FALSE)</f>
        <v>Si</v>
      </c>
      <c r="I74" s="98" t="str">
        <f>VLOOKUP(E74,VIP!$A$2:$O8261,8,FALSE)</f>
        <v>Si</v>
      </c>
      <c r="J74" s="98" t="str">
        <f>VLOOKUP(E74,VIP!$A$2:$O8211,8,FALSE)</f>
        <v>Si</v>
      </c>
      <c r="K74" s="98" t="str">
        <f>VLOOKUP(E74,VIP!$A$2:$O11785,6,0)</f>
        <v>NO</v>
      </c>
      <c r="L74" s="106" t="s">
        <v>2430</v>
      </c>
      <c r="M74" s="105" t="s">
        <v>2473</v>
      </c>
      <c r="N74" s="104" t="s">
        <v>2481</v>
      </c>
      <c r="O74" s="102" t="s">
        <v>2482</v>
      </c>
      <c r="P74" s="102"/>
      <c r="Q74" s="105" t="s">
        <v>2430</v>
      </c>
    </row>
    <row r="75" spans="1:17" ht="18" x14ac:dyDescent="0.25">
      <c r="A75" s="84" t="str">
        <f>VLOOKUP(E75,'LISTADO ATM'!$A$2:$C$895,3,0)</f>
        <v>DISTRITO NACIONAL</v>
      </c>
      <c r="B75" s="111" t="s">
        <v>2536</v>
      </c>
      <c r="C75" s="103">
        <v>44221.700844907406</v>
      </c>
      <c r="D75" s="102" t="s">
        <v>2477</v>
      </c>
      <c r="E75" s="99">
        <v>567</v>
      </c>
      <c r="F75" s="84" t="str">
        <f>VLOOKUP(E75,VIP!$A$2:$O11400,2,0)</f>
        <v>DRBR015</v>
      </c>
      <c r="G75" s="98" t="str">
        <f>VLOOKUP(E75,'LISTADO ATM'!$A$2:$B$894,2,0)</f>
        <v xml:space="preserve">ATM Oficina Máximo Gómez </v>
      </c>
      <c r="H75" s="98" t="str">
        <f>VLOOKUP(E75,VIP!$A$2:$O16321,7,FALSE)</f>
        <v>Si</v>
      </c>
      <c r="I75" s="98" t="str">
        <f>VLOOKUP(E75,VIP!$A$2:$O8286,8,FALSE)</f>
        <v>Si</v>
      </c>
      <c r="J75" s="98" t="str">
        <f>VLOOKUP(E75,VIP!$A$2:$O8236,8,FALSE)</f>
        <v>Si</v>
      </c>
      <c r="K75" s="98" t="str">
        <f>VLOOKUP(E75,VIP!$A$2:$O11810,6,0)</f>
        <v>NO</v>
      </c>
      <c r="L75" s="106" t="s">
        <v>2466</v>
      </c>
      <c r="M75" s="105" t="s">
        <v>2473</v>
      </c>
      <c r="N75" s="104" t="s">
        <v>2481</v>
      </c>
      <c r="O75" s="102" t="s">
        <v>2482</v>
      </c>
      <c r="P75" s="102"/>
      <c r="Q75" s="105" t="s">
        <v>2466</v>
      </c>
    </row>
    <row r="76" spans="1:17" ht="18" x14ac:dyDescent="0.25">
      <c r="A76" s="84" t="str">
        <f>VLOOKUP(E76,'LISTADO ATM'!$A$2:$C$895,3,0)</f>
        <v>DISTRITO NACIONAL</v>
      </c>
      <c r="B76" s="111" t="s">
        <v>2565</v>
      </c>
      <c r="C76" s="103">
        <v>44222.417245370372</v>
      </c>
      <c r="D76" s="102" t="s">
        <v>2189</v>
      </c>
      <c r="E76" s="99">
        <v>568</v>
      </c>
      <c r="F76" s="84" t="str">
        <f>VLOOKUP(E76,VIP!$A$2:$O11419,2,0)</f>
        <v>DRBR01F</v>
      </c>
      <c r="G76" s="98" t="str">
        <f>VLOOKUP(E76,'LISTADO ATM'!$A$2:$B$894,2,0)</f>
        <v xml:space="preserve">ATM Ministerio de Educación </v>
      </c>
      <c r="H76" s="98" t="str">
        <f>VLOOKUP(E76,VIP!$A$2:$O16340,7,FALSE)</f>
        <v>Si</v>
      </c>
      <c r="I76" s="98" t="str">
        <f>VLOOKUP(E76,VIP!$A$2:$O8305,8,FALSE)</f>
        <v>Si</v>
      </c>
      <c r="J76" s="98" t="str">
        <f>VLOOKUP(E76,VIP!$A$2:$O8255,8,FALSE)</f>
        <v>Si</v>
      </c>
      <c r="K76" s="98" t="str">
        <f>VLOOKUP(E76,VIP!$A$2:$O11829,6,0)</f>
        <v>NO</v>
      </c>
      <c r="L76" s="106" t="s">
        <v>2254</v>
      </c>
      <c r="M76" s="105" t="s">
        <v>2473</v>
      </c>
      <c r="N76" s="104" t="s">
        <v>2481</v>
      </c>
      <c r="O76" s="102" t="s">
        <v>2483</v>
      </c>
      <c r="P76" s="102"/>
      <c r="Q76" s="105" t="s">
        <v>2254</v>
      </c>
    </row>
    <row r="77" spans="1:17" ht="18" x14ac:dyDescent="0.25">
      <c r="A77" s="84" t="str">
        <f>VLOOKUP(E77,'LISTADO ATM'!$A$2:$C$895,3,0)</f>
        <v>DISTRITO NACIONAL</v>
      </c>
      <c r="B77" s="111" t="s">
        <v>2564</v>
      </c>
      <c r="C77" s="103">
        <v>44222.417766203704</v>
      </c>
      <c r="D77" s="102" t="s">
        <v>2189</v>
      </c>
      <c r="E77" s="99">
        <v>574</v>
      </c>
      <c r="F77" s="84" t="str">
        <f>VLOOKUP(E77,VIP!$A$2:$O11418,2,0)</f>
        <v>DRBR080</v>
      </c>
      <c r="G77" s="98" t="str">
        <f>VLOOKUP(E77,'LISTADO ATM'!$A$2:$B$894,2,0)</f>
        <v xml:space="preserve">ATM Club Obras Públicas </v>
      </c>
      <c r="H77" s="98" t="str">
        <f>VLOOKUP(E77,VIP!$A$2:$O16339,7,FALSE)</f>
        <v>Si</v>
      </c>
      <c r="I77" s="98" t="str">
        <f>VLOOKUP(E77,VIP!$A$2:$O8304,8,FALSE)</f>
        <v>Si</v>
      </c>
      <c r="J77" s="98" t="str">
        <f>VLOOKUP(E77,VIP!$A$2:$O8254,8,FALSE)</f>
        <v>Si</v>
      </c>
      <c r="K77" s="98" t="str">
        <f>VLOOKUP(E77,VIP!$A$2:$O11828,6,0)</f>
        <v>NO</v>
      </c>
      <c r="L77" s="106" t="s">
        <v>2254</v>
      </c>
      <c r="M77" s="105" t="s">
        <v>2473</v>
      </c>
      <c r="N77" s="104" t="s">
        <v>2481</v>
      </c>
      <c r="O77" s="102" t="s">
        <v>2483</v>
      </c>
      <c r="P77" s="102"/>
      <c r="Q77" s="105" t="s">
        <v>2254</v>
      </c>
    </row>
    <row r="78" spans="1:17" ht="18" x14ac:dyDescent="0.25">
      <c r="A78" s="84" t="str">
        <f>VLOOKUP(E78,'LISTADO ATM'!$A$2:$C$895,3,0)</f>
        <v>DISTRITO NACIONAL</v>
      </c>
      <c r="B78" s="111">
        <v>335771001</v>
      </c>
      <c r="C78" s="103">
        <v>44219.885300925926</v>
      </c>
      <c r="D78" s="102" t="s">
        <v>2189</v>
      </c>
      <c r="E78" s="99">
        <v>585</v>
      </c>
      <c r="F78" s="84" t="str">
        <f>VLOOKUP(E78,VIP!$A$2:$O11372,2,0)</f>
        <v>DRBR083</v>
      </c>
      <c r="G78" s="98" t="str">
        <f>VLOOKUP(E78,'LISTADO ATM'!$A$2:$B$894,2,0)</f>
        <v xml:space="preserve">ATM Oficina Haina Oriental </v>
      </c>
      <c r="H78" s="98" t="str">
        <f>VLOOKUP(E78,VIP!$A$2:$O16293,7,FALSE)</f>
        <v>Si</v>
      </c>
      <c r="I78" s="98" t="str">
        <f>VLOOKUP(E78,VIP!$A$2:$O8258,8,FALSE)</f>
        <v>Si</v>
      </c>
      <c r="J78" s="98" t="str">
        <f>VLOOKUP(E78,VIP!$A$2:$O8208,8,FALSE)</f>
        <v>Si</v>
      </c>
      <c r="K78" s="98" t="str">
        <f>VLOOKUP(E78,VIP!$A$2:$O11782,6,0)</f>
        <v>NO</v>
      </c>
      <c r="L78" s="106" t="s">
        <v>2228</v>
      </c>
      <c r="M78" s="105" t="s">
        <v>2473</v>
      </c>
      <c r="N78" s="104" t="s">
        <v>2481</v>
      </c>
      <c r="O78" s="102" t="s">
        <v>2483</v>
      </c>
      <c r="P78" s="117"/>
      <c r="Q78" s="105" t="s">
        <v>2228</v>
      </c>
    </row>
    <row r="79" spans="1:17" ht="18" x14ac:dyDescent="0.25">
      <c r="A79" s="84" t="str">
        <f>VLOOKUP(E79,'LISTADO ATM'!$A$2:$C$895,3,0)</f>
        <v>DISTRITO NACIONAL</v>
      </c>
      <c r="B79" s="111" t="s">
        <v>2559</v>
      </c>
      <c r="C79" s="103">
        <v>44222.44976851852</v>
      </c>
      <c r="D79" s="102" t="s">
        <v>2189</v>
      </c>
      <c r="E79" s="99">
        <v>596</v>
      </c>
      <c r="F79" s="84" t="str">
        <f>VLOOKUP(E79,VIP!$A$2:$O11413,2,0)</f>
        <v>DRBR274</v>
      </c>
      <c r="G79" s="98" t="str">
        <f>VLOOKUP(E79,'LISTADO ATM'!$A$2:$B$894,2,0)</f>
        <v xml:space="preserve">ATM Autobanco Malecón Center </v>
      </c>
      <c r="H79" s="98" t="str">
        <f>VLOOKUP(E79,VIP!$A$2:$O16334,7,FALSE)</f>
        <v>Si</v>
      </c>
      <c r="I79" s="98" t="str">
        <f>VLOOKUP(E79,VIP!$A$2:$O8299,8,FALSE)</f>
        <v>Si</v>
      </c>
      <c r="J79" s="98" t="str">
        <f>VLOOKUP(E79,VIP!$A$2:$O8249,8,FALSE)</f>
        <v>Si</v>
      </c>
      <c r="K79" s="98" t="str">
        <f>VLOOKUP(E79,VIP!$A$2:$O11823,6,0)</f>
        <v>NO</v>
      </c>
      <c r="L79" s="106" t="s">
        <v>2228</v>
      </c>
      <c r="M79" s="105" t="s">
        <v>2473</v>
      </c>
      <c r="N79" s="104" t="s">
        <v>2481</v>
      </c>
      <c r="O79" s="102" t="s">
        <v>2483</v>
      </c>
      <c r="P79" s="102"/>
      <c r="Q79" s="105" t="s">
        <v>2228</v>
      </c>
    </row>
    <row r="80" spans="1:17" ht="17.25" customHeight="1" x14ac:dyDescent="0.25">
      <c r="A80" s="84" t="str">
        <f>VLOOKUP(E80,'LISTADO ATM'!$A$2:$C$895,3,0)</f>
        <v>ESTE</v>
      </c>
      <c r="B80" s="111" t="s">
        <v>2525</v>
      </c>
      <c r="C80" s="103">
        <v>44221.620034722226</v>
      </c>
      <c r="D80" s="102" t="s">
        <v>2477</v>
      </c>
      <c r="E80" s="99">
        <v>630</v>
      </c>
      <c r="F80" s="84" t="str">
        <f>VLOOKUP(E80,VIP!$A$2:$O11388,2,0)</f>
        <v>DRBR112</v>
      </c>
      <c r="G80" s="98" t="str">
        <f>VLOOKUP(E80,'LISTADO ATM'!$A$2:$B$894,2,0)</f>
        <v xml:space="preserve">ATM Oficina Plaza Zaglul (SPM) </v>
      </c>
      <c r="H80" s="98" t="str">
        <f>VLOOKUP(E80,VIP!$A$2:$O16309,7,FALSE)</f>
        <v>Si</v>
      </c>
      <c r="I80" s="98" t="str">
        <f>VLOOKUP(E80,VIP!$A$2:$O8274,8,FALSE)</f>
        <v>Si</v>
      </c>
      <c r="J80" s="98" t="str">
        <f>VLOOKUP(E80,VIP!$A$2:$O8224,8,FALSE)</f>
        <v>Si</v>
      </c>
      <c r="K80" s="98" t="str">
        <f>VLOOKUP(E80,VIP!$A$2:$O11798,6,0)</f>
        <v>NO</v>
      </c>
      <c r="L80" s="106" t="s">
        <v>2430</v>
      </c>
      <c r="M80" s="105" t="s">
        <v>2473</v>
      </c>
      <c r="N80" s="104" t="s">
        <v>2481</v>
      </c>
      <c r="O80" s="102" t="s">
        <v>2482</v>
      </c>
      <c r="P80" s="102"/>
      <c r="Q80" s="105" t="s">
        <v>2430</v>
      </c>
    </row>
    <row r="81" spans="1:17" ht="18" x14ac:dyDescent="0.25">
      <c r="A81" s="84" t="str">
        <f>VLOOKUP(E81,'LISTADO ATM'!$A$2:$C$895,3,0)</f>
        <v>ESTE</v>
      </c>
      <c r="B81" s="111" t="s">
        <v>2524</v>
      </c>
      <c r="C81" s="103">
        <v>44221.622615740744</v>
      </c>
      <c r="D81" s="102" t="s">
        <v>2477</v>
      </c>
      <c r="E81" s="99">
        <v>634</v>
      </c>
      <c r="F81" s="84" t="str">
        <f>VLOOKUP(E81,VIP!$A$2:$O11387,2,0)</f>
        <v>DRBR273</v>
      </c>
      <c r="G81" s="98" t="str">
        <f>VLOOKUP(E81,'LISTADO ATM'!$A$2:$B$894,2,0)</f>
        <v xml:space="preserve">ATM Ayuntamiento Los Llanos (SPM) </v>
      </c>
      <c r="H81" s="98" t="str">
        <f>VLOOKUP(E81,VIP!$A$2:$O16308,7,FALSE)</f>
        <v>Si</v>
      </c>
      <c r="I81" s="98" t="str">
        <f>VLOOKUP(E81,VIP!$A$2:$O8273,8,FALSE)</f>
        <v>Si</v>
      </c>
      <c r="J81" s="98" t="str">
        <f>VLOOKUP(E81,VIP!$A$2:$O8223,8,FALSE)</f>
        <v>Si</v>
      </c>
      <c r="K81" s="98" t="str">
        <f>VLOOKUP(E81,VIP!$A$2:$O11797,6,0)</f>
        <v>NO</v>
      </c>
      <c r="L81" s="106" t="s">
        <v>2430</v>
      </c>
      <c r="M81" s="105" t="s">
        <v>2473</v>
      </c>
      <c r="N81" s="104" t="s">
        <v>2481</v>
      </c>
      <c r="O81" s="102" t="s">
        <v>2482</v>
      </c>
      <c r="P81" s="102"/>
      <c r="Q81" s="105" t="s">
        <v>2430</v>
      </c>
    </row>
    <row r="82" spans="1:17" ht="18" x14ac:dyDescent="0.25">
      <c r="A82" s="84" t="str">
        <f>VLOOKUP(E82,'LISTADO ATM'!$A$2:$C$895,3,0)</f>
        <v>DISTRITO NACIONAL</v>
      </c>
      <c r="B82" s="111" t="s">
        <v>2542</v>
      </c>
      <c r="C82" s="103">
        <v>44221.896412037036</v>
      </c>
      <c r="D82" s="102" t="s">
        <v>2477</v>
      </c>
      <c r="E82" s="111">
        <v>642</v>
      </c>
      <c r="F82" s="84" t="str">
        <f>VLOOKUP(E82,VIP!$A$2:$O11398,2,0)</f>
        <v>DRBR24O</v>
      </c>
      <c r="G82" s="98" t="str">
        <f>VLOOKUP(E82,'LISTADO ATM'!$A$2:$B$894,2,0)</f>
        <v xml:space="preserve">ATM OMSA Sto. Dgo. </v>
      </c>
      <c r="H82" s="98" t="str">
        <f>VLOOKUP(E82,VIP!$A$2:$O16319,7,FALSE)</f>
        <v>Si</v>
      </c>
      <c r="I82" s="98" t="str">
        <f>VLOOKUP(E82,VIP!$A$2:$O8284,8,FALSE)</f>
        <v>Si</v>
      </c>
      <c r="J82" s="98" t="str">
        <f>VLOOKUP(E82,VIP!$A$2:$O8234,8,FALSE)</f>
        <v>Si</v>
      </c>
      <c r="K82" s="98" t="str">
        <f>VLOOKUP(E82,VIP!$A$2:$O11808,6,0)</f>
        <v>NO</v>
      </c>
      <c r="L82" s="106" t="s">
        <v>2466</v>
      </c>
      <c r="M82" s="105" t="s">
        <v>2473</v>
      </c>
      <c r="N82" s="104" t="s">
        <v>2481</v>
      </c>
      <c r="O82" s="102" t="s">
        <v>2482</v>
      </c>
      <c r="P82" s="102"/>
      <c r="Q82" s="105" t="s">
        <v>2466</v>
      </c>
    </row>
    <row r="83" spans="1:17" ht="18" x14ac:dyDescent="0.25">
      <c r="A83" s="84" t="str">
        <f>VLOOKUP(E83,'LISTADO ATM'!$A$2:$C$895,3,0)</f>
        <v>ESTE</v>
      </c>
      <c r="B83" s="111">
        <v>335769632</v>
      </c>
      <c r="C83" s="103">
        <v>44217.731076388889</v>
      </c>
      <c r="D83" s="102" t="s">
        <v>2477</v>
      </c>
      <c r="E83" s="99">
        <v>660</v>
      </c>
      <c r="F83" s="84" t="str">
        <f>VLOOKUP(E83,VIP!$A$2:$O11559,2,0)</f>
        <v>DRBR660</v>
      </c>
      <c r="G83" s="98" t="str">
        <f>VLOOKUP(E83,'LISTADO ATM'!$A$2:$B$894,2,0)</f>
        <v>ATM Oficina Romana Norte II</v>
      </c>
      <c r="H83" s="98" t="str">
        <f>VLOOKUP(E83,VIP!$A$2:$O16480,7,FALSE)</f>
        <v>N/A</v>
      </c>
      <c r="I83" s="98" t="str">
        <f>VLOOKUP(E83,VIP!$A$2:$O8445,8,FALSE)</f>
        <v>N/A</v>
      </c>
      <c r="J83" s="98" t="str">
        <f>VLOOKUP(E83,VIP!$A$2:$O8395,8,FALSE)</f>
        <v>N/A</v>
      </c>
      <c r="K83" s="98" t="str">
        <f>VLOOKUP(E83,VIP!$A$2:$O11969,6,0)</f>
        <v>N/A</v>
      </c>
      <c r="L83" s="106" t="s">
        <v>2430</v>
      </c>
      <c r="M83" s="105" t="s">
        <v>2473</v>
      </c>
      <c r="N83" s="104" t="s">
        <v>2481</v>
      </c>
      <c r="O83" s="102" t="s">
        <v>2482</v>
      </c>
      <c r="P83" s="106"/>
      <c r="Q83" s="105" t="s">
        <v>2430</v>
      </c>
    </row>
    <row r="84" spans="1:17" ht="18" x14ac:dyDescent="0.25">
      <c r="A84" s="84" t="str">
        <f>VLOOKUP(E84,'LISTADO ATM'!$A$2:$C$895,3,0)</f>
        <v>DISTRITO NACIONAL</v>
      </c>
      <c r="B84" s="111" t="s">
        <v>2561</v>
      </c>
      <c r="C84" s="103">
        <v>44222.427094907405</v>
      </c>
      <c r="D84" s="102" t="s">
        <v>2477</v>
      </c>
      <c r="E84" s="99">
        <v>670</v>
      </c>
      <c r="F84" s="84" t="str">
        <f>VLOOKUP(E84,VIP!$A$2:$O11415,2,0)</f>
        <v>DRBR670</v>
      </c>
      <c r="G84" s="98" t="str">
        <f>VLOOKUP(E84,'LISTADO ATM'!$A$2:$B$894,2,0)</f>
        <v>ATM Estación Texaco Algodón</v>
      </c>
      <c r="H84" s="98" t="str">
        <f>VLOOKUP(E84,VIP!$A$2:$O16336,7,FALSE)</f>
        <v>Si</v>
      </c>
      <c r="I84" s="98" t="str">
        <f>VLOOKUP(E84,VIP!$A$2:$O8301,8,FALSE)</f>
        <v>Si</v>
      </c>
      <c r="J84" s="98" t="str">
        <f>VLOOKUP(E84,VIP!$A$2:$O8251,8,FALSE)</f>
        <v>Si</v>
      </c>
      <c r="K84" s="98" t="str">
        <f>VLOOKUP(E84,VIP!$A$2:$O11825,6,0)</f>
        <v>NO</v>
      </c>
      <c r="L84" s="106" t="s">
        <v>2430</v>
      </c>
      <c r="M84" s="105" t="s">
        <v>2473</v>
      </c>
      <c r="N84" s="104" t="s">
        <v>2481</v>
      </c>
      <c r="O84" s="102" t="s">
        <v>2482</v>
      </c>
      <c r="P84" s="102"/>
      <c r="Q84" s="105" t="s">
        <v>2430</v>
      </c>
    </row>
    <row r="85" spans="1:17" ht="18" x14ac:dyDescent="0.25">
      <c r="A85" s="84" t="str">
        <f>VLOOKUP(E85,'LISTADO ATM'!$A$2:$C$895,3,0)</f>
        <v>DISTRITO NACIONAL</v>
      </c>
      <c r="B85" s="111">
        <v>335770930</v>
      </c>
      <c r="C85" s="103">
        <v>44219.532546296294</v>
      </c>
      <c r="D85" s="102" t="s">
        <v>2189</v>
      </c>
      <c r="E85" s="99">
        <v>686</v>
      </c>
      <c r="F85" s="84" t="str">
        <f>VLOOKUP(E85,VIP!$A$2:$O11378,2,0)</f>
        <v>DRBR686</v>
      </c>
      <c r="G85" s="98" t="str">
        <f>VLOOKUP(E85,'LISTADO ATM'!$A$2:$B$894,2,0)</f>
        <v>ATM Autoservicio Oficina Máximo Gómez</v>
      </c>
      <c r="H85" s="98" t="str">
        <f>VLOOKUP(E85,VIP!$A$2:$O16299,7,FALSE)</f>
        <v>Si</v>
      </c>
      <c r="I85" s="98" t="str">
        <f>VLOOKUP(E85,VIP!$A$2:$O8264,8,FALSE)</f>
        <v>Si</v>
      </c>
      <c r="J85" s="98" t="str">
        <f>VLOOKUP(E85,VIP!$A$2:$O8214,8,FALSE)</f>
        <v>Si</v>
      </c>
      <c r="K85" s="98" t="str">
        <f>VLOOKUP(E85,VIP!$A$2:$O11788,6,0)</f>
        <v>NO</v>
      </c>
      <c r="L85" s="106" t="s">
        <v>2228</v>
      </c>
      <c r="M85" s="105" t="s">
        <v>2473</v>
      </c>
      <c r="N85" s="104" t="s">
        <v>2481</v>
      </c>
      <c r="O85" s="102" t="s">
        <v>2483</v>
      </c>
      <c r="P85" s="102"/>
      <c r="Q85" s="105" t="s">
        <v>2228</v>
      </c>
    </row>
    <row r="86" spans="1:17" ht="18" x14ac:dyDescent="0.25">
      <c r="A86" s="84" t="str">
        <f>VLOOKUP(E86,'LISTADO ATM'!$A$2:$C$895,3,0)</f>
        <v>DISTRITO NACIONAL</v>
      </c>
      <c r="B86" s="111">
        <v>335770239</v>
      </c>
      <c r="C86" s="103">
        <v>44218.538958333331</v>
      </c>
      <c r="D86" s="102" t="s">
        <v>2189</v>
      </c>
      <c r="E86" s="99">
        <v>694</v>
      </c>
      <c r="F86" s="84" t="str">
        <f>VLOOKUP(E86,VIP!$A$2:$O11366,2,0)</f>
        <v>DRBR694</v>
      </c>
      <c r="G86" s="98" t="str">
        <f>VLOOKUP(E86,'LISTADO ATM'!$A$2:$B$894,2,0)</f>
        <v>ATM Optica 27 de Febrero</v>
      </c>
      <c r="H86" s="98" t="str">
        <f>VLOOKUP(E86,VIP!$A$2:$O16287,7,FALSE)</f>
        <v>Si</v>
      </c>
      <c r="I86" s="98" t="str">
        <f>VLOOKUP(E86,VIP!$A$2:$O8252,8,FALSE)</f>
        <v>Si</v>
      </c>
      <c r="J86" s="98" t="str">
        <f>VLOOKUP(E86,VIP!$A$2:$O8202,8,FALSE)</f>
        <v>Si</v>
      </c>
      <c r="K86" s="98" t="str">
        <f>VLOOKUP(E86,VIP!$A$2:$O11776,6,0)</f>
        <v>NO</v>
      </c>
      <c r="L86" s="106" t="s">
        <v>2228</v>
      </c>
      <c r="M86" s="105" t="s">
        <v>2473</v>
      </c>
      <c r="N86" s="104" t="s">
        <v>2497</v>
      </c>
      <c r="O86" s="102" t="s">
        <v>2483</v>
      </c>
      <c r="P86" s="102"/>
      <c r="Q86" s="105" t="s">
        <v>2228</v>
      </c>
    </row>
    <row r="87" spans="1:17" ht="18" x14ac:dyDescent="0.25">
      <c r="A87" s="84" t="str">
        <f>VLOOKUP(E87,'LISTADO ATM'!$A$2:$C$895,3,0)</f>
        <v>DISTRITO NACIONAL</v>
      </c>
      <c r="B87" s="111">
        <v>335770821</v>
      </c>
      <c r="C87" s="103">
        <v>44219.41505787037</v>
      </c>
      <c r="D87" s="102" t="s">
        <v>2477</v>
      </c>
      <c r="E87" s="99">
        <v>697</v>
      </c>
      <c r="F87" s="84" t="str">
        <f>VLOOKUP(E87,VIP!$A$2:$O11372,2,0)</f>
        <v>DRBR697</v>
      </c>
      <c r="G87" s="98" t="str">
        <f>VLOOKUP(E87,'LISTADO ATM'!$A$2:$B$894,2,0)</f>
        <v>ATM Hipermercado Olé Ciudad Juan Bosch</v>
      </c>
      <c r="H87" s="98" t="str">
        <f>VLOOKUP(E87,VIP!$A$2:$O16293,7,FALSE)</f>
        <v>Si</v>
      </c>
      <c r="I87" s="98" t="str">
        <f>VLOOKUP(E87,VIP!$A$2:$O8258,8,FALSE)</f>
        <v>Si</v>
      </c>
      <c r="J87" s="98" t="str">
        <f>VLOOKUP(E87,VIP!$A$2:$O8208,8,FALSE)</f>
        <v>Si</v>
      </c>
      <c r="K87" s="98" t="str">
        <f>VLOOKUP(E87,VIP!$A$2:$O11782,6,0)</f>
        <v>NO</v>
      </c>
      <c r="L87" s="106" t="s">
        <v>2430</v>
      </c>
      <c r="M87" s="105" t="s">
        <v>2473</v>
      </c>
      <c r="N87" s="104" t="s">
        <v>2481</v>
      </c>
      <c r="O87" s="102" t="s">
        <v>2482</v>
      </c>
      <c r="P87" s="102"/>
      <c r="Q87" s="105" t="s">
        <v>2430</v>
      </c>
    </row>
    <row r="88" spans="1:17" ht="18" x14ac:dyDescent="0.25">
      <c r="A88" s="84" t="str">
        <f>VLOOKUP(E88,'LISTADO ATM'!$A$2:$C$895,3,0)</f>
        <v>DISTRITO NACIONAL</v>
      </c>
      <c r="B88" s="111" t="s">
        <v>2523</v>
      </c>
      <c r="C88" s="103">
        <v>44221.629884259259</v>
      </c>
      <c r="D88" s="102" t="s">
        <v>2477</v>
      </c>
      <c r="E88" s="99">
        <v>706</v>
      </c>
      <c r="F88" s="84" t="str">
        <f>VLOOKUP(E88,VIP!$A$2:$O11386,2,0)</f>
        <v>DRBR706</v>
      </c>
      <c r="G88" s="98" t="str">
        <f>VLOOKUP(E88,'LISTADO ATM'!$A$2:$B$894,2,0)</f>
        <v xml:space="preserve">ATM S/M Pristine </v>
      </c>
      <c r="H88" s="98" t="str">
        <f>VLOOKUP(E88,VIP!$A$2:$O16307,7,FALSE)</f>
        <v>Si</v>
      </c>
      <c r="I88" s="98" t="str">
        <f>VLOOKUP(E88,VIP!$A$2:$O8272,8,FALSE)</f>
        <v>Si</v>
      </c>
      <c r="J88" s="98" t="str">
        <f>VLOOKUP(E88,VIP!$A$2:$O8222,8,FALSE)</f>
        <v>Si</v>
      </c>
      <c r="K88" s="98" t="str">
        <f>VLOOKUP(E88,VIP!$A$2:$O11796,6,0)</f>
        <v>NO</v>
      </c>
      <c r="L88" s="106" t="s">
        <v>2430</v>
      </c>
      <c r="M88" s="105" t="s">
        <v>2473</v>
      </c>
      <c r="N88" s="104" t="s">
        <v>2481</v>
      </c>
      <c r="O88" s="102" t="s">
        <v>2482</v>
      </c>
      <c r="P88" s="102"/>
      <c r="Q88" s="105" t="s">
        <v>2430</v>
      </c>
    </row>
    <row r="89" spans="1:17" ht="18" x14ac:dyDescent="0.25">
      <c r="A89" s="84" t="str">
        <f>VLOOKUP(E89,'LISTADO ATM'!$A$2:$C$895,3,0)</f>
        <v>DISTRITO NACIONAL</v>
      </c>
      <c r="B89" s="111">
        <v>335770980</v>
      </c>
      <c r="C89" s="103">
        <v>44219.702210648145</v>
      </c>
      <c r="D89" s="102" t="s">
        <v>2477</v>
      </c>
      <c r="E89" s="99">
        <v>713</v>
      </c>
      <c r="F89" s="84" t="str">
        <f>VLOOKUP(E89,VIP!$A$2:$O11382,2,0)</f>
        <v>DRBR016</v>
      </c>
      <c r="G89" s="98" t="str">
        <f>VLOOKUP(E89,'LISTADO ATM'!$A$2:$B$894,2,0)</f>
        <v xml:space="preserve">ATM Oficina Las Américas </v>
      </c>
      <c r="H89" s="98" t="str">
        <f>VLOOKUP(E89,VIP!$A$2:$O16303,7,FALSE)</f>
        <v>Si</v>
      </c>
      <c r="I89" s="98" t="str">
        <f>VLOOKUP(E89,VIP!$A$2:$O8268,8,FALSE)</f>
        <v>Si</v>
      </c>
      <c r="J89" s="98" t="str">
        <f>VLOOKUP(E89,VIP!$A$2:$O8218,8,FALSE)</f>
        <v>Si</v>
      </c>
      <c r="K89" s="98" t="str">
        <f>VLOOKUP(E89,VIP!$A$2:$O11792,6,0)</f>
        <v>NO</v>
      </c>
      <c r="L89" s="106" t="s">
        <v>2430</v>
      </c>
      <c r="M89" s="105" t="s">
        <v>2473</v>
      </c>
      <c r="N89" s="104" t="s">
        <v>2481</v>
      </c>
      <c r="O89" s="102" t="s">
        <v>2482</v>
      </c>
      <c r="P89" s="102"/>
      <c r="Q89" s="105" t="s">
        <v>2500</v>
      </c>
    </row>
    <row r="90" spans="1:17" ht="18" x14ac:dyDescent="0.25">
      <c r="A90" s="84" t="str">
        <f>VLOOKUP(E90,'LISTADO ATM'!$A$2:$C$895,3,0)</f>
        <v>DISTRITO NACIONAL</v>
      </c>
      <c r="B90" s="111" t="s">
        <v>2575</v>
      </c>
      <c r="C90" s="103">
        <v>44222.319224537037</v>
      </c>
      <c r="D90" s="102" t="s">
        <v>2477</v>
      </c>
      <c r="E90" s="99">
        <v>714</v>
      </c>
      <c r="F90" s="84" t="str">
        <f>VLOOKUP(E90,VIP!$A$2:$O11429,2,0)</f>
        <v>DRBR16M</v>
      </c>
      <c r="G90" s="98" t="str">
        <f>VLOOKUP(E90,'LISTADO ATM'!$A$2:$B$894,2,0)</f>
        <v xml:space="preserve">ATM Hospital de Herrera </v>
      </c>
      <c r="H90" s="98" t="str">
        <f>VLOOKUP(E90,VIP!$A$2:$O16350,7,FALSE)</f>
        <v>Si</v>
      </c>
      <c r="I90" s="98" t="str">
        <f>VLOOKUP(E90,VIP!$A$2:$O8315,8,FALSE)</f>
        <v>Si</v>
      </c>
      <c r="J90" s="98" t="str">
        <f>VLOOKUP(E90,VIP!$A$2:$O8265,8,FALSE)</f>
        <v>Si</v>
      </c>
      <c r="K90" s="98" t="str">
        <f>VLOOKUP(E90,VIP!$A$2:$O11839,6,0)</f>
        <v>NO</v>
      </c>
      <c r="L90" s="106" t="s">
        <v>2430</v>
      </c>
      <c r="M90" s="105" t="s">
        <v>2473</v>
      </c>
      <c r="N90" s="104" t="s">
        <v>2481</v>
      </c>
      <c r="O90" s="102" t="s">
        <v>2482</v>
      </c>
      <c r="P90" s="102"/>
      <c r="Q90" s="105" t="s">
        <v>2430</v>
      </c>
    </row>
    <row r="91" spans="1:17" ht="18" x14ac:dyDescent="0.25">
      <c r="A91" s="84" t="str">
        <f>VLOOKUP(E91,'LISTADO ATM'!$A$2:$C$895,3,0)</f>
        <v>DISTRITO NACIONAL</v>
      </c>
      <c r="B91" s="111">
        <v>335769547</v>
      </c>
      <c r="C91" s="103">
        <v>44217.503275462965</v>
      </c>
      <c r="D91" s="102" t="s">
        <v>2477</v>
      </c>
      <c r="E91" s="99">
        <v>719</v>
      </c>
      <c r="F91" s="84" t="str">
        <f>VLOOKUP(E91,VIP!$A$2:$O11510,2,0)</f>
        <v>DRBR419</v>
      </c>
      <c r="G91" s="98" t="str">
        <f>VLOOKUP(E91,'LISTADO ATM'!$A$2:$B$894,2,0)</f>
        <v xml:space="preserve">ATM Ayuntamiento Municipal San Luís </v>
      </c>
      <c r="H91" s="98" t="str">
        <f>VLOOKUP(E91,VIP!$A$2:$O16431,7,FALSE)</f>
        <v>Si</v>
      </c>
      <c r="I91" s="98" t="str">
        <f>VLOOKUP(E91,VIP!$A$2:$O8396,8,FALSE)</f>
        <v>Si</v>
      </c>
      <c r="J91" s="98" t="str">
        <f>VLOOKUP(E91,VIP!$A$2:$O8346,8,FALSE)</f>
        <v>Si</v>
      </c>
      <c r="K91" s="98" t="str">
        <f>VLOOKUP(E91,VIP!$A$2:$O11920,6,0)</f>
        <v>NO</v>
      </c>
      <c r="L91" s="106" t="s">
        <v>2466</v>
      </c>
      <c r="M91" s="105" t="s">
        <v>2473</v>
      </c>
      <c r="N91" s="104" t="s">
        <v>2481</v>
      </c>
      <c r="O91" s="102" t="s">
        <v>2482</v>
      </c>
      <c r="P91" s="106"/>
      <c r="Q91" s="105" t="s">
        <v>2466</v>
      </c>
    </row>
    <row r="92" spans="1:17" ht="18" x14ac:dyDescent="0.25">
      <c r="A92" s="84" t="str">
        <f>VLOOKUP(E92,'LISTADO ATM'!$A$2:$C$895,3,0)</f>
        <v>DISTRITO NACIONAL</v>
      </c>
      <c r="B92" s="111">
        <v>335770186</v>
      </c>
      <c r="C92" s="103">
        <v>44218.519918981481</v>
      </c>
      <c r="D92" s="102" t="s">
        <v>2189</v>
      </c>
      <c r="E92" s="99">
        <v>735</v>
      </c>
      <c r="F92" s="84" t="str">
        <f>VLOOKUP(E92,VIP!$A$2:$O11374,2,0)</f>
        <v>DRBR179</v>
      </c>
      <c r="G92" s="98" t="str">
        <f>VLOOKUP(E92,'LISTADO ATM'!$A$2:$B$894,2,0)</f>
        <v xml:space="preserve">ATM Oficina Independencia II  </v>
      </c>
      <c r="H92" s="98" t="str">
        <f>VLOOKUP(E92,VIP!$A$2:$O16295,7,FALSE)</f>
        <v>Si</v>
      </c>
      <c r="I92" s="98" t="str">
        <f>VLOOKUP(E92,VIP!$A$2:$O8260,8,FALSE)</f>
        <v>Si</v>
      </c>
      <c r="J92" s="98" t="str">
        <f>VLOOKUP(E92,VIP!$A$2:$O8210,8,FALSE)</f>
        <v>Si</v>
      </c>
      <c r="K92" s="98" t="str">
        <f>VLOOKUP(E92,VIP!$A$2:$O11784,6,0)</f>
        <v>NO</v>
      </c>
      <c r="L92" s="106" t="s">
        <v>2228</v>
      </c>
      <c r="M92" s="105" t="s">
        <v>2473</v>
      </c>
      <c r="N92" s="104" t="s">
        <v>2497</v>
      </c>
      <c r="O92" s="102" t="s">
        <v>2483</v>
      </c>
      <c r="P92" s="102"/>
      <c r="Q92" s="105" t="s">
        <v>2228</v>
      </c>
    </row>
    <row r="93" spans="1:17" ht="18" x14ac:dyDescent="0.25">
      <c r="A93" s="84" t="str">
        <f>VLOOKUP(E93,'LISTADO ATM'!$A$2:$C$895,3,0)</f>
        <v>DISTRITO NACIONAL</v>
      </c>
      <c r="B93" s="111">
        <v>335770884</v>
      </c>
      <c r="C93" s="103">
        <v>44219.502962962964</v>
      </c>
      <c r="D93" s="102" t="s">
        <v>2477</v>
      </c>
      <c r="E93" s="99">
        <v>738</v>
      </c>
      <c r="F93" s="84" t="str">
        <f>VLOOKUP(E93,VIP!$A$2:$O11386,2,0)</f>
        <v>DRBR24S</v>
      </c>
      <c r="G93" s="98" t="str">
        <f>VLOOKUP(E93,'LISTADO ATM'!$A$2:$B$894,2,0)</f>
        <v xml:space="preserve">ATM Zona Franca Los Alcarrizos </v>
      </c>
      <c r="H93" s="98" t="str">
        <f>VLOOKUP(E93,VIP!$A$2:$O16307,7,FALSE)</f>
        <v>Si</v>
      </c>
      <c r="I93" s="98" t="str">
        <f>VLOOKUP(E93,VIP!$A$2:$O8272,8,FALSE)</f>
        <v>Si</v>
      </c>
      <c r="J93" s="98" t="str">
        <f>VLOOKUP(E93,VIP!$A$2:$O8222,8,FALSE)</f>
        <v>Si</v>
      </c>
      <c r="K93" s="98" t="str">
        <f>VLOOKUP(E93,VIP!$A$2:$O11796,6,0)</f>
        <v>NO</v>
      </c>
      <c r="L93" s="106" t="s">
        <v>2430</v>
      </c>
      <c r="M93" s="105" t="s">
        <v>2473</v>
      </c>
      <c r="N93" s="104" t="s">
        <v>2481</v>
      </c>
      <c r="O93" s="102" t="s">
        <v>2482</v>
      </c>
      <c r="P93" s="102"/>
      <c r="Q93" s="104" t="s">
        <v>2430</v>
      </c>
    </row>
    <row r="94" spans="1:17" ht="18" x14ac:dyDescent="0.25">
      <c r="A94" s="84" t="str">
        <f>VLOOKUP(E94,'LISTADO ATM'!$A$2:$C$895,3,0)</f>
        <v>ESTE</v>
      </c>
      <c r="B94" s="111">
        <v>335769625</v>
      </c>
      <c r="C94" s="103">
        <v>44217.704895833333</v>
      </c>
      <c r="D94" s="102" t="s">
        <v>2477</v>
      </c>
      <c r="E94" s="99">
        <v>742</v>
      </c>
      <c r="F94" s="84" t="str">
        <f>VLOOKUP(E94,VIP!$A$2:$O11566,2,0)</f>
        <v>DRBR990</v>
      </c>
      <c r="G94" s="98" t="str">
        <f>VLOOKUP(E94,'LISTADO ATM'!$A$2:$B$894,2,0)</f>
        <v xml:space="preserve">ATM Oficina Plaza del Rey (La Romana) </v>
      </c>
      <c r="H94" s="98" t="str">
        <f>VLOOKUP(E94,VIP!$A$2:$O16487,7,FALSE)</f>
        <v>Si</v>
      </c>
      <c r="I94" s="98" t="str">
        <f>VLOOKUP(E94,VIP!$A$2:$O8452,8,FALSE)</f>
        <v>Si</v>
      </c>
      <c r="J94" s="98" t="str">
        <f>VLOOKUP(E94,VIP!$A$2:$O8402,8,FALSE)</f>
        <v>Si</v>
      </c>
      <c r="K94" s="98" t="str">
        <f>VLOOKUP(E94,VIP!$A$2:$O11976,6,0)</f>
        <v>NO</v>
      </c>
      <c r="L94" s="106" t="s">
        <v>2430</v>
      </c>
      <c r="M94" s="105" t="s">
        <v>2473</v>
      </c>
      <c r="N94" s="104" t="s">
        <v>2481</v>
      </c>
      <c r="O94" s="102" t="s">
        <v>2482</v>
      </c>
      <c r="P94" s="106"/>
      <c r="Q94" s="105" t="s">
        <v>2430</v>
      </c>
    </row>
    <row r="95" spans="1:17" ht="18" x14ac:dyDescent="0.25">
      <c r="A95" s="84" t="str">
        <f>VLOOKUP(E95,'LISTADO ATM'!$A$2:$C$895,3,0)</f>
        <v>NORTE</v>
      </c>
      <c r="B95" s="111" t="s">
        <v>2503</v>
      </c>
      <c r="C95" s="103">
        <v>44221.440659722219</v>
      </c>
      <c r="D95" s="102" t="s">
        <v>2494</v>
      </c>
      <c r="E95" s="99">
        <v>746</v>
      </c>
      <c r="F95" s="84" t="str">
        <f>VLOOKUP(E95,VIP!$A$2:$O11381,2,0)</f>
        <v>DRBR156</v>
      </c>
      <c r="G95" s="98" t="str">
        <f>VLOOKUP(E95,'LISTADO ATM'!$A$2:$B$894,2,0)</f>
        <v xml:space="preserve">ATM Oficina Las Terrenas </v>
      </c>
      <c r="H95" s="98" t="str">
        <f>VLOOKUP(E95,VIP!$A$2:$O16302,7,FALSE)</f>
        <v>Si</v>
      </c>
      <c r="I95" s="98" t="str">
        <f>VLOOKUP(E95,VIP!$A$2:$O8267,8,FALSE)</f>
        <v>Si</v>
      </c>
      <c r="J95" s="98" t="str">
        <f>VLOOKUP(E95,VIP!$A$2:$O8217,8,FALSE)</f>
        <v>Si</v>
      </c>
      <c r="K95" s="98" t="str">
        <f>VLOOKUP(E95,VIP!$A$2:$O11791,6,0)</f>
        <v>SI</v>
      </c>
      <c r="L95" s="106" t="s">
        <v>2430</v>
      </c>
      <c r="M95" s="105" t="s">
        <v>2473</v>
      </c>
      <c r="N95" s="104" t="s">
        <v>2481</v>
      </c>
      <c r="O95" s="102" t="s">
        <v>2495</v>
      </c>
      <c r="P95" s="102"/>
      <c r="Q95" s="105" t="s">
        <v>2430</v>
      </c>
    </row>
    <row r="96" spans="1:17" ht="18" x14ac:dyDescent="0.25">
      <c r="A96" s="84" t="str">
        <f>VLOOKUP(E96,'LISTADO ATM'!$A$2:$C$895,3,0)</f>
        <v>SUR</v>
      </c>
      <c r="B96" s="111">
        <v>335770958</v>
      </c>
      <c r="C96" s="103">
        <v>44219.56</v>
      </c>
      <c r="D96" s="102" t="s">
        <v>2189</v>
      </c>
      <c r="E96" s="99">
        <v>751</v>
      </c>
      <c r="F96" s="84" t="str">
        <f>VLOOKUP(E96,VIP!$A$2:$O11375,2,0)</f>
        <v>DRBR751</v>
      </c>
      <c r="G96" s="98" t="str">
        <f>VLOOKUP(E96,'LISTADO ATM'!$A$2:$B$894,2,0)</f>
        <v>ATM Eco Petroleo Camilo</v>
      </c>
      <c r="H96" s="98" t="str">
        <f>VLOOKUP(E96,VIP!$A$2:$O16296,7,FALSE)</f>
        <v>N/A</v>
      </c>
      <c r="I96" s="98" t="str">
        <f>VLOOKUP(E96,VIP!$A$2:$O8261,8,FALSE)</f>
        <v>N/A</v>
      </c>
      <c r="J96" s="98" t="str">
        <f>VLOOKUP(E96,VIP!$A$2:$O8211,8,FALSE)</f>
        <v>N/A</v>
      </c>
      <c r="K96" s="98" t="str">
        <f>VLOOKUP(E96,VIP!$A$2:$O11785,6,0)</f>
        <v>N/A</v>
      </c>
      <c r="L96" s="106" t="s">
        <v>2254</v>
      </c>
      <c r="M96" s="105" t="s">
        <v>2473</v>
      </c>
      <c r="N96" s="104" t="s">
        <v>2481</v>
      </c>
      <c r="O96" s="102" t="s">
        <v>2483</v>
      </c>
      <c r="P96" s="102"/>
      <c r="Q96" s="105" t="s">
        <v>2254</v>
      </c>
    </row>
    <row r="97" spans="1:17" ht="18" x14ac:dyDescent="0.25">
      <c r="A97" s="84" t="str">
        <f>VLOOKUP(E97,'LISTADO ATM'!$A$2:$C$895,3,0)</f>
        <v>NORTE</v>
      </c>
      <c r="B97" s="111" t="s">
        <v>2568</v>
      </c>
      <c r="C97" s="103">
        <v>44222.394479166665</v>
      </c>
      <c r="D97" s="102" t="s">
        <v>2190</v>
      </c>
      <c r="E97" s="99">
        <v>778</v>
      </c>
      <c r="F97" s="84" t="str">
        <f>VLOOKUP(E97,VIP!$A$2:$O11422,2,0)</f>
        <v>DRBR202</v>
      </c>
      <c r="G97" s="98" t="str">
        <f>VLOOKUP(E97,'LISTADO ATM'!$A$2:$B$894,2,0)</f>
        <v xml:space="preserve">ATM Oficina Esperanza (Mao) </v>
      </c>
      <c r="H97" s="98" t="str">
        <f>VLOOKUP(E97,VIP!$A$2:$O16343,7,FALSE)</f>
        <v>Si</v>
      </c>
      <c r="I97" s="98" t="str">
        <f>VLOOKUP(E97,VIP!$A$2:$O8308,8,FALSE)</f>
        <v>Si</v>
      </c>
      <c r="J97" s="98" t="str">
        <f>VLOOKUP(E97,VIP!$A$2:$O8258,8,FALSE)</f>
        <v>Si</v>
      </c>
      <c r="K97" s="98" t="str">
        <f>VLOOKUP(E97,VIP!$A$2:$O11832,6,0)</f>
        <v>NO</v>
      </c>
      <c r="L97" s="106" t="s">
        <v>2441</v>
      </c>
      <c r="M97" s="105" t="s">
        <v>2473</v>
      </c>
      <c r="N97" s="104" t="s">
        <v>2481</v>
      </c>
      <c r="O97" s="102" t="s">
        <v>2577</v>
      </c>
      <c r="P97" s="102"/>
      <c r="Q97" s="105" t="s">
        <v>2441</v>
      </c>
    </row>
    <row r="98" spans="1:17" ht="18" x14ac:dyDescent="0.25">
      <c r="A98" s="84" t="str">
        <f>VLOOKUP(E98,'LISTADO ATM'!$A$2:$C$895,3,0)</f>
        <v>ESTE</v>
      </c>
      <c r="B98" s="111" t="s">
        <v>2555</v>
      </c>
      <c r="C98" s="103">
        <v>44222.133518518516</v>
      </c>
      <c r="D98" s="102" t="s">
        <v>2189</v>
      </c>
      <c r="E98" s="99">
        <v>822</v>
      </c>
      <c r="F98" s="84" t="str">
        <f>VLOOKUP(E98,VIP!$A$2:$O11412,2,0)</f>
        <v>DRBR822</v>
      </c>
      <c r="G98" s="98" t="str">
        <f>VLOOKUP(E98,'LISTADO ATM'!$A$2:$B$894,2,0)</f>
        <v xml:space="preserve">ATM INDUSPALMA </v>
      </c>
      <c r="H98" s="98" t="str">
        <f>VLOOKUP(E98,VIP!$A$2:$O16333,7,FALSE)</f>
        <v>Si</v>
      </c>
      <c r="I98" s="98" t="str">
        <f>VLOOKUP(E98,VIP!$A$2:$O8298,8,FALSE)</f>
        <v>Si</v>
      </c>
      <c r="J98" s="98" t="str">
        <f>VLOOKUP(E98,VIP!$A$2:$O8248,8,FALSE)</f>
        <v>Si</v>
      </c>
      <c r="K98" s="98" t="str">
        <f>VLOOKUP(E98,VIP!$A$2:$O11822,6,0)</f>
        <v>NO</v>
      </c>
      <c r="L98" s="106" t="s">
        <v>2254</v>
      </c>
      <c r="M98" s="105" t="s">
        <v>2473</v>
      </c>
      <c r="N98" s="104" t="s">
        <v>2481</v>
      </c>
      <c r="O98" s="102" t="s">
        <v>2483</v>
      </c>
      <c r="P98" s="102"/>
      <c r="Q98" s="105" t="s">
        <v>2254</v>
      </c>
    </row>
    <row r="99" spans="1:17" ht="18" x14ac:dyDescent="0.25">
      <c r="A99" s="84" t="str">
        <f>VLOOKUP(E99,'LISTADO ATM'!$A$2:$C$895,3,0)</f>
        <v>ESTE</v>
      </c>
      <c r="B99" s="111" t="s">
        <v>2543</v>
      </c>
      <c r="C99" s="103">
        <v>44221.895567129628</v>
      </c>
      <c r="D99" s="102" t="s">
        <v>2494</v>
      </c>
      <c r="E99" s="99">
        <v>824</v>
      </c>
      <c r="F99" s="84" t="str">
        <f>VLOOKUP(E99,VIP!$A$2:$O11397,2,0)</f>
        <v>DRBR824</v>
      </c>
      <c r="G99" s="98" t="str">
        <f>VLOOKUP(E99,'LISTADO ATM'!$A$2:$B$894,2,0)</f>
        <v xml:space="preserve">ATM Multiplaza (Higuey) </v>
      </c>
      <c r="H99" s="98" t="str">
        <f>VLOOKUP(E99,VIP!$A$2:$O16318,7,FALSE)</f>
        <v>Si</v>
      </c>
      <c r="I99" s="98" t="str">
        <f>VLOOKUP(E99,VIP!$A$2:$O8283,8,FALSE)</f>
        <v>Si</v>
      </c>
      <c r="J99" s="98" t="str">
        <f>VLOOKUP(E99,VIP!$A$2:$O8233,8,FALSE)</f>
        <v>Si</v>
      </c>
      <c r="K99" s="98" t="str">
        <f>VLOOKUP(E99,VIP!$A$2:$O11807,6,0)</f>
        <v>NO</v>
      </c>
      <c r="L99" s="106" t="s">
        <v>2430</v>
      </c>
      <c r="M99" s="105" t="s">
        <v>2473</v>
      </c>
      <c r="N99" s="104" t="s">
        <v>2481</v>
      </c>
      <c r="O99" s="102" t="s">
        <v>2495</v>
      </c>
      <c r="P99" s="102"/>
      <c r="Q99" s="105" t="s">
        <v>2430</v>
      </c>
    </row>
    <row r="100" spans="1:17" ht="18" x14ac:dyDescent="0.25">
      <c r="A100" s="84" t="str">
        <f>VLOOKUP(E100,'LISTADO ATM'!$A$2:$C$895,3,0)</f>
        <v>ESTE</v>
      </c>
      <c r="B100" s="111">
        <v>335770854</v>
      </c>
      <c r="C100" s="103">
        <v>44219.451967592591</v>
      </c>
      <c r="D100" s="102" t="s">
        <v>2477</v>
      </c>
      <c r="E100" s="99">
        <v>842</v>
      </c>
      <c r="F100" s="84" t="str">
        <f>VLOOKUP(E100,VIP!$A$2:$O11369,2,0)</f>
        <v>DRBR842</v>
      </c>
      <c r="G100" s="98" t="str">
        <f>VLOOKUP(E100,'LISTADO ATM'!$A$2:$B$894,2,0)</f>
        <v xml:space="preserve">ATM Plaza Orense II (La Romana) </v>
      </c>
      <c r="H100" s="98" t="str">
        <f>VLOOKUP(E100,VIP!$A$2:$O16290,7,FALSE)</f>
        <v>Si</v>
      </c>
      <c r="I100" s="98" t="str">
        <f>VLOOKUP(E100,VIP!$A$2:$O8255,8,FALSE)</f>
        <v>Si</v>
      </c>
      <c r="J100" s="98" t="str">
        <f>VLOOKUP(E100,VIP!$A$2:$O8205,8,FALSE)</f>
        <v>Si</v>
      </c>
      <c r="K100" s="98" t="str">
        <f>VLOOKUP(E100,VIP!$A$2:$O11779,6,0)</f>
        <v>NO</v>
      </c>
      <c r="L100" s="106" t="s">
        <v>2430</v>
      </c>
      <c r="M100" s="105" t="s">
        <v>2473</v>
      </c>
      <c r="N100" s="104" t="s">
        <v>2481</v>
      </c>
      <c r="O100" s="102" t="s">
        <v>2482</v>
      </c>
      <c r="P100" s="102"/>
      <c r="Q100" s="105" t="s">
        <v>2430</v>
      </c>
    </row>
    <row r="101" spans="1:17" ht="18" x14ac:dyDescent="0.25">
      <c r="A101" s="84" t="str">
        <f>VLOOKUP(E101,'LISTADO ATM'!$A$2:$C$895,3,0)</f>
        <v>ESTE</v>
      </c>
      <c r="B101" s="111">
        <v>335771086</v>
      </c>
      <c r="C101" s="103">
        <v>44221.314583333333</v>
      </c>
      <c r="D101" s="102" t="s">
        <v>2502</v>
      </c>
      <c r="E101" s="99">
        <v>843</v>
      </c>
      <c r="F101" s="84" t="str">
        <f>VLOOKUP(E101,VIP!$A$2:$O11384,2,0)</f>
        <v>DRBR843</v>
      </c>
      <c r="G101" s="98" t="str">
        <f>VLOOKUP(E101,'LISTADO ATM'!$A$2:$B$894,2,0)</f>
        <v xml:space="preserve">ATM Oficina Romana Centro </v>
      </c>
      <c r="H101" s="98" t="str">
        <f>VLOOKUP(E101,VIP!$A$2:$O16305,7,FALSE)</f>
        <v>Si</v>
      </c>
      <c r="I101" s="98" t="str">
        <f>VLOOKUP(E101,VIP!$A$2:$O8270,8,FALSE)</f>
        <v>Si</v>
      </c>
      <c r="J101" s="98" t="str">
        <f>VLOOKUP(E101,VIP!$A$2:$O8220,8,FALSE)</f>
        <v>Si</v>
      </c>
      <c r="K101" s="98" t="str">
        <f>VLOOKUP(E101,VIP!$A$2:$O11794,6,0)</f>
        <v>NO</v>
      </c>
      <c r="L101" s="106" t="s">
        <v>2228</v>
      </c>
      <c r="M101" s="105" t="s">
        <v>2473</v>
      </c>
      <c r="N101" s="104" t="s">
        <v>2481</v>
      </c>
      <c r="O101" s="102" t="s">
        <v>2483</v>
      </c>
      <c r="P101" s="117"/>
      <c r="Q101" s="105" t="s">
        <v>2228</v>
      </c>
    </row>
    <row r="102" spans="1:17" ht="18" x14ac:dyDescent="0.25">
      <c r="A102" s="84" t="str">
        <f>VLOOKUP(E102,'LISTADO ATM'!$A$2:$C$895,3,0)</f>
        <v>NORTE</v>
      </c>
      <c r="B102" s="111" t="s">
        <v>2563</v>
      </c>
      <c r="C102" s="103">
        <v>44222.419699074075</v>
      </c>
      <c r="D102" s="102" t="s">
        <v>2509</v>
      </c>
      <c r="E102" s="99">
        <v>862</v>
      </c>
      <c r="F102" s="84" t="str">
        <f>VLOOKUP(E102,VIP!$A$2:$O11417,2,0)</f>
        <v>DRBR862</v>
      </c>
      <c r="G102" s="98" t="str">
        <f>VLOOKUP(E102,'LISTADO ATM'!$A$2:$B$894,2,0)</f>
        <v xml:space="preserve">ATM S/M Doble A (Sabaneta) </v>
      </c>
      <c r="H102" s="98" t="str">
        <f>VLOOKUP(E102,VIP!$A$2:$O16338,7,FALSE)</f>
        <v>Si</v>
      </c>
      <c r="I102" s="98" t="str">
        <f>VLOOKUP(E102,VIP!$A$2:$O8303,8,FALSE)</f>
        <v>Si</v>
      </c>
      <c r="J102" s="98" t="str">
        <f>VLOOKUP(E102,VIP!$A$2:$O8253,8,FALSE)</f>
        <v>Si</v>
      </c>
      <c r="K102" s="98" t="str">
        <f>VLOOKUP(E102,VIP!$A$2:$O11827,6,0)</f>
        <v>NO</v>
      </c>
      <c r="L102" s="106" t="s">
        <v>2466</v>
      </c>
      <c r="M102" s="105" t="s">
        <v>2473</v>
      </c>
      <c r="N102" s="104" t="s">
        <v>2481</v>
      </c>
      <c r="O102" s="102" t="s">
        <v>2510</v>
      </c>
      <c r="P102" s="102"/>
      <c r="Q102" s="105" t="s">
        <v>2466</v>
      </c>
    </row>
    <row r="103" spans="1:17" ht="18" x14ac:dyDescent="0.25">
      <c r="A103" s="102" t="str">
        <f>VLOOKUP(E103,'LISTADO ATM'!$A$2:$C$895,3,0)</f>
        <v>ESTE</v>
      </c>
      <c r="B103" s="111" t="s">
        <v>2539</v>
      </c>
      <c r="C103" s="103">
        <v>44221.695462962962</v>
      </c>
      <c r="D103" s="102" t="s">
        <v>2494</v>
      </c>
      <c r="E103" s="99">
        <v>867</v>
      </c>
      <c r="F103" s="84" t="str">
        <f>VLOOKUP(E103,VIP!$A$2:$O11404,2,0)</f>
        <v>DRBR867</v>
      </c>
      <c r="G103" s="98" t="str">
        <f>VLOOKUP(E103,'LISTADO ATM'!$A$2:$B$894,2,0)</f>
        <v xml:space="preserve">ATM Estación Combustible Autopista El Coral </v>
      </c>
      <c r="H103" s="98" t="str">
        <f>VLOOKUP(E103,VIP!$A$2:$O16325,7,FALSE)</f>
        <v>Si</v>
      </c>
      <c r="I103" s="98" t="str">
        <f>VLOOKUP(E103,VIP!$A$2:$O8290,8,FALSE)</f>
        <v>Si</v>
      </c>
      <c r="J103" s="98" t="str">
        <f>VLOOKUP(E103,VIP!$A$2:$O8240,8,FALSE)</f>
        <v>Si</v>
      </c>
      <c r="K103" s="98" t="str">
        <f>VLOOKUP(E103,VIP!$A$2:$O11814,6,0)</f>
        <v>NO</v>
      </c>
      <c r="L103" s="106" t="s">
        <v>2466</v>
      </c>
      <c r="M103" s="105" t="s">
        <v>2473</v>
      </c>
      <c r="N103" s="104" t="s">
        <v>2481</v>
      </c>
      <c r="O103" s="102" t="s">
        <v>2495</v>
      </c>
      <c r="P103" s="102"/>
      <c r="Q103" s="105" t="s">
        <v>2466</v>
      </c>
    </row>
    <row r="104" spans="1:17" ht="18" x14ac:dyDescent="0.25">
      <c r="A104" s="102" t="str">
        <f>VLOOKUP(E104,'LISTADO ATM'!$A$2:$C$895,3,0)</f>
        <v>DISTRITO NACIONAL</v>
      </c>
      <c r="B104" s="111" t="s">
        <v>2519</v>
      </c>
      <c r="C104" s="103">
        <v>44221.649965277778</v>
      </c>
      <c r="D104" s="102" t="s">
        <v>2189</v>
      </c>
      <c r="E104" s="99">
        <v>884</v>
      </c>
      <c r="F104" s="84" t="str">
        <f>VLOOKUP(E104,VIP!$A$2:$O11382,2,0)</f>
        <v>DRBR884</v>
      </c>
      <c r="G104" s="98" t="str">
        <f>VLOOKUP(E104,'LISTADO ATM'!$A$2:$B$894,2,0)</f>
        <v xml:space="preserve">ATM UNP Olé Sabana Perdida </v>
      </c>
      <c r="H104" s="98" t="str">
        <f>VLOOKUP(E104,VIP!$A$2:$O16303,7,FALSE)</f>
        <v>Si</v>
      </c>
      <c r="I104" s="98" t="str">
        <f>VLOOKUP(E104,VIP!$A$2:$O8268,8,FALSE)</f>
        <v>Si</v>
      </c>
      <c r="J104" s="98" t="str">
        <f>VLOOKUP(E104,VIP!$A$2:$O8218,8,FALSE)</f>
        <v>Si</v>
      </c>
      <c r="K104" s="98" t="str">
        <f>VLOOKUP(E104,VIP!$A$2:$O11792,6,0)</f>
        <v>NO</v>
      </c>
      <c r="L104" s="106" t="s">
        <v>2463</v>
      </c>
      <c r="M104" s="105" t="s">
        <v>2473</v>
      </c>
      <c r="N104" s="104" t="s">
        <v>2481</v>
      </c>
      <c r="O104" s="102" t="s">
        <v>2483</v>
      </c>
      <c r="P104" s="102"/>
      <c r="Q104" s="105" t="s">
        <v>2463</v>
      </c>
    </row>
    <row r="105" spans="1:17" ht="18" x14ac:dyDescent="0.25">
      <c r="A105" s="102" t="str">
        <f>VLOOKUP(E105,'LISTADO ATM'!$A$2:$C$895,3,0)</f>
        <v>DISTRITO NACIONAL</v>
      </c>
      <c r="B105" s="111">
        <v>335771052</v>
      </c>
      <c r="C105" s="103">
        <v>44220.529872685183</v>
      </c>
      <c r="D105" s="102" t="s">
        <v>2189</v>
      </c>
      <c r="E105" s="99">
        <v>889</v>
      </c>
      <c r="F105" s="84" t="str">
        <f>VLOOKUP(E105,VIP!$A$2:$O11386,2,0)</f>
        <v>DRBR889</v>
      </c>
      <c r="G105" s="98" t="str">
        <f>VLOOKUP(E105,'LISTADO ATM'!$A$2:$B$894,2,0)</f>
        <v>ATM Oficina Plaza Lama Máximo Gómez II</v>
      </c>
      <c r="H105" s="98" t="str">
        <f>VLOOKUP(E105,VIP!$A$2:$O16307,7,FALSE)</f>
        <v>Si</v>
      </c>
      <c r="I105" s="98" t="str">
        <f>VLOOKUP(E105,VIP!$A$2:$O8272,8,FALSE)</f>
        <v>Si</v>
      </c>
      <c r="J105" s="98" t="str">
        <f>VLOOKUP(E105,VIP!$A$2:$O8222,8,FALSE)</f>
        <v>Si</v>
      </c>
      <c r="K105" s="98" t="str">
        <f>VLOOKUP(E105,VIP!$A$2:$O11796,6,0)</f>
        <v>NO</v>
      </c>
      <c r="L105" s="106" t="s">
        <v>2463</v>
      </c>
      <c r="M105" s="105" t="s">
        <v>2473</v>
      </c>
      <c r="N105" s="104" t="s">
        <v>2497</v>
      </c>
      <c r="O105" s="102" t="s">
        <v>2483</v>
      </c>
      <c r="P105" s="117"/>
      <c r="Q105" s="105" t="s">
        <v>2463</v>
      </c>
    </row>
    <row r="106" spans="1:17" ht="18" x14ac:dyDescent="0.25">
      <c r="A106" s="102" t="str">
        <f>VLOOKUP(E106,'LISTADO ATM'!$A$2:$C$895,3,0)</f>
        <v>DISTRITO NACIONAL</v>
      </c>
      <c r="B106" s="111">
        <v>335771000</v>
      </c>
      <c r="C106" s="103">
        <v>44219.884710648148</v>
      </c>
      <c r="D106" s="102" t="s">
        <v>2189</v>
      </c>
      <c r="E106" s="99">
        <v>902</v>
      </c>
      <c r="F106" s="84" t="str">
        <f>VLOOKUP(E106,VIP!$A$2:$O11373,2,0)</f>
        <v>DRBR16A</v>
      </c>
      <c r="G106" s="98" t="str">
        <f>VLOOKUP(E106,'LISTADO ATM'!$A$2:$B$894,2,0)</f>
        <v xml:space="preserve">ATM Oficina Plaza Florida </v>
      </c>
      <c r="H106" s="98" t="str">
        <f>VLOOKUP(E106,VIP!$A$2:$O16294,7,FALSE)</f>
        <v>Si</v>
      </c>
      <c r="I106" s="98" t="str">
        <f>VLOOKUP(E106,VIP!$A$2:$O8259,8,FALSE)</f>
        <v>Si</v>
      </c>
      <c r="J106" s="98" t="str">
        <f>VLOOKUP(E106,VIP!$A$2:$O8209,8,FALSE)</f>
        <v>Si</v>
      </c>
      <c r="K106" s="98" t="str">
        <f>VLOOKUP(E106,VIP!$A$2:$O11783,6,0)</f>
        <v>NO</v>
      </c>
      <c r="L106" s="106" t="s">
        <v>2228</v>
      </c>
      <c r="M106" s="105" t="s">
        <v>2473</v>
      </c>
      <c r="N106" s="104" t="s">
        <v>2481</v>
      </c>
      <c r="O106" s="102" t="s">
        <v>2483</v>
      </c>
      <c r="P106" s="117"/>
      <c r="Q106" s="105" t="s">
        <v>2228</v>
      </c>
    </row>
    <row r="107" spans="1:17" ht="18" x14ac:dyDescent="0.25">
      <c r="A107" s="102" t="str">
        <f>VLOOKUP(E107,'LISTADO ATM'!$A$2:$C$895,3,0)</f>
        <v>ESTE</v>
      </c>
      <c r="B107" s="111">
        <v>335770251</v>
      </c>
      <c r="C107" s="103">
        <v>44218.546944444446</v>
      </c>
      <c r="D107" s="102" t="s">
        <v>2189</v>
      </c>
      <c r="E107" s="99">
        <v>912</v>
      </c>
      <c r="F107" s="84" t="str">
        <f>VLOOKUP(E107,VIP!$A$2:$O11364,2,0)</f>
        <v>DRBR973</v>
      </c>
      <c r="G107" s="98" t="str">
        <f>VLOOKUP(E107,'LISTADO ATM'!$A$2:$B$894,2,0)</f>
        <v xml:space="preserve">ATM Oficina San Pedro II </v>
      </c>
      <c r="H107" s="98" t="str">
        <f>VLOOKUP(E107,VIP!$A$2:$O16285,7,FALSE)</f>
        <v>Si</v>
      </c>
      <c r="I107" s="98" t="str">
        <f>VLOOKUP(E107,VIP!$A$2:$O8250,8,FALSE)</f>
        <v>Si</v>
      </c>
      <c r="J107" s="98" t="str">
        <f>VLOOKUP(E107,VIP!$A$2:$O8200,8,FALSE)</f>
        <v>Si</v>
      </c>
      <c r="K107" s="98" t="str">
        <f>VLOOKUP(E107,VIP!$A$2:$O11774,6,0)</f>
        <v>SI</v>
      </c>
      <c r="L107" s="106" t="s">
        <v>2463</v>
      </c>
      <c r="M107" s="105" t="s">
        <v>2473</v>
      </c>
      <c r="N107" s="104" t="s">
        <v>2497</v>
      </c>
      <c r="O107" s="102" t="s">
        <v>2483</v>
      </c>
      <c r="P107" s="102"/>
      <c r="Q107" s="105" t="s">
        <v>2463</v>
      </c>
    </row>
    <row r="108" spans="1:17" ht="18" x14ac:dyDescent="0.25">
      <c r="A108" s="102" t="str">
        <f>VLOOKUP(E108,'LISTADO ATM'!$A$2:$C$895,3,0)</f>
        <v>DISTRITO NACIONAL</v>
      </c>
      <c r="B108" s="111" t="s">
        <v>2567</v>
      </c>
      <c r="C108" s="103">
        <v>44222.399016203701</v>
      </c>
      <c r="D108" s="102" t="s">
        <v>2189</v>
      </c>
      <c r="E108" s="99">
        <v>918</v>
      </c>
      <c r="F108" s="84" t="str">
        <f>VLOOKUP(E108,VIP!$A$2:$O11421,2,0)</f>
        <v>DRBR918</v>
      </c>
      <c r="G108" s="98" t="str">
        <f>VLOOKUP(E108,'LISTADO ATM'!$A$2:$B$894,2,0)</f>
        <v xml:space="preserve">ATM S/M Liverpool de la Jacobo Majluta </v>
      </c>
      <c r="H108" s="98" t="str">
        <f>VLOOKUP(E108,VIP!$A$2:$O16342,7,FALSE)</f>
        <v>Si</v>
      </c>
      <c r="I108" s="98" t="str">
        <f>VLOOKUP(E108,VIP!$A$2:$O8307,8,FALSE)</f>
        <v>Si</v>
      </c>
      <c r="J108" s="98" t="str">
        <f>VLOOKUP(E108,VIP!$A$2:$O8257,8,FALSE)</f>
        <v>Si</v>
      </c>
      <c r="K108" s="98" t="str">
        <f>VLOOKUP(E108,VIP!$A$2:$O11831,6,0)</f>
        <v>NO</v>
      </c>
      <c r="L108" s="106" t="s">
        <v>2463</v>
      </c>
      <c r="M108" s="105" t="s">
        <v>2473</v>
      </c>
      <c r="N108" s="104" t="s">
        <v>2481</v>
      </c>
      <c r="O108" s="102" t="s">
        <v>2483</v>
      </c>
      <c r="P108" s="102"/>
      <c r="Q108" s="105" t="s">
        <v>2463</v>
      </c>
    </row>
    <row r="109" spans="1:17" ht="18" x14ac:dyDescent="0.25">
      <c r="A109" s="102" t="str">
        <f>VLOOKUP(E109,'LISTADO ATM'!$A$2:$C$895,3,0)</f>
        <v>DISTRITO NACIONAL</v>
      </c>
      <c r="B109" s="111" t="s">
        <v>2550</v>
      </c>
      <c r="C109" s="103">
        <v>44221.817106481481</v>
      </c>
      <c r="D109" s="102" t="s">
        <v>2189</v>
      </c>
      <c r="E109" s="111">
        <v>919</v>
      </c>
      <c r="F109" s="84" t="str">
        <f>VLOOKUP(E109,VIP!$A$2:$O11404,2,0)</f>
        <v>DRBR16F</v>
      </c>
      <c r="G109" s="98" t="str">
        <f>VLOOKUP(E109,'LISTADO ATM'!$A$2:$B$894,2,0)</f>
        <v xml:space="preserve">ATM S/M La Cadena Sarasota </v>
      </c>
      <c r="H109" s="98" t="str">
        <f>VLOOKUP(E109,VIP!$A$2:$O16325,7,FALSE)</f>
        <v>Si</v>
      </c>
      <c r="I109" s="98" t="str">
        <f>VLOOKUP(E109,VIP!$A$2:$O8290,8,FALSE)</f>
        <v>Si</v>
      </c>
      <c r="J109" s="98" t="str">
        <f>VLOOKUP(E109,VIP!$A$2:$O8240,8,FALSE)</f>
        <v>Si</v>
      </c>
      <c r="K109" s="98" t="str">
        <f>VLOOKUP(E109,VIP!$A$2:$O11814,6,0)</f>
        <v>SI</v>
      </c>
      <c r="L109" s="106" t="s">
        <v>2228</v>
      </c>
      <c r="M109" s="105" t="s">
        <v>2473</v>
      </c>
      <c r="N109" s="104" t="s">
        <v>2481</v>
      </c>
      <c r="O109" s="102" t="s">
        <v>2483</v>
      </c>
      <c r="P109" s="102"/>
      <c r="Q109" s="105" t="s">
        <v>2228</v>
      </c>
    </row>
    <row r="110" spans="1:17" ht="18" x14ac:dyDescent="0.25">
      <c r="A110" s="102" t="str">
        <f>VLOOKUP(E110,'LISTADO ATM'!$A$2:$C$895,3,0)</f>
        <v>NORTE</v>
      </c>
      <c r="B110" s="111" t="s">
        <v>2533</v>
      </c>
      <c r="C110" s="103">
        <v>44221.74386574074</v>
      </c>
      <c r="D110" s="102" t="s">
        <v>2190</v>
      </c>
      <c r="E110" s="99">
        <v>936</v>
      </c>
      <c r="F110" s="84" t="str">
        <f>VLOOKUP(E110,VIP!$A$2:$O11397,2,0)</f>
        <v>DRBR936</v>
      </c>
      <c r="G110" s="98" t="str">
        <f>VLOOKUP(E110,'LISTADO ATM'!$A$2:$B$894,2,0)</f>
        <v xml:space="preserve">ATM Autobanco Oficina La Vega I </v>
      </c>
      <c r="H110" s="98" t="str">
        <f>VLOOKUP(E110,VIP!$A$2:$O16318,7,FALSE)</f>
        <v>Si</v>
      </c>
      <c r="I110" s="98" t="str">
        <f>VLOOKUP(E110,VIP!$A$2:$O8283,8,FALSE)</f>
        <v>Si</v>
      </c>
      <c r="J110" s="98" t="str">
        <f>VLOOKUP(E110,VIP!$A$2:$O8233,8,FALSE)</f>
        <v>Si</v>
      </c>
      <c r="K110" s="98" t="str">
        <f>VLOOKUP(E110,VIP!$A$2:$O11807,6,0)</f>
        <v>NO</v>
      </c>
      <c r="L110" s="106" t="s">
        <v>2228</v>
      </c>
      <c r="M110" s="105" t="s">
        <v>2473</v>
      </c>
      <c r="N110" s="104" t="s">
        <v>2481</v>
      </c>
      <c r="O110" s="102" t="s">
        <v>2490</v>
      </c>
      <c r="P110" s="102"/>
      <c r="Q110" s="105" t="s">
        <v>2228</v>
      </c>
    </row>
    <row r="111" spans="1:17" ht="18" x14ac:dyDescent="0.25">
      <c r="A111" s="102" t="str">
        <f>VLOOKUP(E111,'LISTADO ATM'!$A$2:$C$895,3,0)</f>
        <v>NORTE</v>
      </c>
      <c r="B111" s="111" t="s">
        <v>2535</v>
      </c>
      <c r="C111" s="103">
        <v>44221.704398148147</v>
      </c>
      <c r="D111" s="102" t="s">
        <v>2190</v>
      </c>
      <c r="E111" s="99">
        <v>937</v>
      </c>
      <c r="F111" s="84" t="str">
        <f>VLOOKUP(E111,VIP!$A$2:$O11399,2,0)</f>
        <v>DRBR937</v>
      </c>
      <c r="G111" s="98" t="str">
        <f>VLOOKUP(E111,'LISTADO ATM'!$A$2:$B$894,2,0)</f>
        <v xml:space="preserve">ATM Autobanco Oficina La Vega II </v>
      </c>
      <c r="H111" s="98" t="str">
        <f>VLOOKUP(E111,VIP!$A$2:$O16320,7,FALSE)</f>
        <v>Si</v>
      </c>
      <c r="I111" s="98" t="str">
        <f>VLOOKUP(E111,VIP!$A$2:$O8285,8,FALSE)</f>
        <v>Si</v>
      </c>
      <c r="J111" s="98" t="str">
        <f>VLOOKUP(E111,VIP!$A$2:$O8235,8,FALSE)</f>
        <v>Si</v>
      </c>
      <c r="K111" s="98" t="str">
        <f>VLOOKUP(E111,VIP!$A$2:$O11809,6,0)</f>
        <v>NO</v>
      </c>
      <c r="L111" s="106" t="s">
        <v>2463</v>
      </c>
      <c r="M111" s="105" t="s">
        <v>2473</v>
      </c>
      <c r="N111" s="104" t="s">
        <v>2481</v>
      </c>
      <c r="O111" s="102" t="s">
        <v>2490</v>
      </c>
      <c r="P111" s="102"/>
      <c r="Q111" s="105" t="s">
        <v>2463</v>
      </c>
    </row>
    <row r="112" spans="1:17" ht="18" x14ac:dyDescent="0.25">
      <c r="A112" s="102" t="str">
        <f>VLOOKUP(E112,'LISTADO ATM'!$A$2:$C$895,3,0)</f>
        <v>DISTRITO NACIONAL</v>
      </c>
      <c r="B112" s="111">
        <v>335770678</v>
      </c>
      <c r="C112" s="103">
        <v>44218.77548611111</v>
      </c>
      <c r="D112" s="102" t="s">
        <v>2189</v>
      </c>
      <c r="E112" s="99">
        <v>938</v>
      </c>
      <c r="F112" s="84" t="str">
        <f>VLOOKUP(E112,VIP!$A$2:$O11361,2,0)</f>
        <v>DRBR938</v>
      </c>
      <c r="G112" s="98" t="str">
        <f>VLOOKUP(E112,'LISTADO ATM'!$A$2:$B$894,2,0)</f>
        <v xml:space="preserve">ATM Autobanco Oficina Filadelfia Plaza </v>
      </c>
      <c r="H112" s="98" t="str">
        <f>VLOOKUP(E112,VIP!$A$2:$O16282,7,FALSE)</f>
        <v>Si</v>
      </c>
      <c r="I112" s="98" t="str">
        <f>VLOOKUP(E112,VIP!$A$2:$O8247,8,FALSE)</f>
        <v>Si</v>
      </c>
      <c r="J112" s="98" t="str">
        <f>VLOOKUP(E112,VIP!$A$2:$O8197,8,FALSE)</f>
        <v>Si</v>
      </c>
      <c r="K112" s="98" t="str">
        <f>VLOOKUP(E112,VIP!$A$2:$O11771,6,0)</f>
        <v>NO</v>
      </c>
      <c r="L112" s="106" t="s">
        <v>2228</v>
      </c>
      <c r="M112" s="105" t="s">
        <v>2473</v>
      </c>
      <c r="N112" s="158" t="s">
        <v>2556</v>
      </c>
      <c r="O112" s="102" t="s">
        <v>2483</v>
      </c>
      <c r="P112" s="102"/>
      <c r="Q112" s="105" t="s">
        <v>2228</v>
      </c>
    </row>
    <row r="113" spans="1:17" ht="18" x14ac:dyDescent="0.25">
      <c r="A113" s="102" t="str">
        <f>VLOOKUP(E113,'LISTADO ATM'!$A$2:$C$895,3,0)</f>
        <v>DISTRITO NACIONAL</v>
      </c>
      <c r="B113" s="111">
        <v>335770998</v>
      </c>
      <c r="C113" s="103">
        <v>44219.88380787037</v>
      </c>
      <c r="D113" s="102" t="s">
        <v>2189</v>
      </c>
      <c r="E113" s="99">
        <v>943</v>
      </c>
      <c r="F113" s="84" t="str">
        <f>VLOOKUP(E113,VIP!$A$2:$O11375,2,0)</f>
        <v>DRBR16K</v>
      </c>
      <c r="G113" s="98" t="str">
        <f>VLOOKUP(E113,'LISTADO ATM'!$A$2:$B$894,2,0)</f>
        <v xml:space="preserve">ATM Oficina Tránsito Terreste </v>
      </c>
      <c r="H113" s="98" t="str">
        <f>VLOOKUP(E113,VIP!$A$2:$O16296,7,FALSE)</f>
        <v>Si</v>
      </c>
      <c r="I113" s="98" t="str">
        <f>VLOOKUP(E113,VIP!$A$2:$O8261,8,FALSE)</f>
        <v>Si</v>
      </c>
      <c r="J113" s="98" t="str">
        <f>VLOOKUP(E113,VIP!$A$2:$O8211,8,FALSE)</f>
        <v>Si</v>
      </c>
      <c r="K113" s="98" t="str">
        <f>VLOOKUP(E113,VIP!$A$2:$O11785,6,0)</f>
        <v>NO</v>
      </c>
      <c r="L113" s="106" t="s">
        <v>2228</v>
      </c>
      <c r="M113" s="105" t="s">
        <v>2473</v>
      </c>
      <c r="N113" s="104" t="s">
        <v>2481</v>
      </c>
      <c r="O113" s="102" t="s">
        <v>2483</v>
      </c>
      <c r="P113" s="117"/>
      <c r="Q113" s="105" t="s">
        <v>2228</v>
      </c>
    </row>
    <row r="114" spans="1:17" ht="18" x14ac:dyDescent="0.25">
      <c r="A114" s="102" t="str">
        <f>VLOOKUP(E114,'LISTADO ATM'!$A$2:$C$895,3,0)</f>
        <v>DISTRITO NACIONAL</v>
      </c>
      <c r="B114" s="111">
        <v>335771007</v>
      </c>
      <c r="C114" s="103">
        <v>44220.310023148151</v>
      </c>
      <c r="D114" s="102" t="s">
        <v>2494</v>
      </c>
      <c r="E114" s="99">
        <v>946</v>
      </c>
      <c r="F114" s="84" t="str">
        <f>VLOOKUP(E114,VIP!$A$2:$O11373,2,0)</f>
        <v>DRBR24R</v>
      </c>
      <c r="G114" s="98" t="str">
        <f>VLOOKUP(E114,'LISTADO ATM'!$A$2:$B$894,2,0)</f>
        <v xml:space="preserve">ATM Oficina Núñez de Cáceres I </v>
      </c>
      <c r="H114" s="98" t="str">
        <f>VLOOKUP(E114,VIP!$A$2:$O16294,7,FALSE)</f>
        <v>Si</v>
      </c>
      <c r="I114" s="98" t="str">
        <f>VLOOKUP(E114,VIP!$A$2:$O8259,8,FALSE)</f>
        <v>Si</v>
      </c>
      <c r="J114" s="98" t="str">
        <f>VLOOKUP(E114,VIP!$A$2:$O8209,8,FALSE)</f>
        <v>Si</v>
      </c>
      <c r="K114" s="98" t="str">
        <f>VLOOKUP(E114,VIP!$A$2:$O11783,6,0)</f>
        <v>NO</v>
      </c>
      <c r="L114" s="106" t="s">
        <v>2430</v>
      </c>
      <c r="M114" s="105" t="s">
        <v>2473</v>
      </c>
      <c r="N114" s="104" t="s">
        <v>2481</v>
      </c>
      <c r="O114" s="102" t="s">
        <v>2495</v>
      </c>
      <c r="P114" s="117"/>
      <c r="Q114" s="105" t="s">
        <v>2430</v>
      </c>
    </row>
    <row r="115" spans="1:17" ht="18" x14ac:dyDescent="0.25">
      <c r="A115" s="102" t="str">
        <f>VLOOKUP(E115,'LISTADO ATM'!$A$2:$C$895,3,0)</f>
        <v>DISTRITO NACIONAL</v>
      </c>
      <c r="B115" s="111">
        <v>335771010</v>
      </c>
      <c r="C115" s="103">
        <v>44220.336655092593</v>
      </c>
      <c r="D115" s="102" t="s">
        <v>2477</v>
      </c>
      <c r="E115" s="99">
        <v>949</v>
      </c>
      <c r="F115" s="84" t="str">
        <f>VLOOKUP(E115,VIP!$A$2:$O11390,2,0)</f>
        <v>DRBR23D</v>
      </c>
      <c r="G115" s="98" t="str">
        <f>VLOOKUP(E115,'LISTADO ATM'!$A$2:$B$894,2,0)</f>
        <v xml:space="preserve">ATM S/M Bravo San Isidro Coral Mall </v>
      </c>
      <c r="H115" s="98" t="str">
        <f>VLOOKUP(E115,VIP!$A$2:$O16311,7,FALSE)</f>
        <v>Si</v>
      </c>
      <c r="I115" s="98" t="str">
        <f>VLOOKUP(E115,VIP!$A$2:$O8276,8,FALSE)</f>
        <v>No</v>
      </c>
      <c r="J115" s="98" t="str">
        <f>VLOOKUP(E115,VIP!$A$2:$O8226,8,FALSE)</f>
        <v>No</v>
      </c>
      <c r="K115" s="98" t="str">
        <f>VLOOKUP(E115,VIP!$A$2:$O11800,6,0)</f>
        <v>NO</v>
      </c>
      <c r="L115" s="106" t="s">
        <v>2466</v>
      </c>
      <c r="M115" s="105" t="s">
        <v>2473</v>
      </c>
      <c r="N115" s="104" t="s">
        <v>2481</v>
      </c>
      <c r="O115" s="102" t="s">
        <v>2482</v>
      </c>
      <c r="P115" s="117"/>
      <c r="Q115" s="105" t="s">
        <v>2466</v>
      </c>
    </row>
    <row r="116" spans="1:17" ht="18" x14ac:dyDescent="0.25">
      <c r="A116" s="102" t="str">
        <f>VLOOKUP(E116,'LISTADO ATM'!$A$2:$C$895,3,0)</f>
        <v>DISTRITO NACIONAL</v>
      </c>
      <c r="B116" s="111" t="s">
        <v>2549</v>
      </c>
      <c r="C116" s="103">
        <v>44221.817916666667</v>
      </c>
      <c r="D116" s="102" t="s">
        <v>2189</v>
      </c>
      <c r="E116" s="111">
        <v>953</v>
      </c>
      <c r="F116" s="84" t="str">
        <f>VLOOKUP(E116,VIP!$A$2:$O11403,2,0)</f>
        <v>DRBR01I</v>
      </c>
      <c r="G116" s="98" t="str">
        <f>VLOOKUP(E116,'LISTADO ATM'!$A$2:$B$894,2,0)</f>
        <v xml:space="preserve">ATM Estafeta Dirección General de Pasaportes/Migración </v>
      </c>
      <c r="H116" s="98" t="str">
        <f>VLOOKUP(E116,VIP!$A$2:$O16324,7,FALSE)</f>
        <v>Si</v>
      </c>
      <c r="I116" s="98" t="str">
        <f>VLOOKUP(E116,VIP!$A$2:$O8289,8,FALSE)</f>
        <v>Si</v>
      </c>
      <c r="J116" s="98" t="str">
        <f>VLOOKUP(E116,VIP!$A$2:$O8239,8,FALSE)</f>
        <v>Si</v>
      </c>
      <c r="K116" s="98" t="str">
        <f>VLOOKUP(E116,VIP!$A$2:$O11813,6,0)</f>
        <v>No</v>
      </c>
      <c r="L116" s="106" t="s">
        <v>2228</v>
      </c>
      <c r="M116" s="105" t="s">
        <v>2473</v>
      </c>
      <c r="N116" s="104" t="s">
        <v>2481</v>
      </c>
      <c r="O116" s="102" t="s">
        <v>2483</v>
      </c>
      <c r="P116" s="102"/>
      <c r="Q116" s="105" t="s">
        <v>2228</v>
      </c>
    </row>
    <row r="117" spans="1:17" ht="18" x14ac:dyDescent="0.25">
      <c r="A117" s="102" t="str">
        <f>VLOOKUP(E117,'LISTADO ATM'!$A$2:$C$895,3,0)</f>
        <v>NORTE</v>
      </c>
      <c r="B117" s="111" t="s">
        <v>2505</v>
      </c>
      <c r="C117" s="103">
        <v>44221.39984953704</v>
      </c>
      <c r="D117" s="102" t="s">
        <v>2509</v>
      </c>
      <c r="E117" s="99">
        <v>956</v>
      </c>
      <c r="F117" s="84" t="str">
        <f>VLOOKUP(E117,VIP!$A$2:$O11385,2,0)</f>
        <v>DRBR956</v>
      </c>
      <c r="G117" s="98" t="str">
        <f>VLOOKUP(E117,'LISTADO ATM'!$A$2:$B$894,2,0)</f>
        <v xml:space="preserve">ATM Autoservicio El Jaya (SFM) </v>
      </c>
      <c r="H117" s="98" t="str">
        <f>VLOOKUP(E117,VIP!$A$2:$O16306,7,FALSE)</f>
        <v>Si</v>
      </c>
      <c r="I117" s="98" t="str">
        <f>VLOOKUP(E117,VIP!$A$2:$O8271,8,FALSE)</f>
        <v>Si</v>
      </c>
      <c r="J117" s="98" t="str">
        <f>VLOOKUP(E117,VIP!$A$2:$O8221,8,FALSE)</f>
        <v>Si</v>
      </c>
      <c r="K117" s="98" t="str">
        <f>VLOOKUP(E117,VIP!$A$2:$O11795,6,0)</f>
        <v>NO</v>
      </c>
      <c r="L117" s="106" t="s">
        <v>2499</v>
      </c>
      <c r="M117" s="105" t="s">
        <v>2473</v>
      </c>
      <c r="N117" s="104" t="s">
        <v>2481</v>
      </c>
      <c r="O117" s="102" t="s">
        <v>2510</v>
      </c>
      <c r="P117" s="102"/>
      <c r="Q117" s="105" t="s">
        <v>2499</v>
      </c>
    </row>
    <row r="118" spans="1:17" ht="18" x14ac:dyDescent="0.25">
      <c r="A118" s="102" t="str">
        <f>VLOOKUP(E118,'LISTADO ATM'!$A$2:$C$895,3,0)</f>
        <v>DISTRITO NACIONAL</v>
      </c>
      <c r="B118" s="111">
        <v>335770988</v>
      </c>
      <c r="C118" s="103">
        <v>44219.742962962962</v>
      </c>
      <c r="D118" s="102" t="s">
        <v>2189</v>
      </c>
      <c r="E118" s="99">
        <v>957</v>
      </c>
      <c r="F118" s="84" t="str">
        <f>VLOOKUP(E118,VIP!$A$2:$O11374,2,0)</f>
        <v>DRBR23F</v>
      </c>
      <c r="G118" s="98" t="str">
        <f>VLOOKUP(E118,'LISTADO ATM'!$A$2:$B$894,2,0)</f>
        <v xml:space="preserve">ATM Oficina Venezuela </v>
      </c>
      <c r="H118" s="98" t="str">
        <f>VLOOKUP(E118,VIP!$A$2:$O16295,7,FALSE)</f>
        <v>Si</v>
      </c>
      <c r="I118" s="98" t="str">
        <f>VLOOKUP(E118,VIP!$A$2:$O8260,8,FALSE)</f>
        <v>Si</v>
      </c>
      <c r="J118" s="98" t="str">
        <f>VLOOKUP(E118,VIP!$A$2:$O8210,8,FALSE)</f>
        <v>Si</v>
      </c>
      <c r="K118" s="98" t="str">
        <f>VLOOKUP(E118,VIP!$A$2:$O11784,6,0)</f>
        <v>SI</v>
      </c>
      <c r="L118" s="106" t="s">
        <v>2463</v>
      </c>
      <c r="M118" s="105" t="s">
        <v>2473</v>
      </c>
      <c r="N118" s="104" t="s">
        <v>2481</v>
      </c>
      <c r="O118" s="102" t="s">
        <v>2483</v>
      </c>
      <c r="P118" s="102"/>
      <c r="Q118" s="105" t="s">
        <v>2463</v>
      </c>
    </row>
    <row r="119" spans="1:17" ht="18" x14ac:dyDescent="0.25">
      <c r="A119" s="102" t="str">
        <f>VLOOKUP(E119,'LISTADO ATM'!$A$2:$C$895,3,0)</f>
        <v>DISTRITO NACIONAL</v>
      </c>
      <c r="B119" s="111">
        <v>335770494</v>
      </c>
      <c r="C119" s="103">
        <v>44218.654131944444</v>
      </c>
      <c r="D119" s="102" t="s">
        <v>2477</v>
      </c>
      <c r="E119" s="99">
        <v>958</v>
      </c>
      <c r="F119" s="84" t="str">
        <f>VLOOKUP(E119,VIP!$A$2:$O11369,2,0)</f>
        <v>DRBR958</v>
      </c>
      <c r="G119" s="98" t="str">
        <f>VLOOKUP(E119,'LISTADO ATM'!$A$2:$B$894,2,0)</f>
        <v xml:space="preserve">ATM Olé Aut. San Isidro </v>
      </c>
      <c r="H119" s="98" t="str">
        <f>VLOOKUP(E119,VIP!$A$2:$O16290,7,FALSE)</f>
        <v>Si</v>
      </c>
      <c r="I119" s="98" t="str">
        <f>VLOOKUP(E119,VIP!$A$2:$O8255,8,FALSE)</f>
        <v>Si</v>
      </c>
      <c r="J119" s="98" t="str">
        <f>VLOOKUP(E119,VIP!$A$2:$O8205,8,FALSE)</f>
        <v>Si</v>
      </c>
      <c r="K119" s="98" t="str">
        <f>VLOOKUP(E119,VIP!$A$2:$O11779,6,0)</f>
        <v>NO</v>
      </c>
      <c r="L119" s="106" t="s">
        <v>2466</v>
      </c>
      <c r="M119" s="105" t="s">
        <v>2473</v>
      </c>
      <c r="N119" s="104" t="s">
        <v>2481</v>
      </c>
      <c r="O119" s="102" t="s">
        <v>2482</v>
      </c>
      <c r="P119" s="102"/>
      <c r="Q119" s="105" t="s">
        <v>2466</v>
      </c>
    </row>
    <row r="120" spans="1:17" ht="18" x14ac:dyDescent="0.25">
      <c r="A120" s="102" t="str">
        <f>VLOOKUP(E120,'LISTADO ATM'!$A$2:$C$895,3,0)</f>
        <v>DISTRITO NACIONAL</v>
      </c>
      <c r="B120" s="111" t="s">
        <v>2532</v>
      </c>
      <c r="C120" s="103">
        <v>44221.748078703706</v>
      </c>
      <c r="D120" s="102" t="s">
        <v>2189</v>
      </c>
      <c r="E120" s="99">
        <v>961</v>
      </c>
      <c r="F120" s="84" t="str">
        <f>VLOOKUP(E120,VIP!$A$2:$O11396,2,0)</f>
        <v>DRBR03H</v>
      </c>
      <c r="G120" s="98" t="str">
        <f>VLOOKUP(E120,'LISTADO ATM'!$A$2:$B$894,2,0)</f>
        <v xml:space="preserve">ATM Listín Diario </v>
      </c>
      <c r="H120" s="98" t="str">
        <f>VLOOKUP(E120,VIP!$A$2:$O16317,7,FALSE)</f>
        <v>Si</v>
      </c>
      <c r="I120" s="98" t="str">
        <f>VLOOKUP(E120,VIP!$A$2:$O8282,8,FALSE)</f>
        <v>Si</v>
      </c>
      <c r="J120" s="98" t="str">
        <f>VLOOKUP(E120,VIP!$A$2:$O8232,8,FALSE)</f>
        <v>Si</v>
      </c>
      <c r="K120" s="98" t="str">
        <f>VLOOKUP(E120,VIP!$A$2:$O11806,6,0)</f>
        <v>NO</v>
      </c>
      <c r="L120" s="106" t="s">
        <v>2228</v>
      </c>
      <c r="M120" s="105" t="s">
        <v>2473</v>
      </c>
      <c r="N120" s="104" t="s">
        <v>2481</v>
      </c>
      <c r="O120" s="102" t="s">
        <v>2483</v>
      </c>
      <c r="P120" s="102"/>
      <c r="Q120" s="105" t="s">
        <v>2228</v>
      </c>
    </row>
    <row r="121" spans="1:17" ht="18" x14ac:dyDescent="0.25">
      <c r="A121" s="102" t="str">
        <f>VLOOKUP(E121,'LISTADO ATM'!$A$2:$C$895,3,0)</f>
        <v>ESTE</v>
      </c>
      <c r="B121" s="111">
        <v>335770305</v>
      </c>
      <c r="C121" s="103">
        <v>44218.590787037036</v>
      </c>
      <c r="D121" s="102" t="s">
        <v>2494</v>
      </c>
      <c r="E121" s="99">
        <v>963</v>
      </c>
      <c r="F121" s="84" t="str">
        <f>VLOOKUP(E121,VIP!$A$2:$O11363,2,0)</f>
        <v>DRBR963</v>
      </c>
      <c r="G121" s="98" t="str">
        <f>VLOOKUP(E121,'LISTADO ATM'!$A$2:$B$894,2,0)</f>
        <v xml:space="preserve">ATM Multiplaza La Romana </v>
      </c>
      <c r="H121" s="98" t="str">
        <f>VLOOKUP(E121,VIP!$A$2:$O16284,7,FALSE)</f>
        <v>Si</v>
      </c>
      <c r="I121" s="98" t="str">
        <f>VLOOKUP(E121,VIP!$A$2:$O8249,8,FALSE)</f>
        <v>Si</v>
      </c>
      <c r="J121" s="98" t="str">
        <f>VLOOKUP(E121,VIP!$A$2:$O8199,8,FALSE)</f>
        <v>Si</v>
      </c>
      <c r="K121" s="98" t="str">
        <f>VLOOKUP(E121,VIP!$A$2:$O11773,6,0)</f>
        <v>NO</v>
      </c>
      <c r="L121" s="106" t="s">
        <v>2430</v>
      </c>
      <c r="M121" s="105" t="s">
        <v>2473</v>
      </c>
      <c r="N121" s="104" t="s">
        <v>2481</v>
      </c>
      <c r="O121" s="102" t="s">
        <v>2495</v>
      </c>
      <c r="P121" s="102"/>
      <c r="Q121" s="105" t="s">
        <v>2430</v>
      </c>
    </row>
    <row r="122" spans="1:17" ht="18" x14ac:dyDescent="0.25">
      <c r="A122" s="102" t="str">
        <f>VLOOKUP(E122,'LISTADO ATM'!$A$2:$C$895,3,0)</f>
        <v>DISTRITO NACIONAL</v>
      </c>
      <c r="B122" s="111">
        <v>335771075</v>
      </c>
      <c r="C122" s="103">
        <v>44220.577013888891</v>
      </c>
      <c r="D122" s="102" t="s">
        <v>2477</v>
      </c>
      <c r="E122" s="99">
        <v>980</v>
      </c>
      <c r="F122" s="84" t="str">
        <f>VLOOKUP(E122,VIP!$A$2:$O11380,2,0)</f>
        <v>DRBR980</v>
      </c>
      <c r="G122" s="98" t="str">
        <f>VLOOKUP(E122,'LISTADO ATM'!$A$2:$B$894,2,0)</f>
        <v xml:space="preserve">ATM Oficina Bella Vista Mall II </v>
      </c>
      <c r="H122" s="98" t="str">
        <f>VLOOKUP(E122,VIP!$A$2:$O16301,7,FALSE)</f>
        <v>Si</v>
      </c>
      <c r="I122" s="98" t="str">
        <f>VLOOKUP(E122,VIP!$A$2:$O8266,8,FALSE)</f>
        <v>Si</v>
      </c>
      <c r="J122" s="98" t="str">
        <f>VLOOKUP(E122,VIP!$A$2:$O8216,8,FALSE)</f>
        <v>Si</v>
      </c>
      <c r="K122" s="98" t="str">
        <f>VLOOKUP(E122,VIP!$A$2:$O11790,6,0)</f>
        <v>NO</v>
      </c>
      <c r="L122" s="106" t="s">
        <v>2499</v>
      </c>
      <c r="M122" s="105" t="s">
        <v>2473</v>
      </c>
      <c r="N122" s="158" t="s">
        <v>2556</v>
      </c>
      <c r="O122" s="102" t="s">
        <v>2482</v>
      </c>
      <c r="P122" s="117"/>
      <c r="Q122" s="105" t="s">
        <v>2499</v>
      </c>
    </row>
    <row r="123" spans="1:17" ht="18" x14ac:dyDescent="0.25">
      <c r="A123" s="102" t="str">
        <f>VLOOKUP(E123,'LISTADO ATM'!$A$2:$C$895,3,0)</f>
        <v>SUR</v>
      </c>
      <c r="B123" s="111" t="s">
        <v>2547</v>
      </c>
      <c r="C123" s="103">
        <v>44221.830277777779</v>
      </c>
      <c r="D123" s="102" t="s">
        <v>2189</v>
      </c>
      <c r="E123" s="99">
        <v>984</v>
      </c>
      <c r="F123" s="84" t="str">
        <f>VLOOKUP(E123,VIP!$A$2:$O11401,2,0)</f>
        <v>DRBR984</v>
      </c>
      <c r="G123" s="98" t="str">
        <f>VLOOKUP(E123,'LISTADO ATM'!$A$2:$B$894,2,0)</f>
        <v xml:space="preserve">ATM Oficina Neiba II </v>
      </c>
      <c r="H123" s="98" t="str">
        <f>VLOOKUP(E123,VIP!$A$2:$O16322,7,FALSE)</f>
        <v>Si</v>
      </c>
      <c r="I123" s="98" t="str">
        <f>VLOOKUP(E123,VIP!$A$2:$O8287,8,FALSE)</f>
        <v>Si</v>
      </c>
      <c r="J123" s="98" t="str">
        <f>VLOOKUP(E123,VIP!$A$2:$O8237,8,FALSE)</f>
        <v>Si</v>
      </c>
      <c r="K123" s="98" t="str">
        <f>VLOOKUP(E123,VIP!$A$2:$O11811,6,0)</f>
        <v>NO</v>
      </c>
      <c r="L123" s="106" t="s">
        <v>2463</v>
      </c>
      <c r="M123" s="105" t="s">
        <v>2473</v>
      </c>
      <c r="N123" s="104" t="s">
        <v>2481</v>
      </c>
      <c r="O123" s="102" t="s">
        <v>2483</v>
      </c>
      <c r="P123" s="102"/>
      <c r="Q123" s="105" t="s">
        <v>2463</v>
      </c>
    </row>
    <row r="124" spans="1:17" ht="18" x14ac:dyDescent="0.25">
      <c r="A124" s="102" t="str">
        <f>VLOOKUP(E124,'LISTADO ATM'!$A$2:$C$895,3,0)</f>
        <v>DISTRITO NACIONAL</v>
      </c>
      <c r="B124" s="111"/>
      <c r="C124" s="103"/>
      <c r="D124" s="102"/>
      <c r="E124" s="99">
        <v>175</v>
      </c>
      <c r="F124" s="84" t="str">
        <f>VLOOKUP(E124,VIP!$A$2:$O11402,2,0)</f>
        <v>DRBR175</v>
      </c>
      <c r="G124" s="98" t="str">
        <f>VLOOKUP(E124,'LISTADO ATM'!$A$2:$B$894,2,0)</f>
        <v xml:space="preserve">ATM Dirección de Ingeniería </v>
      </c>
      <c r="H124" s="98" t="str">
        <f>VLOOKUP(E124,VIP!$A$2:$O16323,7,FALSE)</f>
        <v>Si</v>
      </c>
      <c r="I124" s="98" t="str">
        <f>VLOOKUP(E124,VIP!$A$2:$O8288,8,FALSE)</f>
        <v>No</v>
      </c>
      <c r="J124" s="98" t="str">
        <f>VLOOKUP(E124,VIP!$A$2:$O8238,8,FALSE)</f>
        <v>No</v>
      </c>
      <c r="K124" s="98" t="str">
        <f>VLOOKUP(E124,VIP!$A$2:$O11812,6,0)</f>
        <v>NO</v>
      </c>
      <c r="L124" s="106" t="s">
        <v>2476</v>
      </c>
      <c r="M124" s="105"/>
      <c r="N124" s="104"/>
      <c r="O124" s="102"/>
      <c r="P124" s="102"/>
      <c r="Q124" s="105" t="s">
        <v>2476</v>
      </c>
    </row>
    <row r="125" spans="1:17" ht="18" x14ac:dyDescent="0.25">
      <c r="A125" s="102" t="str">
        <f>VLOOKUP(E125,'LISTADO ATM'!$A$2:$C$895,3,0)</f>
        <v>DISTRITO NACIONAL</v>
      </c>
      <c r="B125" s="111"/>
      <c r="C125" s="103"/>
      <c r="D125" s="102"/>
      <c r="E125" s="99">
        <v>264</v>
      </c>
      <c r="F125" s="84" t="str">
        <f>VLOOKUP(E125,VIP!$A$2:$O11409,2,0)</f>
        <v>DRBR264</v>
      </c>
      <c r="G125" s="98" t="str">
        <f>VLOOKUP(E125,'LISTADO ATM'!$A$2:$B$894,2,0)</f>
        <v xml:space="preserve">ATM S/M Nacional Independencia </v>
      </c>
      <c r="H125" s="98" t="str">
        <f>VLOOKUP(E125,VIP!$A$2:$O16330,7,FALSE)</f>
        <v>Si</v>
      </c>
      <c r="I125" s="98" t="str">
        <f>VLOOKUP(E125,VIP!$A$2:$O8295,8,FALSE)</f>
        <v>Si</v>
      </c>
      <c r="J125" s="98" t="str">
        <f>VLOOKUP(E125,VIP!$A$2:$O8245,8,FALSE)</f>
        <v>Si</v>
      </c>
      <c r="K125" s="98" t="str">
        <f>VLOOKUP(E125,VIP!$A$2:$O11819,6,0)</f>
        <v>SI</v>
      </c>
      <c r="L125" s="106" t="s">
        <v>2476</v>
      </c>
      <c r="M125" s="105"/>
      <c r="N125" s="104"/>
      <c r="O125" s="102"/>
      <c r="P125" s="102"/>
      <c r="Q125" s="105" t="s">
        <v>2476</v>
      </c>
    </row>
    <row r="126" spans="1:17" ht="18" x14ac:dyDescent="0.25">
      <c r="A126" s="102" t="str">
        <f>VLOOKUP(E126,'LISTADO ATM'!$A$2:$C$895,3,0)</f>
        <v>DISTRITO NACIONAL</v>
      </c>
      <c r="B126" s="111"/>
      <c r="C126" s="103"/>
      <c r="D126" s="102"/>
      <c r="E126" s="99">
        <v>425</v>
      </c>
      <c r="F126" s="84" t="str">
        <f>VLOOKUP(E126,VIP!$A$2:$O11410,2,0)</f>
        <v>DRBR425</v>
      </c>
      <c r="G126" s="98" t="str">
        <f>VLOOKUP(E126,'LISTADO ATM'!$A$2:$B$894,2,0)</f>
        <v xml:space="preserve">ATM UNP Jumbo Luperón II </v>
      </c>
      <c r="H126" s="98" t="str">
        <f>VLOOKUP(E126,VIP!$A$2:$O16331,7,FALSE)</f>
        <v>Si</v>
      </c>
      <c r="I126" s="98" t="str">
        <f>VLOOKUP(E126,VIP!$A$2:$O8296,8,FALSE)</f>
        <v>Si</v>
      </c>
      <c r="J126" s="98" t="str">
        <f>VLOOKUP(E126,VIP!$A$2:$O8246,8,FALSE)</f>
        <v>Si</v>
      </c>
      <c r="K126" s="98" t="str">
        <f>VLOOKUP(E126,VIP!$A$2:$O11820,6,0)</f>
        <v>NO</v>
      </c>
      <c r="L126" s="106" t="s">
        <v>2476</v>
      </c>
      <c r="M126" s="105"/>
      <c r="N126" s="104"/>
      <c r="O126" s="102"/>
      <c r="P126" s="102"/>
      <c r="Q126" s="105" t="s">
        <v>2476</v>
      </c>
    </row>
    <row r="127" spans="1:17" ht="18" x14ac:dyDescent="0.25">
      <c r="A127" s="102" t="str">
        <f>VLOOKUP(E127,'LISTADO ATM'!$A$2:$C$895,3,0)</f>
        <v>DISTRITO NACIONAL</v>
      </c>
      <c r="B127" s="111"/>
      <c r="C127" s="103"/>
      <c r="D127" s="102"/>
      <c r="E127" s="99">
        <v>541</v>
      </c>
      <c r="F127" s="84" t="str">
        <f>VLOOKUP(E127,VIP!$A$2:$O11411,2,0)</f>
        <v>DRBR541</v>
      </c>
      <c r="G127" s="98" t="str">
        <f>VLOOKUP(E127,'LISTADO ATM'!$A$2:$B$894,2,0)</f>
        <v xml:space="preserve">ATM Oficina Sambil II </v>
      </c>
      <c r="H127" s="98" t="str">
        <f>VLOOKUP(E127,VIP!$A$2:$O16332,7,FALSE)</f>
        <v>Si</v>
      </c>
      <c r="I127" s="98" t="str">
        <f>VLOOKUP(E127,VIP!$A$2:$O8297,8,FALSE)</f>
        <v>Si</v>
      </c>
      <c r="J127" s="98" t="str">
        <f>VLOOKUP(E127,VIP!$A$2:$O8247,8,FALSE)</f>
        <v>Si</v>
      </c>
      <c r="K127" s="98" t="str">
        <f>VLOOKUP(E127,VIP!$A$2:$O11821,6,0)</f>
        <v>SI</v>
      </c>
      <c r="L127" s="106" t="s">
        <v>2476</v>
      </c>
      <c r="M127" s="105"/>
      <c r="N127" s="104"/>
      <c r="O127" s="102"/>
      <c r="P127" s="102"/>
      <c r="Q127" s="105" t="s">
        <v>2476</v>
      </c>
    </row>
    <row r="128" spans="1:17" ht="18" x14ac:dyDescent="0.25">
      <c r="A128" s="102" t="str">
        <f>VLOOKUP(E128,'LISTADO ATM'!$A$2:$C$895,3,0)</f>
        <v>DISTRITO NACIONAL</v>
      </c>
      <c r="B128" s="111"/>
      <c r="C128" s="103"/>
      <c r="D128" s="102"/>
      <c r="E128" s="99">
        <v>565</v>
      </c>
      <c r="F128" s="84" t="str">
        <f>VLOOKUP(E128,VIP!$A$2:$O11406,2,0)</f>
        <v>DRBR24H</v>
      </c>
      <c r="G128" s="98" t="str">
        <f>VLOOKUP(E128,'LISTADO ATM'!$A$2:$B$894,2,0)</f>
        <v xml:space="preserve">ATM S/M La Cadena Núñez de Cáceres </v>
      </c>
      <c r="H128" s="98" t="str">
        <f>VLOOKUP(E128,VIP!$A$2:$O16327,7,FALSE)</f>
        <v>Si</v>
      </c>
      <c r="I128" s="98" t="str">
        <f>VLOOKUP(E128,VIP!$A$2:$O8292,8,FALSE)</f>
        <v>Si</v>
      </c>
      <c r="J128" s="98" t="str">
        <f>VLOOKUP(E128,VIP!$A$2:$O8242,8,FALSE)</f>
        <v>Si</v>
      </c>
      <c r="K128" s="98" t="str">
        <f>VLOOKUP(E128,VIP!$A$2:$O11816,6,0)</f>
        <v>NO</v>
      </c>
      <c r="L128" s="106" t="s">
        <v>2476</v>
      </c>
      <c r="M128" s="105"/>
      <c r="N128" s="104"/>
      <c r="O128" s="102"/>
      <c r="P128" s="102"/>
      <c r="Q128" s="105" t="s">
        <v>2476</v>
      </c>
    </row>
    <row r="129" spans="1:17" ht="18" x14ac:dyDescent="0.25">
      <c r="A129" s="102" t="str">
        <f>VLOOKUP(E129,'LISTADO ATM'!$A$2:$C$895,3,0)</f>
        <v>NORTE</v>
      </c>
      <c r="B129" s="111"/>
      <c r="C129" s="103"/>
      <c r="D129" s="102"/>
      <c r="E129" s="99">
        <v>633</v>
      </c>
      <c r="F129" s="84" t="str">
        <f>VLOOKUP(E129,VIP!$A$2:$O11412,2,0)</f>
        <v>DRBR260</v>
      </c>
      <c r="G129" s="98" t="str">
        <f>VLOOKUP(E129,'LISTADO ATM'!$A$2:$B$894,2,0)</f>
        <v xml:space="preserve">ATM Autobanco Las Colinas </v>
      </c>
      <c r="H129" s="98" t="str">
        <f>VLOOKUP(E129,VIP!$A$2:$O16333,7,FALSE)</f>
        <v>Si</v>
      </c>
      <c r="I129" s="98" t="str">
        <f>VLOOKUP(E129,VIP!$A$2:$O8298,8,FALSE)</f>
        <v>Si</v>
      </c>
      <c r="J129" s="98" t="str">
        <f>VLOOKUP(E129,VIP!$A$2:$O8248,8,FALSE)</f>
        <v>Si</v>
      </c>
      <c r="K129" s="98" t="str">
        <f>VLOOKUP(E129,VIP!$A$2:$O11822,6,0)</f>
        <v>SI</v>
      </c>
      <c r="L129" s="106" t="s">
        <v>2476</v>
      </c>
      <c r="M129" s="105"/>
      <c r="N129" s="104"/>
      <c r="O129" s="102"/>
      <c r="P129" s="102"/>
      <c r="Q129" s="105" t="s">
        <v>2476</v>
      </c>
    </row>
    <row r="130" spans="1:17" ht="18" x14ac:dyDescent="0.25">
      <c r="A130" s="102" t="str">
        <f>VLOOKUP(E130,'LISTADO ATM'!$A$2:$C$895,3,0)</f>
        <v>ESTE</v>
      </c>
      <c r="B130" s="111"/>
      <c r="C130" s="103"/>
      <c r="D130" s="102"/>
      <c r="E130" s="99">
        <v>673</v>
      </c>
      <c r="F130" s="84" t="str">
        <f>VLOOKUP(E130,VIP!$A$2:$O11403,2,0)</f>
        <v>DRBR673</v>
      </c>
      <c r="G130" s="98" t="str">
        <f>VLOOKUP(E130,'LISTADO ATM'!$A$2:$B$894,2,0)</f>
        <v>ATM Clínica Dr. Cruz Jiminián</v>
      </c>
      <c r="H130" s="98" t="str">
        <f>VLOOKUP(E130,VIP!$A$2:$O16324,7,FALSE)</f>
        <v>Si</v>
      </c>
      <c r="I130" s="98" t="str">
        <f>VLOOKUP(E130,VIP!$A$2:$O8289,8,FALSE)</f>
        <v>Si</v>
      </c>
      <c r="J130" s="98" t="str">
        <f>VLOOKUP(E130,VIP!$A$2:$O8239,8,FALSE)</f>
        <v>Si</v>
      </c>
      <c r="K130" s="98" t="str">
        <f>VLOOKUP(E130,VIP!$A$2:$O11813,6,0)</f>
        <v>NO</v>
      </c>
      <c r="L130" s="106" t="s">
        <v>2476</v>
      </c>
      <c r="M130" s="105"/>
      <c r="N130" s="104"/>
      <c r="O130" s="102"/>
      <c r="P130" s="102"/>
      <c r="Q130" s="105" t="s">
        <v>2476</v>
      </c>
    </row>
    <row r="131" spans="1:17" ht="18" x14ac:dyDescent="0.25">
      <c r="A131" s="102" t="str">
        <f>VLOOKUP(E131,'LISTADO ATM'!$A$2:$C$895,3,0)</f>
        <v>DISTRITO NACIONAL</v>
      </c>
      <c r="B131" s="111"/>
      <c r="C131" s="103"/>
      <c r="D131" s="102"/>
      <c r="E131" s="99">
        <v>690</v>
      </c>
      <c r="F131" s="84" t="str">
        <f>VLOOKUP(E131,VIP!$A$2:$O11407,2,0)</f>
        <v>DRBR690</v>
      </c>
      <c r="G131" s="98" t="str">
        <f>VLOOKUP(E131,'LISTADO ATM'!$A$2:$B$894,2,0)</f>
        <v>ATM Eco Petroleo Esperanza</v>
      </c>
      <c r="H131" s="98" t="str">
        <f>VLOOKUP(E131,VIP!$A$2:$O16328,7,FALSE)</f>
        <v>Si</v>
      </c>
      <c r="I131" s="98" t="str">
        <f>VLOOKUP(E131,VIP!$A$2:$O8293,8,FALSE)</f>
        <v>Si</v>
      </c>
      <c r="J131" s="98" t="str">
        <f>VLOOKUP(E131,VIP!$A$2:$O8243,8,FALSE)</f>
        <v>Si</v>
      </c>
      <c r="K131" s="98" t="str">
        <f>VLOOKUP(E131,VIP!$A$2:$O11817,6,0)</f>
        <v>NO</v>
      </c>
      <c r="L131" s="106" t="s">
        <v>2476</v>
      </c>
      <c r="M131" s="105"/>
      <c r="N131" s="104"/>
      <c r="O131" s="102"/>
      <c r="P131" s="102"/>
      <c r="Q131" s="105" t="s">
        <v>2476</v>
      </c>
    </row>
    <row r="132" spans="1:17" ht="18" x14ac:dyDescent="0.25">
      <c r="A132" s="102" t="str">
        <f>VLOOKUP(E132,'LISTADO ATM'!$A$2:$C$895,3,0)</f>
        <v>DISTRITO NACIONAL</v>
      </c>
      <c r="B132" s="111"/>
      <c r="C132" s="103"/>
      <c r="D132" s="102"/>
      <c r="E132" s="99">
        <v>701</v>
      </c>
      <c r="F132" s="84" t="str">
        <f>VLOOKUP(E132,VIP!$A$2:$O11413,2,0)</f>
        <v>DRBR701</v>
      </c>
      <c r="G132" s="98" t="str">
        <f>VLOOKUP(E132,'LISTADO ATM'!$A$2:$B$894,2,0)</f>
        <v>ATM Autoservicio Los Alcarrizos</v>
      </c>
      <c r="H132" s="98" t="str">
        <f>VLOOKUP(E132,VIP!$A$2:$O16334,7,FALSE)</f>
        <v>Si</v>
      </c>
      <c r="I132" s="98" t="str">
        <f>VLOOKUP(E132,VIP!$A$2:$O8299,8,FALSE)</f>
        <v>Si</v>
      </c>
      <c r="J132" s="98" t="str">
        <f>VLOOKUP(E132,VIP!$A$2:$O8249,8,FALSE)</f>
        <v>Si</v>
      </c>
      <c r="K132" s="98" t="str">
        <f>VLOOKUP(E132,VIP!$A$2:$O11823,6,0)</f>
        <v>NO</v>
      </c>
      <c r="L132" s="106" t="s">
        <v>2476</v>
      </c>
      <c r="M132" s="105"/>
      <c r="N132" s="104"/>
      <c r="O132" s="102"/>
      <c r="P132" s="102"/>
      <c r="Q132" s="105" t="s">
        <v>2476</v>
      </c>
    </row>
    <row r="133" spans="1:17" ht="18" x14ac:dyDescent="0.25">
      <c r="A133" s="102" t="str">
        <f>VLOOKUP(E133,'LISTADO ATM'!$A$2:$C$895,3,0)</f>
        <v>DISTRITO NACIONAL</v>
      </c>
      <c r="B133" s="111"/>
      <c r="C133" s="103"/>
      <c r="D133" s="102"/>
      <c r="E133" s="99">
        <v>812</v>
      </c>
      <c r="F133" s="84" t="str">
        <f>VLOOKUP(E133,VIP!$A$2:$O11404,2,0)</f>
        <v>DRBR812</v>
      </c>
      <c r="G133" s="98" t="str">
        <f>VLOOKUP(E133,'LISTADO ATM'!$A$2:$B$894,2,0)</f>
        <v xml:space="preserve">ATM Canasta del Pueblo </v>
      </c>
      <c r="H133" s="98" t="str">
        <f>VLOOKUP(E133,VIP!$A$2:$O16325,7,FALSE)</f>
        <v>Si</v>
      </c>
      <c r="I133" s="98" t="str">
        <f>VLOOKUP(E133,VIP!$A$2:$O8290,8,FALSE)</f>
        <v>Si</v>
      </c>
      <c r="J133" s="98" t="str">
        <f>VLOOKUP(E133,VIP!$A$2:$O8240,8,FALSE)</f>
        <v>Si</v>
      </c>
      <c r="K133" s="98" t="str">
        <f>VLOOKUP(E133,VIP!$A$2:$O11814,6,0)</f>
        <v>NO</v>
      </c>
      <c r="L133" s="106" t="s">
        <v>2476</v>
      </c>
      <c r="M133" s="105"/>
      <c r="N133" s="104"/>
      <c r="O133" s="102"/>
      <c r="P133" s="102"/>
      <c r="Q133" s="105" t="s">
        <v>2476</v>
      </c>
    </row>
    <row r="134" spans="1:17" ht="18" x14ac:dyDescent="0.25">
      <c r="A134" s="102" t="str">
        <f>VLOOKUP(E134,'LISTADO ATM'!$A$2:$C$895,3,0)</f>
        <v>DISTRITO NACIONAL</v>
      </c>
      <c r="B134" s="111"/>
      <c r="C134" s="103"/>
      <c r="D134" s="102"/>
      <c r="E134" s="99">
        <v>930</v>
      </c>
      <c r="F134" s="84" t="str">
        <f>VLOOKUP(E134,VIP!$A$2:$O11408,2,0)</f>
        <v>DRBR930</v>
      </c>
      <c r="G134" s="98" t="str">
        <f>VLOOKUP(E134,'LISTADO ATM'!$A$2:$B$894,2,0)</f>
        <v>ATM Oficina Plaza Spring Center</v>
      </c>
      <c r="H134" s="98" t="str">
        <f>VLOOKUP(E134,VIP!$A$2:$O16329,7,FALSE)</f>
        <v>Si</v>
      </c>
      <c r="I134" s="98" t="str">
        <f>VLOOKUP(E134,VIP!$A$2:$O8294,8,FALSE)</f>
        <v>Si</v>
      </c>
      <c r="J134" s="98" t="str">
        <f>VLOOKUP(E134,VIP!$A$2:$O8244,8,FALSE)</f>
        <v>Si</v>
      </c>
      <c r="K134" s="98" t="str">
        <f>VLOOKUP(E134,VIP!$A$2:$O11818,6,0)</f>
        <v>NO</v>
      </c>
      <c r="L134" s="106" t="s">
        <v>2476</v>
      </c>
      <c r="M134" s="105"/>
      <c r="N134" s="104"/>
      <c r="O134" s="102"/>
      <c r="P134" s="102"/>
      <c r="Q134" s="105" t="s">
        <v>2476</v>
      </c>
    </row>
    <row r="135" spans="1:17" ht="18" x14ac:dyDescent="0.25">
      <c r="A135" s="102" t="str">
        <f>VLOOKUP(E135,'LISTADO ATM'!$A$2:$C$895,3,0)</f>
        <v>NORTE</v>
      </c>
      <c r="B135" s="111"/>
      <c r="C135" s="103"/>
      <c r="D135" s="102"/>
      <c r="E135" s="99">
        <v>936</v>
      </c>
      <c r="F135" s="84" t="str">
        <f>VLOOKUP(E135,VIP!$A$2:$O11405,2,0)</f>
        <v>DRBR936</v>
      </c>
      <c r="G135" s="98" t="str">
        <f>VLOOKUP(E135,'LISTADO ATM'!$A$2:$B$894,2,0)</f>
        <v xml:space="preserve">ATM Autobanco Oficina La Vega I </v>
      </c>
      <c r="H135" s="98" t="str">
        <f>VLOOKUP(E135,VIP!$A$2:$O16326,7,FALSE)</f>
        <v>Si</v>
      </c>
      <c r="I135" s="98" t="str">
        <f>VLOOKUP(E135,VIP!$A$2:$O8291,8,FALSE)</f>
        <v>Si</v>
      </c>
      <c r="J135" s="98" t="str">
        <f>VLOOKUP(E135,VIP!$A$2:$O8241,8,FALSE)</f>
        <v>Si</v>
      </c>
      <c r="K135" s="98" t="str">
        <f>VLOOKUP(E135,VIP!$A$2:$O11815,6,0)</f>
        <v>NO</v>
      </c>
      <c r="L135" s="106" t="s">
        <v>2476</v>
      </c>
      <c r="M135" s="105"/>
      <c r="N135" s="104"/>
      <c r="O135" s="102"/>
      <c r="P135" s="102"/>
      <c r="Q135" s="105" t="s">
        <v>2476</v>
      </c>
    </row>
    <row r="136" spans="1:17" ht="18" x14ac:dyDescent="0.25">
      <c r="A136" s="102" t="str">
        <f>VLOOKUP(E136,'LISTADO ATM'!$A$2:$C$895,3,0)</f>
        <v>DISTRITO NACIONAL</v>
      </c>
      <c r="B136" s="111"/>
      <c r="C136" s="103"/>
      <c r="D136" s="102"/>
      <c r="E136" s="99">
        <v>947</v>
      </c>
      <c r="F136" s="84" t="str">
        <f>VLOOKUP(E136,VIP!$A$2:$O11414,2,0)</f>
        <v>DRBR03F</v>
      </c>
      <c r="G136" s="98" t="str">
        <f>VLOOKUP(E136,'LISTADO ATM'!$A$2:$B$894,2,0)</f>
        <v xml:space="preserve">ATM Superintendencia de Bancos </v>
      </c>
      <c r="H136" s="98" t="str">
        <f>VLOOKUP(E136,VIP!$A$2:$O16335,7,FALSE)</f>
        <v>Si</v>
      </c>
      <c r="I136" s="98" t="str">
        <f>VLOOKUP(E136,VIP!$A$2:$O8300,8,FALSE)</f>
        <v>Si</v>
      </c>
      <c r="J136" s="98" t="str">
        <f>VLOOKUP(E136,VIP!$A$2:$O8250,8,FALSE)</f>
        <v>Si</v>
      </c>
      <c r="K136" s="98" t="str">
        <f>VLOOKUP(E136,VIP!$A$2:$O11824,6,0)</f>
        <v>SI</v>
      </c>
      <c r="L136" s="106" t="s">
        <v>2476</v>
      </c>
      <c r="M136" s="105"/>
      <c r="N136" s="104"/>
      <c r="O136" s="102"/>
      <c r="P136" s="102"/>
      <c r="Q136" s="105" t="s">
        <v>2476</v>
      </c>
    </row>
    <row r="137" spans="1:17" ht="18" x14ac:dyDescent="0.25">
      <c r="A137" s="102" t="str">
        <f>VLOOKUP(E137,'LISTADO ATM'!$A$2:$C$895,3,0)</f>
        <v>NORTE</v>
      </c>
      <c r="B137" s="111" t="s">
        <v>2579</v>
      </c>
      <c r="C137" s="103">
        <v>44222.401261574072</v>
      </c>
      <c r="D137" s="102" t="s">
        <v>2494</v>
      </c>
      <c r="E137" s="99">
        <v>157</v>
      </c>
      <c r="F137" s="84" t="str">
        <f>VLOOKUP(E137,VIP!$A$2:$O11415,2,0)</f>
        <v>DRBR157</v>
      </c>
      <c r="G137" s="98" t="str">
        <f>VLOOKUP(E137,'LISTADO ATM'!$A$2:$B$894,2,0)</f>
        <v xml:space="preserve">ATM Oficina Samaná </v>
      </c>
      <c r="H137" s="98" t="str">
        <f>VLOOKUP(E137,VIP!$A$2:$O16336,7,FALSE)</f>
        <v>Si</v>
      </c>
      <c r="I137" s="98" t="str">
        <f>VLOOKUP(E137,VIP!$A$2:$O8301,8,FALSE)</f>
        <v>Si</v>
      </c>
      <c r="J137" s="98" t="str">
        <f>VLOOKUP(E137,VIP!$A$2:$O8251,8,FALSE)</f>
        <v>Si</v>
      </c>
      <c r="K137" s="98" t="str">
        <f>VLOOKUP(E137,VIP!$A$2:$O11825,6,0)</f>
        <v>SI</v>
      </c>
      <c r="L137" s="106" t="s">
        <v>2487</v>
      </c>
      <c r="M137" s="117" t="s">
        <v>2557</v>
      </c>
      <c r="N137" s="158" t="s">
        <v>2556</v>
      </c>
      <c r="O137" s="102" t="s">
        <v>2495</v>
      </c>
      <c r="P137" s="117" t="s">
        <v>2582</v>
      </c>
      <c r="Q137" s="105" t="s">
        <v>2487</v>
      </c>
    </row>
    <row r="138" spans="1:17" ht="18" x14ac:dyDescent="0.25">
      <c r="A138" s="102" t="str">
        <f>VLOOKUP(E138,'LISTADO ATM'!$A$2:$C$895,3,0)</f>
        <v>NORTE</v>
      </c>
      <c r="B138" s="111" t="s">
        <v>2580</v>
      </c>
      <c r="C138" s="103">
        <v>44222.375509259262</v>
      </c>
      <c r="D138" s="102" t="s">
        <v>2494</v>
      </c>
      <c r="E138" s="99">
        <v>736</v>
      </c>
      <c r="F138" s="84" t="str">
        <f>VLOOKUP(E138,VIP!$A$2:$O11416,2,0)</f>
        <v>DRBR071</v>
      </c>
      <c r="G138" s="98" t="str">
        <f>VLOOKUP(E138,'LISTADO ATM'!$A$2:$B$894,2,0)</f>
        <v xml:space="preserve">ATM Oficina Puerto Plata I </v>
      </c>
      <c r="H138" s="98" t="str">
        <f>VLOOKUP(E138,VIP!$A$2:$O16337,7,FALSE)</f>
        <v>Si</v>
      </c>
      <c r="I138" s="98" t="str">
        <f>VLOOKUP(E138,VIP!$A$2:$O8302,8,FALSE)</f>
        <v>Si</v>
      </c>
      <c r="J138" s="98" t="str">
        <f>VLOOKUP(E138,VIP!$A$2:$O8252,8,FALSE)</f>
        <v>Si</v>
      </c>
      <c r="K138" s="98" t="str">
        <f>VLOOKUP(E138,VIP!$A$2:$O11826,6,0)</f>
        <v>SI</v>
      </c>
      <c r="L138" s="106" t="s">
        <v>2435</v>
      </c>
      <c r="M138" s="117" t="s">
        <v>2557</v>
      </c>
      <c r="N138" s="158" t="s">
        <v>2556</v>
      </c>
      <c r="O138" s="102" t="s">
        <v>2511</v>
      </c>
      <c r="P138" s="117" t="s">
        <v>2583</v>
      </c>
      <c r="Q138" s="105" t="s">
        <v>2435</v>
      </c>
    </row>
    <row r="139" spans="1:17" ht="18" x14ac:dyDescent="0.25">
      <c r="A139" s="102" t="str">
        <f>VLOOKUP(E139,'LISTADO ATM'!$A$2:$C$895,3,0)</f>
        <v>DISTRITO NACIONAL</v>
      </c>
      <c r="B139" s="111" t="s">
        <v>2581</v>
      </c>
      <c r="C139" s="103">
        <v>44222.373124999998</v>
      </c>
      <c r="D139" s="102" t="s">
        <v>2494</v>
      </c>
      <c r="E139" s="99">
        <v>627</v>
      </c>
      <c r="F139" s="84" t="str">
        <f>VLOOKUP(E139,VIP!$A$2:$O11417,2,0)</f>
        <v>DRBR163</v>
      </c>
      <c r="G139" s="98" t="str">
        <f>VLOOKUP(E139,'LISTADO ATM'!$A$2:$B$894,2,0)</f>
        <v xml:space="preserve">ATM CAASD </v>
      </c>
      <c r="H139" s="98" t="str">
        <f>VLOOKUP(E139,VIP!$A$2:$O16338,7,FALSE)</f>
        <v>Si</v>
      </c>
      <c r="I139" s="98" t="str">
        <f>VLOOKUP(E139,VIP!$A$2:$O8303,8,FALSE)</f>
        <v>Si</v>
      </c>
      <c r="J139" s="98" t="str">
        <f>VLOOKUP(E139,VIP!$A$2:$O8253,8,FALSE)</f>
        <v>Si</v>
      </c>
      <c r="K139" s="98" t="str">
        <f>VLOOKUP(E139,VIP!$A$2:$O11827,6,0)</f>
        <v>NO</v>
      </c>
      <c r="L139" s="106" t="s">
        <v>2435</v>
      </c>
      <c r="M139" s="117" t="s">
        <v>2557</v>
      </c>
      <c r="N139" s="158" t="s">
        <v>2556</v>
      </c>
      <c r="O139" s="102" t="s">
        <v>2511</v>
      </c>
      <c r="P139" s="117" t="s">
        <v>2583</v>
      </c>
      <c r="Q139" s="105" t="s">
        <v>2435</v>
      </c>
    </row>
  </sheetData>
  <autoFilter ref="A4:Q123">
    <sortState ref="A5:Q136">
      <sortCondition ref="M4:M12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106:B1048576">
    <cfRule type="duplicateValues" dxfId="765" priority="1657"/>
  </conditionalFormatting>
  <conditionalFormatting sqref="B106:B1048576">
    <cfRule type="duplicateValues" dxfId="764" priority="329097"/>
  </conditionalFormatting>
  <conditionalFormatting sqref="B1:B4 B106:B1048576">
    <cfRule type="duplicateValues" dxfId="763" priority="329109"/>
    <cfRule type="duplicateValues" dxfId="762" priority="329110"/>
    <cfRule type="duplicateValues" dxfId="761" priority="329111"/>
  </conditionalFormatting>
  <conditionalFormatting sqref="B1:B4 B106:B1048576">
    <cfRule type="duplicateValues" dxfId="760" priority="329121"/>
    <cfRule type="duplicateValues" dxfId="759" priority="329122"/>
  </conditionalFormatting>
  <conditionalFormatting sqref="B106:B1048576">
    <cfRule type="duplicateValues" dxfId="758" priority="329129"/>
    <cfRule type="duplicateValues" dxfId="757" priority="329130"/>
    <cfRule type="duplicateValues" dxfId="756" priority="329131"/>
  </conditionalFormatting>
  <conditionalFormatting sqref="B29:B32">
    <cfRule type="duplicateValues" dxfId="755" priority="757"/>
  </conditionalFormatting>
  <conditionalFormatting sqref="B29:B32">
    <cfRule type="duplicateValues" dxfId="754" priority="754"/>
    <cfRule type="duplicateValues" dxfId="753" priority="755"/>
    <cfRule type="duplicateValues" dxfId="752" priority="756"/>
  </conditionalFormatting>
  <conditionalFormatting sqref="B29:B32">
    <cfRule type="duplicateValues" dxfId="751" priority="752"/>
    <cfRule type="duplicateValues" dxfId="750" priority="753"/>
  </conditionalFormatting>
  <conditionalFormatting sqref="B33">
    <cfRule type="duplicateValues" dxfId="749" priority="751"/>
  </conditionalFormatting>
  <conditionalFormatting sqref="B33">
    <cfRule type="duplicateValues" dxfId="748" priority="748"/>
    <cfRule type="duplicateValues" dxfId="747" priority="749"/>
    <cfRule type="duplicateValues" dxfId="746" priority="750"/>
  </conditionalFormatting>
  <conditionalFormatting sqref="B33">
    <cfRule type="duplicateValues" dxfId="745" priority="746"/>
    <cfRule type="duplicateValues" dxfId="744" priority="747"/>
  </conditionalFormatting>
  <conditionalFormatting sqref="E33">
    <cfRule type="duplicateValues" dxfId="743" priority="744"/>
    <cfRule type="duplicateValues" dxfId="742" priority="745"/>
  </conditionalFormatting>
  <conditionalFormatting sqref="E33">
    <cfRule type="duplicateValues" dxfId="741" priority="743"/>
  </conditionalFormatting>
  <conditionalFormatting sqref="E33">
    <cfRule type="duplicateValues" dxfId="740" priority="740"/>
    <cfRule type="duplicateValues" dxfId="739" priority="741"/>
    <cfRule type="duplicateValues" dxfId="738" priority="742"/>
  </conditionalFormatting>
  <conditionalFormatting sqref="E33">
    <cfRule type="duplicateValues" dxfId="737" priority="734"/>
    <cfRule type="duplicateValues" dxfId="736" priority="735"/>
    <cfRule type="duplicateValues" dxfId="735" priority="736"/>
    <cfRule type="duplicateValues" dxfId="734" priority="737"/>
    <cfRule type="duplicateValues" dxfId="733" priority="738"/>
    <cfRule type="duplicateValues" dxfId="732" priority="739"/>
  </conditionalFormatting>
  <conditionalFormatting sqref="E33">
    <cfRule type="duplicateValues" dxfId="731" priority="733"/>
  </conditionalFormatting>
  <conditionalFormatting sqref="E33">
    <cfRule type="duplicateValues" dxfId="730" priority="731"/>
    <cfRule type="duplicateValues" dxfId="729" priority="732"/>
  </conditionalFormatting>
  <conditionalFormatting sqref="E33">
    <cfRule type="duplicateValues" dxfId="728" priority="728"/>
    <cfRule type="duplicateValues" dxfId="727" priority="729"/>
    <cfRule type="duplicateValues" dxfId="726" priority="730"/>
  </conditionalFormatting>
  <conditionalFormatting sqref="E33">
    <cfRule type="duplicateValues" dxfId="725" priority="722"/>
    <cfRule type="duplicateValues" dxfId="724" priority="723"/>
    <cfRule type="duplicateValues" dxfId="723" priority="724"/>
    <cfRule type="duplicateValues" dxfId="722" priority="725"/>
    <cfRule type="duplicateValues" dxfId="721" priority="726"/>
    <cfRule type="duplicateValues" dxfId="720" priority="727"/>
  </conditionalFormatting>
  <conditionalFormatting sqref="E36">
    <cfRule type="duplicateValues" dxfId="719" priority="713"/>
    <cfRule type="duplicateValues" dxfId="718" priority="714"/>
  </conditionalFormatting>
  <conditionalFormatting sqref="E36">
    <cfRule type="duplicateValues" dxfId="717" priority="711"/>
    <cfRule type="duplicateValues" dxfId="716" priority="712"/>
  </conditionalFormatting>
  <conditionalFormatting sqref="E36">
    <cfRule type="duplicateValues" dxfId="715" priority="710"/>
  </conditionalFormatting>
  <conditionalFormatting sqref="E36">
    <cfRule type="duplicateValues" dxfId="714" priority="707"/>
    <cfRule type="duplicateValues" dxfId="713" priority="708"/>
    <cfRule type="duplicateValues" dxfId="712" priority="709"/>
  </conditionalFormatting>
  <conditionalFormatting sqref="E36">
    <cfRule type="duplicateValues" dxfId="711" priority="704"/>
    <cfRule type="duplicateValues" dxfId="710" priority="705"/>
    <cfRule type="duplicateValues" dxfId="709" priority="706"/>
  </conditionalFormatting>
  <conditionalFormatting sqref="E36">
    <cfRule type="duplicateValues" dxfId="708" priority="703"/>
  </conditionalFormatting>
  <conditionalFormatting sqref="E36">
    <cfRule type="duplicateValues" dxfId="707" priority="702"/>
  </conditionalFormatting>
  <conditionalFormatting sqref="E36">
    <cfRule type="duplicateValues" dxfId="706" priority="699"/>
    <cfRule type="duplicateValues" dxfId="705" priority="700"/>
    <cfRule type="duplicateValues" dxfId="704" priority="701"/>
  </conditionalFormatting>
  <conditionalFormatting sqref="E36">
    <cfRule type="duplicateValues" dxfId="703" priority="697"/>
    <cfRule type="duplicateValues" dxfId="702" priority="698"/>
  </conditionalFormatting>
  <conditionalFormatting sqref="E36">
    <cfRule type="duplicateValues" dxfId="701" priority="696"/>
  </conditionalFormatting>
  <conditionalFormatting sqref="E36">
    <cfRule type="duplicateValues" dxfId="700" priority="693"/>
    <cfRule type="duplicateValues" dxfId="699" priority="694"/>
    <cfRule type="duplicateValues" dxfId="698" priority="695"/>
  </conditionalFormatting>
  <conditionalFormatting sqref="E36">
    <cfRule type="duplicateValues" dxfId="697" priority="687"/>
    <cfRule type="duplicateValues" dxfId="696" priority="688"/>
    <cfRule type="duplicateValues" dxfId="695" priority="689"/>
    <cfRule type="duplicateValues" dxfId="694" priority="690"/>
    <cfRule type="duplicateValues" dxfId="693" priority="691"/>
    <cfRule type="duplicateValues" dxfId="692" priority="692"/>
  </conditionalFormatting>
  <conditionalFormatting sqref="E36">
    <cfRule type="duplicateValues" dxfId="691" priority="686"/>
  </conditionalFormatting>
  <conditionalFormatting sqref="E36">
    <cfRule type="duplicateValues" dxfId="690" priority="685"/>
  </conditionalFormatting>
  <conditionalFormatting sqref="E36">
    <cfRule type="duplicateValues" dxfId="689" priority="683"/>
    <cfRule type="duplicateValues" dxfId="688" priority="684"/>
  </conditionalFormatting>
  <conditionalFormatting sqref="E36">
    <cfRule type="duplicateValues" dxfId="687" priority="680"/>
    <cfRule type="duplicateValues" dxfId="686" priority="681"/>
    <cfRule type="duplicateValues" dxfId="685" priority="682"/>
  </conditionalFormatting>
  <conditionalFormatting sqref="E36">
    <cfRule type="duplicateValues" dxfId="684" priority="674"/>
    <cfRule type="duplicateValues" dxfId="683" priority="675"/>
    <cfRule type="duplicateValues" dxfId="682" priority="676"/>
    <cfRule type="duplicateValues" dxfId="681" priority="677"/>
    <cfRule type="duplicateValues" dxfId="680" priority="678"/>
    <cfRule type="duplicateValues" dxfId="679" priority="679"/>
  </conditionalFormatting>
  <conditionalFormatting sqref="B36">
    <cfRule type="duplicateValues" dxfId="678" priority="673"/>
  </conditionalFormatting>
  <conditionalFormatting sqref="B36">
    <cfRule type="duplicateValues" dxfId="677" priority="670"/>
    <cfRule type="duplicateValues" dxfId="676" priority="671"/>
    <cfRule type="duplicateValues" dxfId="675" priority="672"/>
  </conditionalFormatting>
  <conditionalFormatting sqref="B36">
    <cfRule type="duplicateValues" dxfId="674" priority="668"/>
    <cfRule type="duplicateValues" dxfId="673" priority="669"/>
  </conditionalFormatting>
  <conditionalFormatting sqref="B1:B36 B106:B1048576">
    <cfRule type="duplicateValues" dxfId="672" priority="666"/>
    <cfRule type="duplicateValues" dxfId="671" priority="667"/>
  </conditionalFormatting>
  <conditionalFormatting sqref="B1:B50 B106:B1048576">
    <cfRule type="duplicateValues" dxfId="670" priority="564"/>
  </conditionalFormatting>
  <conditionalFormatting sqref="E51:E60">
    <cfRule type="duplicateValues" dxfId="669" priority="561"/>
    <cfRule type="duplicateValues" dxfId="668" priority="562"/>
  </conditionalFormatting>
  <conditionalFormatting sqref="E51:E60">
    <cfRule type="duplicateValues" dxfId="667" priority="559"/>
    <cfRule type="duplicateValues" dxfId="666" priority="560"/>
  </conditionalFormatting>
  <conditionalFormatting sqref="E51:E60">
    <cfRule type="duplicateValues" dxfId="665" priority="558"/>
  </conditionalFormatting>
  <conditionalFormatting sqref="E51:E60">
    <cfRule type="duplicateValues" dxfId="664" priority="555"/>
    <cfRule type="duplicateValues" dxfId="663" priority="556"/>
    <cfRule type="duplicateValues" dxfId="662" priority="557"/>
  </conditionalFormatting>
  <conditionalFormatting sqref="E51:E60">
    <cfRule type="duplicateValues" dxfId="661" priority="552"/>
    <cfRule type="duplicateValues" dxfId="660" priority="553"/>
    <cfRule type="duplicateValues" dxfId="659" priority="554"/>
  </conditionalFormatting>
  <conditionalFormatting sqref="E51:E60">
    <cfRule type="duplicateValues" dxfId="658" priority="551"/>
  </conditionalFormatting>
  <conditionalFormatting sqref="E51:E60">
    <cfRule type="duplicateValues" dxfId="657" priority="550"/>
  </conditionalFormatting>
  <conditionalFormatting sqref="E51:E60">
    <cfRule type="duplicateValues" dxfId="656" priority="547"/>
    <cfRule type="duplicateValues" dxfId="655" priority="548"/>
    <cfRule type="duplicateValues" dxfId="654" priority="549"/>
  </conditionalFormatting>
  <conditionalFormatting sqref="E51:E60">
    <cfRule type="duplicateValues" dxfId="653" priority="545"/>
    <cfRule type="duplicateValues" dxfId="652" priority="546"/>
  </conditionalFormatting>
  <conditionalFormatting sqref="E51:E60">
    <cfRule type="duplicateValues" dxfId="651" priority="544"/>
  </conditionalFormatting>
  <conditionalFormatting sqref="E51:E60">
    <cfRule type="duplicateValues" dxfId="650" priority="541"/>
    <cfRule type="duplicateValues" dxfId="649" priority="542"/>
    <cfRule type="duplicateValues" dxfId="648" priority="543"/>
  </conditionalFormatting>
  <conditionalFormatting sqref="E51:E60">
    <cfRule type="duplicateValues" dxfId="647" priority="535"/>
    <cfRule type="duplicateValues" dxfId="646" priority="536"/>
    <cfRule type="duplicateValues" dxfId="645" priority="537"/>
    <cfRule type="duplicateValues" dxfId="644" priority="538"/>
    <cfRule type="duplicateValues" dxfId="643" priority="539"/>
    <cfRule type="duplicateValues" dxfId="642" priority="540"/>
  </conditionalFormatting>
  <conditionalFormatting sqref="E51:E60">
    <cfRule type="duplicateValues" dxfId="641" priority="534"/>
  </conditionalFormatting>
  <conditionalFormatting sqref="E51:E60">
    <cfRule type="duplicateValues" dxfId="640" priority="533"/>
  </conditionalFormatting>
  <conditionalFormatting sqref="E51:E60">
    <cfRule type="duplicateValues" dxfId="639" priority="531"/>
    <cfRule type="duplicateValues" dxfId="638" priority="532"/>
  </conditionalFormatting>
  <conditionalFormatting sqref="E51:E60">
    <cfRule type="duplicateValues" dxfId="637" priority="528"/>
    <cfRule type="duplicateValues" dxfId="636" priority="529"/>
    <cfRule type="duplicateValues" dxfId="635" priority="530"/>
  </conditionalFormatting>
  <conditionalFormatting sqref="E51:E60">
    <cfRule type="duplicateValues" dxfId="634" priority="522"/>
    <cfRule type="duplicateValues" dxfId="633" priority="523"/>
    <cfRule type="duplicateValues" dxfId="632" priority="524"/>
    <cfRule type="duplicateValues" dxfId="631" priority="525"/>
    <cfRule type="duplicateValues" dxfId="630" priority="526"/>
    <cfRule type="duplicateValues" dxfId="629" priority="527"/>
  </conditionalFormatting>
  <conditionalFormatting sqref="B51:B60">
    <cfRule type="duplicateValues" dxfId="628" priority="521"/>
  </conditionalFormatting>
  <conditionalFormatting sqref="B51:B60">
    <cfRule type="duplicateValues" dxfId="627" priority="518"/>
    <cfRule type="duplicateValues" dxfId="626" priority="519"/>
    <cfRule type="duplicateValues" dxfId="625" priority="520"/>
  </conditionalFormatting>
  <conditionalFormatting sqref="B51:B60">
    <cfRule type="duplicateValues" dxfId="624" priority="516"/>
    <cfRule type="duplicateValues" dxfId="623" priority="517"/>
  </conditionalFormatting>
  <conditionalFormatting sqref="B51:B60">
    <cfRule type="duplicateValues" dxfId="622" priority="514"/>
    <cfRule type="duplicateValues" dxfId="621" priority="515"/>
  </conditionalFormatting>
  <conditionalFormatting sqref="E51:E60">
    <cfRule type="duplicateValues" dxfId="620" priority="513"/>
  </conditionalFormatting>
  <conditionalFormatting sqref="B51:B60">
    <cfRule type="duplicateValues" dxfId="619" priority="512"/>
  </conditionalFormatting>
  <conditionalFormatting sqref="E51:E60">
    <cfRule type="duplicateValues" dxfId="618" priority="511"/>
  </conditionalFormatting>
  <conditionalFormatting sqref="B1:B60 B106:B1048576">
    <cfRule type="duplicateValues" dxfId="617" priority="510"/>
  </conditionalFormatting>
  <conditionalFormatting sqref="E61:E67">
    <cfRule type="duplicateValues" dxfId="616" priority="508"/>
    <cfRule type="duplicateValues" dxfId="615" priority="509"/>
  </conditionalFormatting>
  <conditionalFormatting sqref="E61:E67">
    <cfRule type="duplicateValues" dxfId="614" priority="506"/>
    <cfRule type="duplicateValues" dxfId="613" priority="507"/>
  </conditionalFormatting>
  <conditionalFormatting sqref="E61:E67">
    <cfRule type="duplicateValues" dxfId="612" priority="505"/>
  </conditionalFormatting>
  <conditionalFormatting sqref="E61:E67">
    <cfRule type="duplicateValues" dxfId="611" priority="502"/>
    <cfRule type="duplicateValues" dxfId="610" priority="503"/>
    <cfRule type="duplicateValues" dxfId="609" priority="504"/>
  </conditionalFormatting>
  <conditionalFormatting sqref="E61:E67">
    <cfRule type="duplicateValues" dxfId="608" priority="499"/>
    <cfRule type="duplicateValues" dxfId="607" priority="500"/>
    <cfRule type="duplicateValues" dxfId="606" priority="501"/>
  </conditionalFormatting>
  <conditionalFormatting sqref="E61:E67">
    <cfRule type="duplicateValues" dxfId="605" priority="498"/>
  </conditionalFormatting>
  <conditionalFormatting sqref="E61:E67">
    <cfRule type="duplicateValues" dxfId="604" priority="497"/>
  </conditionalFormatting>
  <conditionalFormatting sqref="E61:E67">
    <cfRule type="duplicateValues" dxfId="603" priority="494"/>
    <cfRule type="duplicateValues" dxfId="602" priority="495"/>
    <cfRule type="duplicateValues" dxfId="601" priority="496"/>
  </conditionalFormatting>
  <conditionalFormatting sqref="E61:E67">
    <cfRule type="duplicateValues" dxfId="600" priority="492"/>
    <cfRule type="duplicateValues" dxfId="599" priority="493"/>
  </conditionalFormatting>
  <conditionalFormatting sqref="E61:E67">
    <cfRule type="duplicateValues" dxfId="598" priority="491"/>
  </conditionalFormatting>
  <conditionalFormatting sqref="E61:E67">
    <cfRule type="duplicateValues" dxfId="597" priority="488"/>
    <cfRule type="duplicateValues" dxfId="596" priority="489"/>
    <cfRule type="duplicateValues" dxfId="595" priority="490"/>
  </conditionalFormatting>
  <conditionalFormatting sqref="E61:E67">
    <cfRule type="duplicateValues" dxfId="594" priority="482"/>
    <cfRule type="duplicateValues" dxfId="593" priority="483"/>
    <cfRule type="duplicateValues" dxfId="592" priority="484"/>
    <cfRule type="duplicateValues" dxfId="591" priority="485"/>
    <cfRule type="duplicateValues" dxfId="590" priority="486"/>
    <cfRule type="duplicateValues" dxfId="589" priority="487"/>
  </conditionalFormatting>
  <conditionalFormatting sqref="E61:E67">
    <cfRule type="duplicateValues" dxfId="588" priority="481"/>
  </conditionalFormatting>
  <conditionalFormatting sqref="E61:E67">
    <cfRule type="duplicateValues" dxfId="587" priority="480"/>
  </conditionalFormatting>
  <conditionalFormatting sqref="E61:E67">
    <cfRule type="duplicateValues" dxfId="586" priority="478"/>
    <cfRule type="duplicateValues" dxfId="585" priority="479"/>
  </conditionalFormatting>
  <conditionalFormatting sqref="E61:E67">
    <cfRule type="duplicateValues" dxfId="584" priority="475"/>
    <cfRule type="duplicateValues" dxfId="583" priority="476"/>
    <cfRule type="duplicateValues" dxfId="582" priority="477"/>
  </conditionalFormatting>
  <conditionalFormatting sqref="E61:E67">
    <cfRule type="duplicateValues" dxfId="581" priority="469"/>
    <cfRule type="duplicateValues" dxfId="580" priority="470"/>
    <cfRule type="duplicateValues" dxfId="579" priority="471"/>
    <cfRule type="duplicateValues" dxfId="578" priority="472"/>
    <cfRule type="duplicateValues" dxfId="577" priority="473"/>
    <cfRule type="duplicateValues" dxfId="576" priority="474"/>
  </conditionalFormatting>
  <conditionalFormatting sqref="B61:B67">
    <cfRule type="duplicateValues" dxfId="575" priority="468"/>
  </conditionalFormatting>
  <conditionalFormatting sqref="B61:B67">
    <cfRule type="duplicateValues" dxfId="574" priority="465"/>
    <cfRule type="duplicateValues" dxfId="573" priority="466"/>
    <cfRule type="duplicateValues" dxfId="572" priority="467"/>
  </conditionalFormatting>
  <conditionalFormatting sqref="B61:B67">
    <cfRule type="duplicateValues" dxfId="571" priority="463"/>
    <cfRule type="duplicateValues" dxfId="570" priority="464"/>
  </conditionalFormatting>
  <conditionalFormatting sqref="B61:B67">
    <cfRule type="duplicateValues" dxfId="569" priority="461"/>
    <cfRule type="duplicateValues" dxfId="568" priority="462"/>
  </conditionalFormatting>
  <conditionalFormatting sqref="E61:E67">
    <cfRule type="duplicateValues" dxfId="567" priority="460"/>
  </conditionalFormatting>
  <conditionalFormatting sqref="B61:B67">
    <cfRule type="duplicateValues" dxfId="566" priority="459"/>
  </conditionalFormatting>
  <conditionalFormatting sqref="E61:E67">
    <cfRule type="duplicateValues" dxfId="565" priority="458"/>
  </conditionalFormatting>
  <conditionalFormatting sqref="B61:B67">
    <cfRule type="duplicateValues" dxfId="564" priority="457"/>
  </conditionalFormatting>
  <conditionalFormatting sqref="E89">
    <cfRule type="duplicateValues" dxfId="563" priority="323"/>
  </conditionalFormatting>
  <conditionalFormatting sqref="E89">
    <cfRule type="duplicateValues" dxfId="562" priority="322"/>
  </conditionalFormatting>
  <conditionalFormatting sqref="E89">
    <cfRule type="duplicateValues" dxfId="561" priority="320"/>
    <cfRule type="duplicateValues" dxfId="560" priority="321"/>
  </conditionalFormatting>
  <conditionalFormatting sqref="E92">
    <cfRule type="duplicateValues" dxfId="559" priority="314"/>
  </conditionalFormatting>
  <conditionalFormatting sqref="E92">
    <cfRule type="duplicateValues" dxfId="558" priority="311"/>
    <cfRule type="duplicateValues" dxfId="557" priority="312"/>
    <cfRule type="duplicateValues" dxfId="556" priority="313"/>
  </conditionalFormatting>
  <conditionalFormatting sqref="E92">
    <cfRule type="duplicateValues" dxfId="555" priority="315"/>
  </conditionalFormatting>
  <conditionalFormatting sqref="E92">
    <cfRule type="duplicateValues" dxfId="554" priority="316"/>
    <cfRule type="duplicateValues" dxfId="553" priority="317"/>
  </conditionalFormatting>
  <conditionalFormatting sqref="E92">
    <cfRule type="duplicateValues" dxfId="552" priority="318"/>
  </conditionalFormatting>
  <conditionalFormatting sqref="E92">
    <cfRule type="duplicateValues" dxfId="551" priority="319"/>
  </conditionalFormatting>
  <conditionalFormatting sqref="E92">
    <cfRule type="duplicateValues" dxfId="550" priority="310"/>
  </conditionalFormatting>
  <conditionalFormatting sqref="E91">
    <cfRule type="duplicateValues" dxfId="549" priority="304"/>
  </conditionalFormatting>
  <conditionalFormatting sqref="E91">
    <cfRule type="duplicateValues" dxfId="548" priority="301"/>
    <cfRule type="duplicateValues" dxfId="547" priority="302"/>
    <cfRule type="duplicateValues" dxfId="546" priority="303"/>
  </conditionalFormatting>
  <conditionalFormatting sqref="E91">
    <cfRule type="duplicateValues" dxfId="545" priority="305"/>
  </conditionalFormatting>
  <conditionalFormatting sqref="E91">
    <cfRule type="duplicateValues" dxfId="544" priority="306"/>
    <cfRule type="duplicateValues" dxfId="543" priority="307"/>
  </conditionalFormatting>
  <conditionalFormatting sqref="E91">
    <cfRule type="duplicateValues" dxfId="542" priority="308"/>
  </conditionalFormatting>
  <conditionalFormatting sqref="E91">
    <cfRule type="duplicateValues" dxfId="541" priority="309"/>
  </conditionalFormatting>
  <conditionalFormatting sqref="E91">
    <cfRule type="duplicateValues" dxfId="540" priority="300"/>
  </conditionalFormatting>
  <conditionalFormatting sqref="E97">
    <cfRule type="duplicateValues" dxfId="539" priority="294"/>
  </conditionalFormatting>
  <conditionalFormatting sqref="E97">
    <cfRule type="duplicateValues" dxfId="538" priority="291"/>
    <cfRule type="duplicateValues" dxfId="537" priority="292"/>
    <cfRule type="duplicateValues" dxfId="536" priority="293"/>
  </conditionalFormatting>
  <conditionalFormatting sqref="E97">
    <cfRule type="duplicateValues" dxfId="535" priority="295"/>
  </conditionalFormatting>
  <conditionalFormatting sqref="E97">
    <cfRule type="duplicateValues" dxfId="534" priority="296"/>
    <cfRule type="duplicateValues" dxfId="533" priority="297"/>
  </conditionalFormatting>
  <conditionalFormatting sqref="E97">
    <cfRule type="duplicateValues" dxfId="532" priority="298"/>
  </conditionalFormatting>
  <conditionalFormatting sqref="E97">
    <cfRule type="duplicateValues" dxfId="531" priority="299"/>
  </conditionalFormatting>
  <conditionalFormatting sqref="E97">
    <cfRule type="duplicateValues" dxfId="530" priority="290"/>
  </conditionalFormatting>
  <conditionalFormatting sqref="E96 E89:E90">
    <cfRule type="duplicateValues" dxfId="529" priority="324"/>
  </conditionalFormatting>
  <conditionalFormatting sqref="E96 E89:E90">
    <cfRule type="duplicateValues" dxfId="528" priority="325"/>
    <cfRule type="duplicateValues" dxfId="527" priority="326"/>
    <cfRule type="duplicateValues" dxfId="526" priority="327"/>
  </conditionalFormatting>
  <conditionalFormatting sqref="E96">
    <cfRule type="duplicateValues" dxfId="525" priority="328"/>
  </conditionalFormatting>
  <conditionalFormatting sqref="E96">
    <cfRule type="duplicateValues" dxfId="524" priority="329"/>
  </conditionalFormatting>
  <conditionalFormatting sqref="E96 E90">
    <cfRule type="duplicateValues" dxfId="523" priority="331"/>
  </conditionalFormatting>
  <conditionalFormatting sqref="E96 E90">
    <cfRule type="duplicateValues" dxfId="522" priority="332"/>
    <cfRule type="duplicateValues" dxfId="521" priority="333"/>
  </conditionalFormatting>
  <conditionalFormatting sqref="E96">
    <cfRule type="duplicateValues" dxfId="520" priority="334"/>
  </conditionalFormatting>
  <conditionalFormatting sqref="E98 E93:E95">
    <cfRule type="duplicateValues" dxfId="519" priority="335"/>
  </conditionalFormatting>
  <conditionalFormatting sqref="E98 E93:E95">
    <cfRule type="duplicateValues" dxfId="518" priority="336"/>
    <cfRule type="duplicateValues" dxfId="517" priority="337"/>
    <cfRule type="duplicateValues" dxfId="516" priority="338"/>
  </conditionalFormatting>
  <conditionalFormatting sqref="E98">
    <cfRule type="duplicateValues" dxfId="515" priority="339"/>
  </conditionalFormatting>
  <conditionalFormatting sqref="E98 E93:E95">
    <cfRule type="duplicateValues" dxfId="514" priority="340"/>
    <cfRule type="duplicateValues" dxfId="513" priority="341"/>
  </conditionalFormatting>
  <conditionalFormatting sqref="E99:E100">
    <cfRule type="duplicateValues" dxfId="512" priority="342"/>
  </conditionalFormatting>
  <conditionalFormatting sqref="E99:E100">
    <cfRule type="duplicateValues" dxfId="511" priority="343"/>
    <cfRule type="duplicateValues" dxfId="510" priority="344"/>
    <cfRule type="duplicateValues" dxfId="509" priority="345"/>
  </conditionalFormatting>
  <conditionalFormatting sqref="E99:E100">
    <cfRule type="duplicateValues" dxfId="508" priority="346"/>
    <cfRule type="duplicateValues" dxfId="507" priority="347"/>
  </conditionalFormatting>
  <conditionalFormatting sqref="E37:E45">
    <cfRule type="duplicateValues" dxfId="506" priority="336047"/>
    <cfRule type="duplicateValues" dxfId="505" priority="336048"/>
  </conditionalFormatting>
  <conditionalFormatting sqref="E37:E45">
    <cfRule type="duplicateValues" dxfId="504" priority="336051"/>
  </conditionalFormatting>
  <conditionalFormatting sqref="E37:E45">
    <cfRule type="duplicateValues" dxfId="503" priority="336052"/>
    <cfRule type="duplicateValues" dxfId="502" priority="336053"/>
    <cfRule type="duplicateValues" dxfId="501" priority="336054"/>
  </conditionalFormatting>
  <conditionalFormatting sqref="E37:E45">
    <cfRule type="duplicateValues" dxfId="500" priority="336069"/>
    <cfRule type="duplicateValues" dxfId="499" priority="336070"/>
    <cfRule type="duplicateValues" dxfId="498" priority="336071"/>
    <cfRule type="duplicateValues" dxfId="497" priority="336072"/>
    <cfRule type="duplicateValues" dxfId="496" priority="336073"/>
    <cfRule type="duplicateValues" dxfId="495" priority="336074"/>
  </conditionalFormatting>
  <conditionalFormatting sqref="B37:B45">
    <cfRule type="duplicateValues" dxfId="494" priority="336088"/>
  </conditionalFormatting>
  <conditionalFormatting sqref="B37:B45">
    <cfRule type="duplicateValues" dxfId="493" priority="336089"/>
    <cfRule type="duplicateValues" dxfId="492" priority="336090"/>
    <cfRule type="duplicateValues" dxfId="491" priority="336091"/>
  </conditionalFormatting>
  <conditionalFormatting sqref="B37:B45">
    <cfRule type="duplicateValues" dxfId="490" priority="336092"/>
    <cfRule type="duplicateValues" dxfId="489" priority="336093"/>
  </conditionalFormatting>
  <conditionalFormatting sqref="E68:E73">
    <cfRule type="duplicateValues" dxfId="488" priority="336150"/>
    <cfRule type="duplicateValues" dxfId="487" priority="336151"/>
  </conditionalFormatting>
  <conditionalFormatting sqref="E68:E73">
    <cfRule type="duplicateValues" dxfId="486" priority="336158"/>
  </conditionalFormatting>
  <conditionalFormatting sqref="E68:E73">
    <cfRule type="duplicateValues" dxfId="485" priority="336160"/>
    <cfRule type="duplicateValues" dxfId="484" priority="336161"/>
    <cfRule type="duplicateValues" dxfId="483" priority="336162"/>
  </conditionalFormatting>
  <conditionalFormatting sqref="E68:E73">
    <cfRule type="duplicateValues" dxfId="482" priority="336194"/>
    <cfRule type="duplicateValues" dxfId="481" priority="336195"/>
    <cfRule type="duplicateValues" dxfId="480" priority="336196"/>
    <cfRule type="duplicateValues" dxfId="479" priority="336197"/>
    <cfRule type="duplicateValues" dxfId="478" priority="336198"/>
    <cfRule type="duplicateValues" dxfId="477" priority="336199"/>
  </conditionalFormatting>
  <conditionalFormatting sqref="B68:B73">
    <cfRule type="duplicateValues" dxfId="476" priority="336232"/>
  </conditionalFormatting>
  <conditionalFormatting sqref="B68:B73">
    <cfRule type="duplicateValues" dxfId="475" priority="336234"/>
    <cfRule type="duplicateValues" dxfId="474" priority="336235"/>
    <cfRule type="duplicateValues" dxfId="473" priority="336236"/>
  </conditionalFormatting>
  <conditionalFormatting sqref="B68:B73">
    <cfRule type="duplicateValues" dxfId="472" priority="336240"/>
    <cfRule type="duplicateValues" dxfId="471" priority="336241"/>
  </conditionalFormatting>
  <conditionalFormatting sqref="E89:E100">
    <cfRule type="duplicateValues" dxfId="470" priority="336300"/>
  </conditionalFormatting>
  <conditionalFormatting sqref="B89:B100 E89">
    <cfRule type="duplicateValues" dxfId="469" priority="336320"/>
  </conditionalFormatting>
  <conditionalFormatting sqref="B89:B100 E89">
    <cfRule type="duplicateValues" dxfId="468" priority="336323"/>
    <cfRule type="duplicateValues" dxfId="467" priority="336324"/>
    <cfRule type="duplicateValues" dxfId="466" priority="336325"/>
  </conditionalFormatting>
  <conditionalFormatting sqref="B89:B100 E89">
    <cfRule type="duplicateValues" dxfId="465" priority="336332"/>
    <cfRule type="duplicateValues" dxfId="464" priority="336333"/>
  </conditionalFormatting>
  <conditionalFormatting sqref="B89:B100">
    <cfRule type="duplicateValues" dxfId="463" priority="336338"/>
    <cfRule type="duplicateValues" dxfId="462" priority="336339"/>
  </conditionalFormatting>
  <conditionalFormatting sqref="B89:B100">
    <cfRule type="duplicateValues" dxfId="461" priority="336342"/>
  </conditionalFormatting>
  <conditionalFormatting sqref="E101:E102">
    <cfRule type="duplicateValues" dxfId="460" priority="336401"/>
  </conditionalFormatting>
  <conditionalFormatting sqref="E101:E102">
    <cfRule type="duplicateValues" dxfId="459" priority="336403"/>
    <cfRule type="duplicateValues" dxfId="458" priority="336404"/>
  </conditionalFormatting>
  <conditionalFormatting sqref="E101:E102">
    <cfRule type="duplicateValues" dxfId="457" priority="336407"/>
    <cfRule type="duplicateValues" dxfId="456" priority="336408"/>
    <cfRule type="duplicateValues" dxfId="455" priority="336409"/>
  </conditionalFormatting>
  <conditionalFormatting sqref="B101:B102 E101:E102">
    <cfRule type="duplicateValues" dxfId="454" priority="336413"/>
  </conditionalFormatting>
  <conditionalFormatting sqref="B101:B102 E101:E102">
    <cfRule type="duplicateValues" dxfId="453" priority="336415"/>
    <cfRule type="duplicateValues" dxfId="452" priority="336416"/>
    <cfRule type="duplicateValues" dxfId="451" priority="336417"/>
  </conditionalFormatting>
  <conditionalFormatting sqref="B101:B102 E101:E102">
    <cfRule type="duplicateValues" dxfId="450" priority="336421"/>
    <cfRule type="duplicateValues" dxfId="449" priority="336422"/>
  </conditionalFormatting>
  <conditionalFormatting sqref="B101:B102">
    <cfRule type="duplicateValues" dxfId="448" priority="336425"/>
    <cfRule type="duplicateValues" dxfId="447" priority="336426"/>
  </conditionalFormatting>
  <conditionalFormatting sqref="B101:B102">
    <cfRule type="duplicateValues" dxfId="446" priority="336427"/>
  </conditionalFormatting>
  <conditionalFormatting sqref="E103">
    <cfRule type="duplicateValues" dxfId="445" priority="177"/>
  </conditionalFormatting>
  <conditionalFormatting sqref="E103">
    <cfRule type="duplicateValues" dxfId="444" priority="176"/>
  </conditionalFormatting>
  <conditionalFormatting sqref="E103">
    <cfRule type="duplicateValues" dxfId="443" priority="174"/>
    <cfRule type="duplicateValues" dxfId="442" priority="175"/>
  </conditionalFormatting>
  <conditionalFormatting sqref="E105:E139">
    <cfRule type="duplicateValues" dxfId="441" priority="158"/>
  </conditionalFormatting>
  <conditionalFormatting sqref="E105:E139">
    <cfRule type="duplicateValues" dxfId="440" priority="155"/>
    <cfRule type="duplicateValues" dxfId="439" priority="156"/>
    <cfRule type="duplicateValues" dxfId="438" priority="157"/>
  </conditionalFormatting>
  <conditionalFormatting sqref="E105:E139">
    <cfRule type="duplicateValues" dxfId="437" priority="159"/>
  </conditionalFormatting>
  <conditionalFormatting sqref="E105:E139">
    <cfRule type="duplicateValues" dxfId="436" priority="160"/>
    <cfRule type="duplicateValues" dxfId="435" priority="161"/>
  </conditionalFormatting>
  <conditionalFormatting sqref="E105:E139">
    <cfRule type="duplicateValues" dxfId="434" priority="162"/>
  </conditionalFormatting>
  <conditionalFormatting sqref="E105:E139">
    <cfRule type="duplicateValues" dxfId="433" priority="163"/>
  </conditionalFormatting>
  <conditionalFormatting sqref="E105:E139">
    <cfRule type="duplicateValues" dxfId="432" priority="154"/>
  </conditionalFormatting>
  <conditionalFormatting sqref="E1:E1048576">
    <cfRule type="duplicateValues" dxfId="431" priority="87"/>
  </conditionalFormatting>
  <conditionalFormatting sqref="B74:B88">
    <cfRule type="duplicateValues" dxfId="430" priority="336485"/>
  </conditionalFormatting>
  <conditionalFormatting sqref="B74:B88">
    <cfRule type="duplicateValues" dxfId="429" priority="336487"/>
    <cfRule type="duplicateValues" dxfId="428" priority="336488"/>
    <cfRule type="duplicateValues" dxfId="427" priority="336489"/>
  </conditionalFormatting>
  <conditionalFormatting sqref="B74:B88">
    <cfRule type="duplicateValues" dxfId="426" priority="336493"/>
    <cfRule type="duplicateValues" dxfId="425" priority="336494"/>
  </conditionalFormatting>
  <conditionalFormatting sqref="E5:E6">
    <cfRule type="duplicateValues" dxfId="424" priority="336580"/>
  </conditionalFormatting>
  <conditionalFormatting sqref="E5:E6">
    <cfRule type="duplicateValues" dxfId="423" priority="336581"/>
    <cfRule type="duplicateValues" dxfId="422" priority="336582"/>
  </conditionalFormatting>
  <conditionalFormatting sqref="B5:B6">
    <cfRule type="duplicateValues" dxfId="421" priority="336601"/>
  </conditionalFormatting>
  <conditionalFormatting sqref="B5:B6">
    <cfRule type="duplicateValues" dxfId="420" priority="336602"/>
    <cfRule type="duplicateValues" dxfId="419" priority="336603"/>
    <cfRule type="duplicateValues" dxfId="418" priority="336604"/>
  </conditionalFormatting>
  <conditionalFormatting sqref="B5:B6">
    <cfRule type="duplicateValues" dxfId="417" priority="336605"/>
    <cfRule type="duplicateValues" dxfId="416" priority="336606"/>
  </conditionalFormatting>
  <conditionalFormatting sqref="B103:B139">
    <cfRule type="duplicateValues" dxfId="415" priority="336877"/>
  </conditionalFormatting>
  <conditionalFormatting sqref="B103:B139">
    <cfRule type="duplicateValues" dxfId="414" priority="336878"/>
    <cfRule type="duplicateValues" dxfId="413" priority="336879"/>
    <cfRule type="duplicateValues" dxfId="412" priority="336880"/>
  </conditionalFormatting>
  <conditionalFormatting sqref="B103:B139">
    <cfRule type="duplicateValues" dxfId="411" priority="336881"/>
    <cfRule type="duplicateValues" dxfId="410" priority="336882"/>
  </conditionalFormatting>
  <conditionalFormatting sqref="B34:B35">
    <cfRule type="duplicateValues" dxfId="409" priority="336923"/>
  </conditionalFormatting>
  <conditionalFormatting sqref="B34:B35">
    <cfRule type="duplicateValues" dxfId="408" priority="336924"/>
    <cfRule type="duplicateValues" dxfId="407" priority="336925"/>
    <cfRule type="duplicateValues" dxfId="406" priority="336926"/>
  </conditionalFormatting>
  <conditionalFormatting sqref="B34:B35">
    <cfRule type="duplicateValues" dxfId="405" priority="336927"/>
    <cfRule type="duplicateValues" dxfId="404" priority="336928"/>
  </conditionalFormatting>
  <conditionalFormatting sqref="B7:B24">
    <cfRule type="duplicateValues" dxfId="403" priority="337065"/>
  </conditionalFormatting>
  <conditionalFormatting sqref="B7:B24">
    <cfRule type="duplicateValues" dxfId="402" priority="337067"/>
    <cfRule type="duplicateValues" dxfId="401" priority="337068"/>
    <cfRule type="duplicateValues" dxfId="400" priority="337069"/>
  </conditionalFormatting>
  <conditionalFormatting sqref="B7:B24">
    <cfRule type="duplicateValues" dxfId="399" priority="337073"/>
    <cfRule type="duplicateValues" dxfId="398" priority="337074"/>
  </conditionalFormatting>
  <conditionalFormatting sqref="B25:B28">
    <cfRule type="duplicateValues" dxfId="397" priority="337223"/>
  </conditionalFormatting>
  <conditionalFormatting sqref="B25:B28">
    <cfRule type="duplicateValues" dxfId="396" priority="337225"/>
    <cfRule type="duplicateValues" dxfId="395" priority="337226"/>
    <cfRule type="duplicateValues" dxfId="394" priority="337227"/>
  </conditionalFormatting>
  <conditionalFormatting sqref="B25:B28">
    <cfRule type="duplicateValues" dxfId="393" priority="337231"/>
    <cfRule type="duplicateValues" dxfId="392" priority="337232"/>
  </conditionalFormatting>
  <conditionalFormatting sqref="E25:E35">
    <cfRule type="duplicateValues" dxfId="391" priority="337281"/>
  </conditionalFormatting>
  <conditionalFormatting sqref="E25:E35">
    <cfRule type="duplicateValues" dxfId="390" priority="337283"/>
    <cfRule type="duplicateValues" dxfId="389" priority="337284"/>
  </conditionalFormatting>
  <conditionalFormatting sqref="E25:E35">
    <cfRule type="duplicateValues" dxfId="388" priority="337287"/>
    <cfRule type="duplicateValues" dxfId="387" priority="337288"/>
    <cfRule type="duplicateValues" dxfId="386" priority="337289"/>
  </conditionalFormatting>
  <conditionalFormatting sqref="E25:E35">
    <cfRule type="duplicateValues" dxfId="385" priority="337293"/>
    <cfRule type="duplicateValues" dxfId="384" priority="337294"/>
    <cfRule type="duplicateValues" dxfId="383" priority="337295"/>
    <cfRule type="duplicateValues" dxfId="382" priority="337296"/>
    <cfRule type="duplicateValues" dxfId="381" priority="337297"/>
    <cfRule type="duplicateValues" dxfId="380" priority="337298"/>
  </conditionalFormatting>
  <conditionalFormatting sqref="E7:E35">
    <cfRule type="duplicateValues" dxfId="379" priority="337305"/>
    <cfRule type="duplicateValues" dxfId="378" priority="337306"/>
  </conditionalFormatting>
  <conditionalFormatting sqref="E7:E35">
    <cfRule type="duplicateValues" dxfId="377" priority="337309"/>
  </conditionalFormatting>
  <conditionalFormatting sqref="E7:E35">
    <cfRule type="duplicateValues" dxfId="376" priority="337311"/>
    <cfRule type="duplicateValues" dxfId="375" priority="337312"/>
    <cfRule type="duplicateValues" dxfId="374" priority="337313"/>
  </conditionalFormatting>
  <conditionalFormatting sqref="E7:E35">
    <cfRule type="duplicateValues" dxfId="373" priority="337317"/>
    <cfRule type="duplicateValues" dxfId="372" priority="337318"/>
    <cfRule type="duplicateValues" dxfId="371" priority="337319"/>
    <cfRule type="duplicateValues" dxfId="370" priority="337320"/>
    <cfRule type="duplicateValues" dxfId="369" priority="337321"/>
    <cfRule type="duplicateValues" dxfId="368" priority="337322"/>
  </conditionalFormatting>
  <conditionalFormatting sqref="E46:E50">
    <cfRule type="duplicateValues" dxfId="367" priority="337354"/>
    <cfRule type="duplicateValues" dxfId="366" priority="337355"/>
  </conditionalFormatting>
  <conditionalFormatting sqref="E46:E50">
    <cfRule type="duplicateValues" dxfId="365" priority="337362"/>
  </conditionalFormatting>
  <conditionalFormatting sqref="E46:E50">
    <cfRule type="duplicateValues" dxfId="364" priority="337364"/>
    <cfRule type="duplicateValues" dxfId="363" priority="337365"/>
    <cfRule type="duplicateValues" dxfId="362" priority="337366"/>
  </conditionalFormatting>
  <conditionalFormatting sqref="E46:E50">
    <cfRule type="duplicateValues" dxfId="361" priority="337398"/>
    <cfRule type="duplicateValues" dxfId="360" priority="337399"/>
    <cfRule type="duplicateValues" dxfId="359" priority="337400"/>
    <cfRule type="duplicateValues" dxfId="358" priority="337401"/>
    <cfRule type="duplicateValues" dxfId="357" priority="337402"/>
    <cfRule type="duplicateValues" dxfId="356" priority="337403"/>
  </conditionalFormatting>
  <conditionalFormatting sqref="B46:B50">
    <cfRule type="duplicateValues" dxfId="355" priority="337436"/>
  </conditionalFormatting>
  <conditionalFormatting sqref="B46:B50">
    <cfRule type="duplicateValues" dxfId="354" priority="337438"/>
    <cfRule type="duplicateValues" dxfId="353" priority="337439"/>
    <cfRule type="duplicateValues" dxfId="352" priority="337440"/>
  </conditionalFormatting>
  <conditionalFormatting sqref="B46:B50">
    <cfRule type="duplicateValues" dxfId="351" priority="337444"/>
    <cfRule type="duplicateValues" dxfId="350" priority="337445"/>
  </conditionalFormatting>
  <conditionalFormatting sqref="E29:E35 E1:E4 E106:E1048576">
    <cfRule type="duplicateValues" dxfId="349" priority="337446"/>
    <cfRule type="duplicateValues" dxfId="348" priority="337447"/>
  </conditionalFormatting>
  <conditionalFormatting sqref="E29:E35 E106:E1048576">
    <cfRule type="duplicateValues" dxfId="347" priority="337495"/>
    <cfRule type="duplicateValues" dxfId="346" priority="337496"/>
  </conditionalFormatting>
  <conditionalFormatting sqref="E29:E35 E106:E1048576">
    <cfRule type="duplicateValues" dxfId="345" priority="337503"/>
  </conditionalFormatting>
  <conditionalFormatting sqref="E29:E35 E1:E4 E106:E1048576">
    <cfRule type="duplicateValues" dxfId="344" priority="337507"/>
    <cfRule type="duplicateValues" dxfId="343" priority="337508"/>
    <cfRule type="duplicateValues" dxfId="342" priority="337509"/>
  </conditionalFormatting>
  <conditionalFormatting sqref="E29:E35 E106:E1048576">
    <cfRule type="duplicateValues" dxfId="341" priority="337522"/>
    <cfRule type="duplicateValues" dxfId="340" priority="337523"/>
    <cfRule type="duplicateValues" dxfId="339" priority="337524"/>
  </conditionalFormatting>
  <conditionalFormatting sqref="E106:E1048576">
    <cfRule type="duplicateValues" dxfId="338" priority="337534"/>
  </conditionalFormatting>
  <conditionalFormatting sqref="E29:E35 E1:E4 E106:E1048576">
    <cfRule type="duplicateValues" dxfId="337" priority="337537"/>
  </conditionalFormatting>
  <conditionalFormatting sqref="E1:E35 E106:E1048576">
    <cfRule type="duplicateValues" dxfId="336" priority="337542"/>
    <cfRule type="duplicateValues" dxfId="335" priority="337543"/>
    <cfRule type="duplicateValues" dxfId="334" priority="337544"/>
  </conditionalFormatting>
  <conditionalFormatting sqref="E1:E35 E106:E1048576">
    <cfRule type="duplicateValues" dxfId="333" priority="337554"/>
  </conditionalFormatting>
  <conditionalFormatting sqref="E1:E36 E106:E1048576">
    <cfRule type="duplicateValues" dxfId="332" priority="337566"/>
  </conditionalFormatting>
  <conditionalFormatting sqref="E1:E50 E106:E1048576">
    <cfRule type="duplicateValues" dxfId="331" priority="337574"/>
  </conditionalFormatting>
  <conditionalFormatting sqref="E1:E73 E106:E1048576">
    <cfRule type="duplicateValues" dxfId="330" priority="337582"/>
  </conditionalFormatting>
  <conditionalFormatting sqref="E103:E139">
    <cfRule type="duplicateValues" dxfId="329" priority="337710"/>
  </conditionalFormatting>
  <conditionalFormatting sqref="E103:E139">
    <cfRule type="duplicateValues" dxfId="328" priority="337711"/>
    <cfRule type="duplicateValues" dxfId="327" priority="337712"/>
    <cfRule type="duplicateValues" dxfId="326" priority="337713"/>
  </conditionalFormatting>
  <conditionalFormatting sqref="E104:E139">
    <cfRule type="duplicateValues" dxfId="325" priority="337714"/>
  </conditionalFormatting>
  <conditionalFormatting sqref="E104:E139">
    <cfRule type="duplicateValues" dxfId="324" priority="337715"/>
    <cfRule type="duplicateValues" dxfId="323" priority="337716"/>
  </conditionalFormatting>
  <conditionalFormatting sqref="E74:E139">
    <cfRule type="duplicateValues" dxfId="60" priority="337772"/>
    <cfRule type="duplicateValues" dxfId="59" priority="337773"/>
  </conditionalFormatting>
  <conditionalFormatting sqref="E74:E139">
    <cfRule type="duplicateValues" dxfId="58" priority="337774"/>
  </conditionalFormatting>
  <conditionalFormatting sqref="E74:E139">
    <cfRule type="duplicateValues" dxfId="57" priority="337775"/>
    <cfRule type="duplicateValues" dxfId="56" priority="337776"/>
    <cfRule type="duplicateValues" dxfId="55" priority="337777"/>
  </conditionalFormatting>
  <conditionalFormatting sqref="E74:E139">
    <cfRule type="duplicateValues" dxfId="54" priority="337778"/>
    <cfRule type="duplicateValues" dxfId="53" priority="337779"/>
    <cfRule type="duplicateValues" dxfId="52" priority="337780"/>
    <cfRule type="duplicateValues" dxfId="51" priority="337781"/>
    <cfRule type="duplicateValues" dxfId="50" priority="337782"/>
    <cfRule type="duplicateValues" dxfId="49" priority="337783"/>
  </conditionalFormatting>
  <conditionalFormatting sqref="E124">
    <cfRule type="duplicateValues" dxfId="48" priority="26"/>
  </conditionalFormatting>
  <conditionalFormatting sqref="E124">
    <cfRule type="duplicateValues" dxfId="47" priority="25"/>
  </conditionalFormatting>
  <conditionalFormatting sqref="E124">
    <cfRule type="duplicateValues" dxfId="46" priority="23"/>
    <cfRule type="duplicateValues" dxfId="45" priority="24"/>
  </conditionalFormatting>
  <conditionalFormatting sqref="E127">
    <cfRule type="duplicateValues" dxfId="44" priority="17"/>
  </conditionalFormatting>
  <conditionalFormatting sqref="E127">
    <cfRule type="duplicateValues" dxfId="43" priority="14"/>
    <cfRule type="duplicateValues" dxfId="42" priority="15"/>
    <cfRule type="duplicateValues" dxfId="41" priority="16"/>
  </conditionalFormatting>
  <conditionalFormatting sqref="E127">
    <cfRule type="duplicateValues" dxfId="40" priority="18"/>
  </conditionalFormatting>
  <conditionalFormatting sqref="E127">
    <cfRule type="duplicateValues" dxfId="39" priority="19"/>
    <cfRule type="duplicateValues" dxfId="38" priority="20"/>
  </conditionalFormatting>
  <conditionalFormatting sqref="E127">
    <cfRule type="duplicateValues" dxfId="37" priority="21"/>
  </conditionalFormatting>
  <conditionalFormatting sqref="E127">
    <cfRule type="duplicateValues" dxfId="36" priority="22"/>
  </conditionalFormatting>
  <conditionalFormatting sqref="E127">
    <cfRule type="duplicateValues" dxfId="35" priority="13"/>
  </conditionalFormatting>
  <conditionalFormatting sqref="E126">
    <cfRule type="duplicateValues" dxfId="34" priority="7"/>
  </conditionalFormatting>
  <conditionalFormatting sqref="E126">
    <cfRule type="duplicateValues" dxfId="33" priority="4"/>
    <cfRule type="duplicateValues" dxfId="32" priority="5"/>
    <cfRule type="duplicateValues" dxfId="31" priority="6"/>
  </conditionalFormatting>
  <conditionalFormatting sqref="E126">
    <cfRule type="duplicateValues" dxfId="30" priority="8"/>
  </conditionalFormatting>
  <conditionalFormatting sqref="E126">
    <cfRule type="duplicateValues" dxfId="29" priority="9"/>
    <cfRule type="duplicateValues" dxfId="28" priority="10"/>
  </conditionalFormatting>
  <conditionalFormatting sqref="E126">
    <cfRule type="duplicateValues" dxfId="27" priority="11"/>
  </conditionalFormatting>
  <conditionalFormatting sqref="E126">
    <cfRule type="duplicateValues" dxfId="26" priority="12"/>
  </conditionalFormatting>
  <conditionalFormatting sqref="E126">
    <cfRule type="duplicateValues" dxfId="25" priority="3"/>
  </conditionalFormatting>
  <conditionalFormatting sqref="E124:E139">
    <cfRule type="duplicateValues" dxfId="24" priority="2"/>
  </conditionalFormatting>
  <conditionalFormatting sqref="E124:E125">
    <cfRule type="duplicateValues" dxfId="23" priority="27"/>
  </conditionalFormatting>
  <conditionalFormatting sqref="E124:E125">
    <cfRule type="duplicateValues" dxfId="22" priority="28"/>
    <cfRule type="duplicateValues" dxfId="21" priority="29"/>
    <cfRule type="duplicateValues" dxfId="20" priority="30"/>
  </conditionalFormatting>
  <conditionalFormatting sqref="E124:E125">
    <cfRule type="duplicateValues" dxfId="19" priority="31"/>
  </conditionalFormatting>
  <conditionalFormatting sqref="E124:E125">
    <cfRule type="duplicateValues" dxfId="18" priority="32"/>
  </conditionalFormatting>
  <conditionalFormatting sqref="E124:E139">
    <cfRule type="duplicateValues" dxfId="17" priority="1"/>
  </conditionalFormatting>
  <conditionalFormatting sqref="E124:E139">
    <cfRule type="duplicateValues" dxfId="16" priority="33"/>
  </conditionalFormatting>
  <conditionalFormatting sqref="E128">
    <cfRule type="duplicateValues" dxfId="15" priority="34"/>
  </conditionalFormatting>
  <conditionalFormatting sqref="E128">
    <cfRule type="duplicateValues" dxfId="14" priority="35"/>
    <cfRule type="duplicateValues" dxfId="13" priority="36"/>
    <cfRule type="duplicateValues" dxfId="12" priority="37"/>
  </conditionalFormatting>
  <conditionalFormatting sqref="E128">
    <cfRule type="duplicateValues" dxfId="11" priority="38"/>
    <cfRule type="duplicateValues" dxfId="10" priority="39"/>
  </conditionalFormatting>
  <conditionalFormatting sqref="E125">
    <cfRule type="duplicateValues" dxfId="9" priority="40"/>
  </conditionalFormatting>
  <conditionalFormatting sqref="E125">
    <cfRule type="duplicateValues" dxfId="8" priority="41"/>
    <cfRule type="duplicateValues" dxfId="7" priority="42"/>
  </conditionalFormatting>
  <conditionalFormatting sqref="E124:E125">
    <cfRule type="duplicateValues" dxfId="6" priority="43"/>
  </conditionalFormatting>
  <conditionalFormatting sqref="E129:E139">
    <cfRule type="duplicateValues" dxfId="5" priority="44"/>
  </conditionalFormatting>
  <conditionalFormatting sqref="E129:E139">
    <cfRule type="duplicateValues" dxfId="4" priority="45"/>
    <cfRule type="duplicateValues" dxfId="3" priority="46"/>
    <cfRule type="duplicateValues" dxfId="2" priority="47"/>
  </conditionalFormatting>
  <conditionalFormatting sqref="E129:E139">
    <cfRule type="duplicateValues" dxfId="1" priority="48"/>
    <cfRule type="duplicateValues" dxfId="0" priority="4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2" t="s">
        <v>0</v>
      </c>
      <c r="B1" s="15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4" t="s">
        <v>8</v>
      </c>
      <c r="B9" s="15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6" t="s">
        <v>9</v>
      </c>
      <c r="B14" s="15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opLeftCell="A19" zoomScale="80" zoomScaleNormal="80" workbookViewId="0">
      <selection activeCell="C60" sqref="C60"/>
    </sheetView>
  </sheetViews>
  <sheetFormatPr baseColWidth="10" defaultColWidth="52.7109375" defaultRowHeight="15" x14ac:dyDescent="0.25"/>
  <cols>
    <col min="1" max="1" width="25.7109375" style="86" bestFit="1" customWidth="1"/>
    <col min="2" max="2" width="22.42578125" style="86" customWidth="1"/>
    <col min="3" max="3" width="51.7109375" style="86" bestFit="1" customWidth="1"/>
    <col min="4" max="4" width="39.28515625" style="86" bestFit="1" customWidth="1"/>
    <col min="5" max="5" width="13" style="86" bestFit="1" customWidth="1"/>
    <col min="6" max="16384" width="52.7109375" style="86"/>
  </cols>
  <sheetData>
    <row r="1" spans="1:5" ht="22.5" x14ac:dyDescent="0.25">
      <c r="A1" s="139" t="s">
        <v>2479</v>
      </c>
      <c r="B1" s="140"/>
      <c r="C1" s="140"/>
      <c r="D1" s="140"/>
      <c r="E1" s="141"/>
    </row>
    <row r="2" spans="1:5" ht="18.75" customHeight="1" x14ac:dyDescent="0.25">
      <c r="A2" s="139" t="s">
        <v>2158</v>
      </c>
      <c r="B2" s="140"/>
      <c r="C2" s="140"/>
      <c r="D2" s="140"/>
      <c r="E2" s="141"/>
    </row>
    <row r="3" spans="1:5" ht="25.5" x14ac:dyDescent="0.25">
      <c r="A3" s="145" t="s">
        <v>2479</v>
      </c>
      <c r="B3" s="146"/>
      <c r="C3" s="146"/>
      <c r="D3" s="146"/>
      <c r="E3" s="147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2558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2554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30" t="s">
        <v>2425</v>
      </c>
      <c r="B8" s="131"/>
      <c r="C8" s="131"/>
      <c r="D8" s="131"/>
      <c r="E8" s="132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2" t="str">
        <f>VLOOKUP(B10,'[1]LISTADO ATM'!$A$2:$C$817,3,0)</f>
        <v>DISTRITO NACIONAL</v>
      </c>
      <c r="B10" s="112">
        <v>494</v>
      </c>
      <c r="C10" s="112" t="str">
        <f>VLOOKUP(B10,'[1]LISTADO ATM'!$A$2:$B$816,2,0)</f>
        <v xml:space="preserve">ATM Oficina Blue Mall </v>
      </c>
      <c r="D10" s="100" t="s">
        <v>2485</v>
      </c>
      <c r="E10" s="99">
        <v>335770905</v>
      </c>
    </row>
    <row r="11" spans="1:5" ht="18" x14ac:dyDescent="0.25">
      <c r="A11" s="112" t="str">
        <f>VLOOKUP(B11,'[1]LISTADO ATM'!$A$2:$C$817,3,0)</f>
        <v>ESTE</v>
      </c>
      <c r="B11" s="112">
        <v>211</v>
      </c>
      <c r="C11" s="112" t="str">
        <f>VLOOKUP(B11,'[1]LISTADO ATM'!$A$2:$B$816,2,0)</f>
        <v xml:space="preserve">ATM Oficina La Romana I </v>
      </c>
      <c r="D11" s="100" t="s">
        <v>2485</v>
      </c>
      <c r="E11" s="99">
        <v>335771009</v>
      </c>
    </row>
    <row r="12" spans="1:5" ht="18" x14ac:dyDescent="0.25">
      <c r="A12" s="112" t="str">
        <f>VLOOKUP(B12,'[1]LISTADO ATM'!$A$2:$C$817,3,0)</f>
        <v>ESTE</v>
      </c>
      <c r="B12" s="112">
        <v>399</v>
      </c>
      <c r="C12" s="112" t="str">
        <f>VLOOKUP(B12,'[1]LISTADO ATM'!$A$2:$B$816,2,0)</f>
        <v xml:space="preserve">ATM Oficina La Romana II </v>
      </c>
      <c r="D12" s="100" t="s">
        <v>2485</v>
      </c>
      <c r="E12" s="99">
        <v>335771011</v>
      </c>
    </row>
    <row r="13" spans="1:5" ht="18" x14ac:dyDescent="0.25">
      <c r="A13" s="112" t="str">
        <f>VLOOKUP(B13,'[1]LISTADO ATM'!$A$2:$C$817,3,0)</f>
        <v>DISTRITO NACIONAL</v>
      </c>
      <c r="B13" s="112">
        <v>85</v>
      </c>
      <c r="C13" s="112" t="str">
        <f>VLOOKUP(B13,'[1]LISTADO ATM'!$A$2:$B$816,2,0)</f>
        <v xml:space="preserve">ATM Oficina San Isidro (Fuerza Aérea) </v>
      </c>
      <c r="D13" s="100" t="s">
        <v>2485</v>
      </c>
      <c r="E13" s="99">
        <v>335771143</v>
      </c>
    </row>
    <row r="14" spans="1:5" ht="18" x14ac:dyDescent="0.25">
      <c r="A14" s="112" t="str">
        <f>VLOOKUP(B14,'[1]LISTADO ATM'!$A$2:$C$817,3,0)</f>
        <v>SUR</v>
      </c>
      <c r="B14" s="112">
        <v>783</v>
      </c>
      <c r="C14" s="112" t="str">
        <f>VLOOKUP(B14,'[1]LISTADO ATM'!$A$2:$B$816,2,0)</f>
        <v xml:space="preserve">ATM Autobanco Alfa y Omega (Barahona) </v>
      </c>
      <c r="D14" s="100" t="s">
        <v>2485</v>
      </c>
      <c r="E14" s="99" t="s">
        <v>2541</v>
      </c>
    </row>
    <row r="15" spans="1:5" ht="18" x14ac:dyDescent="0.25">
      <c r="A15" s="112" t="str">
        <f>VLOOKUP(B15,'[1]LISTADO ATM'!$A$2:$C$817,3,0)</f>
        <v>DISTRITO NACIONAL</v>
      </c>
      <c r="B15" s="112">
        <v>453</v>
      </c>
      <c r="C15" s="112" t="str">
        <f>VLOOKUP(B15,'[1]LISTADO ATM'!$A$2:$B$816,2,0)</f>
        <v xml:space="preserve">ATM Autobanco Sarasota II </v>
      </c>
      <c r="D15" s="100" t="s">
        <v>2485</v>
      </c>
      <c r="E15" s="99">
        <v>335771380</v>
      </c>
    </row>
    <row r="16" spans="1:5" ht="18" x14ac:dyDescent="0.25">
      <c r="A16" s="112" t="str">
        <f>VLOOKUP(B16,'[1]LISTADO ATM'!$A$2:$C$817,3,0)</f>
        <v>DISTRITO NACIONAL</v>
      </c>
      <c r="B16" s="112">
        <v>551</v>
      </c>
      <c r="C16" s="112" t="str">
        <f>VLOOKUP(B16,'[1]LISTADO ATM'!$A$2:$B$816,2,0)</f>
        <v xml:space="preserve">ATM Oficina Padre Castellanos </v>
      </c>
      <c r="D16" s="100" t="s">
        <v>2485</v>
      </c>
      <c r="E16" s="99">
        <v>335771573</v>
      </c>
    </row>
    <row r="17" spans="1:5" ht="18" x14ac:dyDescent="0.25">
      <c r="A17" s="112" t="str">
        <f>VLOOKUP(B17,'[1]LISTADO ATM'!$A$2:$C$817,3,0)</f>
        <v>DISTRITO NACIONAL</v>
      </c>
      <c r="B17" s="112">
        <v>281</v>
      </c>
      <c r="C17" s="112" t="str">
        <f>VLOOKUP(B17,'[1]LISTADO ATM'!$A$2:$B$816,2,0)</f>
        <v xml:space="preserve">ATM S/M Pola Independencia </v>
      </c>
      <c r="D17" s="100" t="s">
        <v>2485</v>
      </c>
      <c r="E17" s="99">
        <v>335771098</v>
      </c>
    </row>
    <row r="18" spans="1:5" ht="18" x14ac:dyDescent="0.25">
      <c r="A18" s="112" t="str">
        <f>VLOOKUP(B18,'[1]LISTADO ATM'!$A$2:$C$817,3,0)</f>
        <v>DISTRITO NACIONAL</v>
      </c>
      <c r="B18" s="112">
        <v>314</v>
      </c>
      <c r="C18" s="112" t="str">
        <f>VLOOKUP(B18,'[1]LISTADO ATM'!$A$2:$B$816,2,0)</f>
        <v xml:space="preserve">ATM UNP Cambita Garabito (San Cristóbal) </v>
      </c>
      <c r="D18" s="100" t="s">
        <v>2485</v>
      </c>
      <c r="E18" s="99">
        <v>335771099</v>
      </c>
    </row>
    <row r="19" spans="1:5" ht="18" x14ac:dyDescent="0.25">
      <c r="A19" s="112" t="str">
        <f>VLOOKUP(B19,'[1]LISTADO ATM'!$A$2:$C$817,3,0)</f>
        <v>DISTRITO NACIONAL</v>
      </c>
      <c r="B19" s="112">
        <v>911</v>
      </c>
      <c r="C19" s="112" t="str">
        <f>VLOOKUP(B19,'[1]LISTADO ATM'!$A$2:$B$816,2,0)</f>
        <v xml:space="preserve">ATM Oficina Venezuela II </v>
      </c>
      <c r="D19" s="100" t="s">
        <v>2485</v>
      </c>
      <c r="E19" s="99">
        <v>335771101</v>
      </c>
    </row>
    <row r="20" spans="1:5" ht="18" x14ac:dyDescent="0.25">
      <c r="A20" s="112" t="str">
        <f>VLOOKUP(B20,'[1]LISTADO ATM'!$A$2:$C$817,3,0)</f>
        <v>DISTRITO NACIONAL</v>
      </c>
      <c r="B20" s="112">
        <v>883</v>
      </c>
      <c r="C20" s="112" t="str">
        <f>VLOOKUP(B20,'[1]LISTADO ATM'!$A$2:$B$816,2,0)</f>
        <v xml:space="preserve">ATM Oficina Filadelfia Plaza </v>
      </c>
      <c r="D20" s="100" t="s">
        <v>2485</v>
      </c>
      <c r="E20" s="99">
        <v>335771107</v>
      </c>
    </row>
    <row r="21" spans="1:5" ht="18" x14ac:dyDescent="0.25">
      <c r="A21" s="112" t="str">
        <f>VLOOKUP(B21,'[1]LISTADO ATM'!$A$2:$C$817,3,0)</f>
        <v>DISTRITO NACIONAL</v>
      </c>
      <c r="B21" s="112">
        <v>225</v>
      </c>
      <c r="C21" s="112" t="str">
        <f>VLOOKUP(B21,'[1]LISTADO ATM'!$A$2:$B$816,2,0)</f>
        <v xml:space="preserve">ATM S/M Nacional Arroyo Hondo </v>
      </c>
      <c r="D21" s="100" t="s">
        <v>2485</v>
      </c>
      <c r="E21" s="99">
        <v>335771224</v>
      </c>
    </row>
    <row r="22" spans="1:5" ht="18.75" thickBot="1" x14ac:dyDescent="0.3">
      <c r="A22" s="95" t="s">
        <v>2428</v>
      </c>
      <c r="B22" s="118">
        <f>COUNT(B10:B21)</f>
        <v>12</v>
      </c>
      <c r="C22" s="142"/>
      <c r="D22" s="143"/>
      <c r="E22" s="144"/>
    </row>
    <row r="23" spans="1:5" ht="15.75" thickBot="1" x14ac:dyDescent="0.3">
      <c r="B23" s="108"/>
      <c r="E23" s="108"/>
    </row>
    <row r="24" spans="1:5" ht="18.75" thickBot="1" x14ac:dyDescent="0.3">
      <c r="A24" s="130" t="s">
        <v>2430</v>
      </c>
      <c r="B24" s="131"/>
      <c r="C24" s="131"/>
      <c r="D24" s="131"/>
      <c r="E24" s="132"/>
    </row>
    <row r="25" spans="1:5" ht="18" x14ac:dyDescent="0.25">
      <c r="A25" s="91" t="s">
        <v>15</v>
      </c>
      <c r="B25" s="91" t="s">
        <v>2426</v>
      </c>
      <c r="C25" s="92" t="s">
        <v>46</v>
      </c>
      <c r="D25" s="92" t="s">
        <v>2433</v>
      </c>
      <c r="E25" s="92" t="s">
        <v>2427</v>
      </c>
    </row>
    <row r="26" spans="1:5" ht="18" x14ac:dyDescent="0.25">
      <c r="A26" s="99" t="str">
        <f>VLOOKUP(B26,'[1]LISTADO ATM'!$A$2:$C$817,3,0)</f>
        <v>ESTE</v>
      </c>
      <c r="B26" s="99">
        <v>158</v>
      </c>
      <c r="C26" s="112" t="str">
        <f>VLOOKUP(B26,'[1]LISTADO ATM'!$A$2:$B$816,2,0)</f>
        <v xml:space="preserve">ATM Oficina Romana Norte </v>
      </c>
      <c r="D26" s="113" t="s">
        <v>2455</v>
      </c>
      <c r="E26" s="99">
        <v>335769631</v>
      </c>
    </row>
    <row r="27" spans="1:5" ht="18" x14ac:dyDescent="0.25">
      <c r="A27" s="99" t="str">
        <f>VLOOKUP(B27,'[1]LISTADO ATM'!$A$2:$C$817,3,0)</f>
        <v>DISTRITO NACIONAL</v>
      </c>
      <c r="B27" s="99">
        <v>554</v>
      </c>
      <c r="C27" s="112" t="str">
        <f>VLOOKUP(B27,'[1]LISTADO ATM'!$A$2:$B$816,2,0)</f>
        <v xml:space="preserve">ATM Oficina Isabel La Católica I </v>
      </c>
      <c r="D27" s="113" t="s">
        <v>2455</v>
      </c>
      <c r="E27" s="99">
        <v>335770459</v>
      </c>
    </row>
    <row r="28" spans="1:5" ht="18" x14ac:dyDescent="0.25">
      <c r="A28" s="99" t="str">
        <f>VLOOKUP(B28,'[1]LISTADO ATM'!$A$2:$C$817,3,0)</f>
        <v>ESTE</v>
      </c>
      <c r="B28" s="99">
        <v>660</v>
      </c>
      <c r="C28" s="112" t="str">
        <f>VLOOKUP(B28,'[1]LISTADO ATM'!$A$2:$B$816,2,0)</f>
        <v>ATM Oficina Romana Norte II</v>
      </c>
      <c r="D28" s="113" t="s">
        <v>2455</v>
      </c>
      <c r="E28" s="99">
        <v>335769632</v>
      </c>
    </row>
    <row r="29" spans="1:5" ht="18" x14ac:dyDescent="0.25">
      <c r="A29" s="99" t="str">
        <f>VLOOKUP(B29,'[1]LISTADO ATM'!$A$2:$C$817,3,0)</f>
        <v>ESTE</v>
      </c>
      <c r="B29" s="99">
        <v>742</v>
      </c>
      <c r="C29" s="112" t="str">
        <f>VLOOKUP(B29,'[1]LISTADO ATM'!$A$2:$B$816,2,0)</f>
        <v xml:space="preserve">ATM Oficina Plaza del Rey (La Romana) </v>
      </c>
      <c r="D29" s="113" t="s">
        <v>2455</v>
      </c>
      <c r="E29" s="99">
        <v>335769625</v>
      </c>
    </row>
    <row r="30" spans="1:5" ht="18" x14ac:dyDescent="0.25">
      <c r="A30" s="99" t="str">
        <f>VLOOKUP(B30,'[1]LISTADO ATM'!$A$2:$C$817,3,0)</f>
        <v>ESTE</v>
      </c>
      <c r="B30" s="99">
        <v>963</v>
      </c>
      <c r="C30" s="112" t="str">
        <f>VLOOKUP(B30,'[1]LISTADO ATM'!$A$2:$B$816,2,0)</f>
        <v xml:space="preserve">ATM Multiplaza La Romana </v>
      </c>
      <c r="D30" s="113" t="s">
        <v>2455</v>
      </c>
      <c r="E30" s="99">
        <v>335770305</v>
      </c>
    </row>
    <row r="31" spans="1:5" ht="18" x14ac:dyDescent="0.25">
      <c r="A31" s="99" t="str">
        <f>VLOOKUP(B31,'[1]LISTADO ATM'!$A$2:$C$817,3,0)</f>
        <v>DISTRITO NACIONAL</v>
      </c>
      <c r="B31" s="99">
        <v>697</v>
      </c>
      <c r="C31" s="112" t="str">
        <f>VLOOKUP(B31,'[1]LISTADO ATM'!$A$2:$B$816,2,0)</f>
        <v>ATM Hipermercado Olé Ciudad Juan Bosch</v>
      </c>
      <c r="D31" s="113" t="s">
        <v>2455</v>
      </c>
      <c r="E31" s="99">
        <v>335770821</v>
      </c>
    </row>
    <row r="32" spans="1:5" ht="18" x14ac:dyDescent="0.25">
      <c r="A32" s="99" t="str">
        <f>VLOOKUP(B32,'[1]LISTADO ATM'!$A$2:$C$817,3,0)</f>
        <v>ESTE</v>
      </c>
      <c r="B32" s="99">
        <v>842</v>
      </c>
      <c r="C32" s="112" t="str">
        <f>VLOOKUP(B32,'[1]LISTADO ATM'!$A$2:$B$816,2,0)</f>
        <v xml:space="preserve">ATM Plaza Orense II (La Romana) </v>
      </c>
      <c r="D32" s="113" t="s">
        <v>2455</v>
      </c>
      <c r="E32" s="99">
        <v>335770854</v>
      </c>
    </row>
    <row r="33" spans="1:5" ht="18" x14ac:dyDescent="0.25">
      <c r="A33" s="99" t="str">
        <f>VLOOKUP(B33,'[1]LISTADO ATM'!$A$2:$C$817,3,0)</f>
        <v>ESTE</v>
      </c>
      <c r="B33" s="99">
        <v>824</v>
      </c>
      <c r="C33" s="112" t="str">
        <f>VLOOKUP(B33,'[1]LISTADO ATM'!$A$2:$B$816,2,0)</f>
        <v xml:space="preserve">ATM Multiplaza (Higuey) </v>
      </c>
      <c r="D33" s="113" t="s">
        <v>2455</v>
      </c>
      <c r="E33" s="77">
        <v>335771187</v>
      </c>
    </row>
    <row r="34" spans="1:5" ht="18.75" customHeight="1" x14ac:dyDescent="0.25">
      <c r="A34" s="99" t="str">
        <f>VLOOKUP(B34,'[1]LISTADO ATM'!$A$2:$C$817,3,0)</f>
        <v>DISTRITO NACIONAL</v>
      </c>
      <c r="B34" s="99">
        <v>354</v>
      </c>
      <c r="C34" s="112" t="str">
        <f>VLOOKUP(B34,'[1]LISTADO ATM'!$A$2:$B$816,2,0)</f>
        <v xml:space="preserve">ATM Oficina Núñez de Cáceres II </v>
      </c>
      <c r="D34" s="113" t="s">
        <v>2455</v>
      </c>
      <c r="E34" s="77">
        <v>335770665</v>
      </c>
    </row>
    <row r="35" spans="1:5" ht="18.75" customHeight="1" x14ac:dyDescent="0.25">
      <c r="A35" s="99" t="str">
        <f>VLOOKUP(B35,'[1]LISTADO ATM'!$A$2:$C$817,3,0)</f>
        <v>DISTRITO NACIONAL</v>
      </c>
      <c r="B35" s="99">
        <v>713</v>
      </c>
      <c r="C35" s="112" t="str">
        <f>VLOOKUP(B35,'[1]LISTADO ATM'!$A$2:$B$816,2,0)</f>
        <v xml:space="preserve">ATM Oficina Las Américas </v>
      </c>
      <c r="D35" s="113" t="s">
        <v>2455</v>
      </c>
      <c r="E35" s="99">
        <v>335770980</v>
      </c>
    </row>
    <row r="36" spans="1:5" ht="18" x14ac:dyDescent="0.25">
      <c r="A36" s="99" t="str">
        <f>VLOOKUP(B36,'[1]LISTADO ATM'!$A$2:$C$817,3,0)</f>
        <v>NORTE</v>
      </c>
      <c r="B36" s="99">
        <v>4</v>
      </c>
      <c r="C36" s="112" t="str">
        <f>VLOOKUP(B36,'[1]LISTADO ATM'!$A$2:$B$816,2,0)</f>
        <v>ATM Avenida Rivas</v>
      </c>
      <c r="D36" s="113" t="s">
        <v>2455</v>
      </c>
      <c r="E36" s="99">
        <v>335771162</v>
      </c>
    </row>
    <row r="37" spans="1:5" ht="18" x14ac:dyDescent="0.25">
      <c r="A37" s="99" t="str">
        <f>VLOOKUP(B37,'[1]LISTADO ATM'!$A$2:$C$817,3,0)</f>
        <v>DISTRITO NACIONAL</v>
      </c>
      <c r="B37" s="99">
        <v>946</v>
      </c>
      <c r="C37" s="112" t="str">
        <f>VLOOKUP(B37,'[1]LISTADO ATM'!$A$2:$B$816,2,0)</f>
        <v xml:space="preserve">ATM Oficina Núñez de Cáceres I </v>
      </c>
      <c r="D37" s="113" t="s">
        <v>2455</v>
      </c>
      <c r="E37" s="99">
        <v>335771007</v>
      </c>
    </row>
    <row r="38" spans="1:5" ht="18" x14ac:dyDescent="0.25">
      <c r="A38" s="99" t="str">
        <f>VLOOKUP(B38,'[1]LISTADO ATM'!$A$2:$C$817,3,0)</f>
        <v>DISTRITO NACIONAL</v>
      </c>
      <c r="B38" s="99">
        <v>527</v>
      </c>
      <c r="C38" s="112" t="str">
        <f>VLOOKUP(B38,'[1]LISTADO ATM'!$A$2:$B$816,2,0)</f>
        <v>ATM Oficina Zona Oriental II</v>
      </c>
      <c r="D38" s="113" t="s">
        <v>2455</v>
      </c>
      <c r="E38" s="99">
        <v>335771042</v>
      </c>
    </row>
    <row r="39" spans="1:5" ht="18" x14ac:dyDescent="0.25">
      <c r="A39" s="99" t="str">
        <f>VLOOKUP(B39,'[1]LISTADO ATM'!$A$2:$C$817,3,0)</f>
        <v>DISTRITO NACIONAL</v>
      </c>
      <c r="B39" s="99">
        <v>738</v>
      </c>
      <c r="C39" s="112" t="str">
        <f>VLOOKUP(B39,'[1]LISTADO ATM'!$A$2:$B$816,2,0)</f>
        <v xml:space="preserve">ATM Zona Franca Los Alcarrizos </v>
      </c>
      <c r="D39" s="113" t="s">
        <v>2455</v>
      </c>
      <c r="E39" s="99">
        <v>335770884</v>
      </c>
    </row>
    <row r="40" spans="1:5" ht="18" x14ac:dyDescent="0.25">
      <c r="A40" s="112" t="str">
        <f>VLOOKUP(B40,'[1]LISTADO ATM'!$A$2:$C$817,3,0)</f>
        <v>NORTE</v>
      </c>
      <c r="B40" s="112">
        <v>746</v>
      </c>
      <c r="C40" s="112" t="str">
        <f>VLOOKUP(B40,'[1]LISTADO ATM'!$A$2:$B$816,2,0)</f>
        <v xml:space="preserve">ATM Oficina Las Terrenas </v>
      </c>
      <c r="D40" s="113" t="s">
        <v>2455</v>
      </c>
      <c r="E40" s="99">
        <v>335771121</v>
      </c>
    </row>
    <row r="41" spans="1:5" ht="18" x14ac:dyDescent="0.25">
      <c r="A41" s="112" t="str">
        <f>VLOOKUP(B41,'[1]LISTADO ATM'!$A$2:$C$817,3,0)</f>
        <v>ESTE</v>
      </c>
      <c r="B41" s="112">
        <v>630</v>
      </c>
      <c r="C41" s="112" t="str">
        <f>VLOOKUP(B41,'[1]LISTADO ATM'!$A$2:$B$816,2,0)</f>
        <v xml:space="preserve">ATM Oficina Plaza Zaglul (SPM) </v>
      </c>
      <c r="D41" s="113" t="s">
        <v>2455</v>
      </c>
      <c r="E41" s="99">
        <v>335771145</v>
      </c>
    </row>
    <row r="42" spans="1:5" ht="18" x14ac:dyDescent="0.25">
      <c r="A42" s="112" t="str">
        <f>VLOOKUP(B42,'[1]LISTADO ATM'!$A$2:$C$817,3,0)</f>
        <v>NORTE</v>
      </c>
      <c r="B42" s="112">
        <v>383</v>
      </c>
      <c r="C42" s="112" t="str">
        <f>VLOOKUP(B42,'[1]LISTADO ATM'!$A$2:$B$816,2,0)</f>
        <v>ATM S/M Daniel (Dajabón)</v>
      </c>
      <c r="D42" s="113" t="s">
        <v>2455</v>
      </c>
      <c r="E42" s="99">
        <v>335771144</v>
      </c>
    </row>
    <row r="43" spans="1:5" ht="18" x14ac:dyDescent="0.25">
      <c r="A43" s="112" t="str">
        <f>VLOOKUP(B43,'[1]LISTADO ATM'!$A$2:$C$817,3,0)</f>
        <v>ESTE</v>
      </c>
      <c r="B43" s="99">
        <v>634</v>
      </c>
      <c r="C43" s="112" t="str">
        <f>VLOOKUP(B43,'[1]LISTADO ATM'!$A$2:$B$816,2,0)</f>
        <v xml:space="preserve">ATM Ayuntamiento Los Llanos (SPM) </v>
      </c>
      <c r="D43" s="113" t="s">
        <v>2455</v>
      </c>
      <c r="E43" s="99">
        <v>335771146</v>
      </c>
    </row>
    <row r="44" spans="1:5" ht="18" x14ac:dyDescent="0.25">
      <c r="A44" s="99" t="str">
        <f>VLOOKUP(B44,'[1]LISTADO ATM'!$A$2:$C$817,3,0)</f>
        <v>DISTRITO NACIONAL</v>
      </c>
      <c r="B44" s="99">
        <v>706</v>
      </c>
      <c r="C44" s="112" t="str">
        <f>VLOOKUP(B44,'[1]LISTADO ATM'!$A$2:$B$816,2,0)</f>
        <v xml:space="preserve">ATM S/M Pristine </v>
      </c>
      <c r="D44" s="113" t="s">
        <v>2455</v>
      </c>
      <c r="E44" s="99">
        <v>335771147</v>
      </c>
    </row>
    <row r="45" spans="1:5" ht="18" x14ac:dyDescent="0.25">
      <c r="A45" s="99" t="str">
        <f>VLOOKUP(B45,'[1]LISTADO ATM'!$A$2:$C$817,3,0)</f>
        <v>DISTRITO NACIONAL</v>
      </c>
      <c r="B45" s="99">
        <v>714</v>
      </c>
      <c r="C45" s="112" t="str">
        <f>VLOOKUP(B45,'[1]LISTADO ATM'!$A$2:$B$816,2,0)</f>
        <v xml:space="preserve">ATM Hospital de Herrera </v>
      </c>
      <c r="D45" s="113" t="s">
        <v>2455</v>
      </c>
      <c r="E45" s="99">
        <v>335771202</v>
      </c>
    </row>
    <row r="46" spans="1:5" ht="18" x14ac:dyDescent="0.25">
      <c r="A46" s="99" t="str">
        <f>VLOOKUP(B46,'[1]LISTADO ATM'!$A$2:$C$817,3,0)</f>
        <v>DISTRITO NACIONAL</v>
      </c>
      <c r="B46" s="99">
        <v>43</v>
      </c>
      <c r="C46" s="112" t="str">
        <f>VLOOKUP(B46,'[1]LISTADO ATM'!$A$2:$B$816,2,0)</f>
        <v xml:space="preserve">ATM Zona Franca San Isidro </v>
      </c>
      <c r="D46" s="113" t="s">
        <v>2455</v>
      </c>
      <c r="E46" s="99">
        <v>335771367</v>
      </c>
    </row>
    <row r="47" spans="1:5" ht="18" x14ac:dyDescent="0.25">
      <c r="A47" s="99" t="str">
        <f>VLOOKUP(B47,'[1]LISTADO ATM'!$A$2:$C$817,3,0)</f>
        <v>NORTE</v>
      </c>
      <c r="B47" s="99">
        <v>307</v>
      </c>
      <c r="C47" s="112" t="str">
        <f>VLOOKUP(B47,'[1]LISTADO ATM'!$A$2:$B$816,2,0)</f>
        <v>ATM Oficina Nagua II</v>
      </c>
      <c r="D47" s="113" t="s">
        <v>2455</v>
      </c>
      <c r="E47" s="99">
        <v>335771621</v>
      </c>
    </row>
    <row r="48" spans="1:5" ht="18" x14ac:dyDescent="0.25">
      <c r="A48" s="99" t="str">
        <f>VLOOKUP(B48,'[1]LISTADO ATM'!$A$2:$C$817,3,0)</f>
        <v>DISTRITO NACIONAL</v>
      </c>
      <c r="B48" s="99">
        <v>670</v>
      </c>
      <c r="C48" s="112" t="str">
        <f>VLOOKUP(B48,'[1]LISTADO ATM'!$A$2:$B$816,2,0)</f>
        <v>ATM Estación Texaco Algodón</v>
      </c>
      <c r="D48" s="113" t="s">
        <v>2455</v>
      </c>
      <c r="E48" s="99">
        <v>335771629</v>
      </c>
    </row>
    <row r="49" spans="1:5" ht="18" x14ac:dyDescent="0.25">
      <c r="A49" s="99" t="str">
        <f>VLOOKUP(B49,'[1]LISTADO ATM'!$A$2:$C$817,3,0)</f>
        <v>DISTRITO NACIONAL</v>
      </c>
      <c r="B49" s="99">
        <v>338</v>
      </c>
      <c r="C49" s="112" t="str">
        <f>VLOOKUP(B49,'[1]LISTADO ATM'!$A$2:$B$816,2,0)</f>
        <v>ATM S/M Aprezio Pantoja</v>
      </c>
      <c r="D49" s="113" t="s">
        <v>2455</v>
      </c>
      <c r="E49" s="99">
        <v>335771642</v>
      </c>
    </row>
    <row r="50" spans="1:5" ht="18.75" thickBot="1" x14ac:dyDescent="0.3">
      <c r="A50" s="114" t="s">
        <v>2428</v>
      </c>
      <c r="B50" s="118">
        <f>COUNT(B26:B49)</f>
        <v>24</v>
      </c>
      <c r="C50" s="115"/>
      <c r="D50" s="115"/>
      <c r="E50" s="115"/>
    </row>
    <row r="51" spans="1:5" ht="18.75" customHeight="1" thickBot="1" x14ac:dyDescent="0.3">
      <c r="B51" s="108"/>
      <c r="E51" s="108"/>
    </row>
    <row r="52" spans="1:5" ht="18.75" customHeight="1" thickBot="1" x14ac:dyDescent="0.3">
      <c r="A52" s="130" t="s">
        <v>2431</v>
      </c>
      <c r="B52" s="131"/>
      <c r="C52" s="131"/>
      <c r="D52" s="131"/>
      <c r="E52" s="132"/>
    </row>
    <row r="53" spans="1:5" ht="18" x14ac:dyDescent="0.25">
      <c r="A53" s="91" t="s">
        <v>15</v>
      </c>
      <c r="B53" s="91" t="s">
        <v>2426</v>
      </c>
      <c r="C53" s="92" t="s">
        <v>46</v>
      </c>
      <c r="D53" s="92" t="s">
        <v>2433</v>
      </c>
      <c r="E53" s="92" t="s">
        <v>2427</v>
      </c>
    </row>
    <row r="54" spans="1:5" ht="18.75" customHeight="1" x14ac:dyDescent="0.25">
      <c r="A54" s="112" t="str">
        <f>VLOOKUP(B54,'[1]LISTADO ATM'!$A$2:$C$817,3,0)</f>
        <v>DISTRITO NACIONAL</v>
      </c>
      <c r="B54" s="112">
        <v>719</v>
      </c>
      <c r="C54" s="112" t="str">
        <f>VLOOKUP(B54,'[1]LISTADO ATM'!$A$2:$B$816,2,0)</f>
        <v xml:space="preserve">ATM Ayuntamiento Municipal San Luís </v>
      </c>
      <c r="D54" s="112" t="s">
        <v>2459</v>
      </c>
      <c r="E54" s="99">
        <v>335769547</v>
      </c>
    </row>
    <row r="55" spans="1:5" ht="18.75" customHeight="1" x14ac:dyDescent="0.25">
      <c r="A55" s="112" t="str">
        <f>VLOOKUP(B55,'[1]LISTADO ATM'!$A$2:$C$817,3,0)</f>
        <v>DISTRITO NACIONAL</v>
      </c>
      <c r="B55" s="112">
        <v>958</v>
      </c>
      <c r="C55" s="112" t="str">
        <f>VLOOKUP(B55,'[1]LISTADO ATM'!$A$2:$B$816,2,0)</f>
        <v xml:space="preserve">ATM Olé Aut. San Isidro </v>
      </c>
      <c r="D55" s="112" t="s">
        <v>2459</v>
      </c>
      <c r="E55" s="99">
        <v>335770494</v>
      </c>
    </row>
    <row r="56" spans="1:5" ht="18" x14ac:dyDescent="0.25">
      <c r="A56" s="112" t="str">
        <f>VLOOKUP(B56,'[1]LISTADO ATM'!$A$2:$C$817,3,0)</f>
        <v>DISTRITO NACIONAL</v>
      </c>
      <c r="B56" s="112">
        <v>642</v>
      </c>
      <c r="C56" s="112" t="str">
        <f>VLOOKUP(B56,'[1]LISTADO ATM'!$A$2:$B$816,2,0)</f>
        <v xml:space="preserve">ATM OMSA Sto. Dgo. </v>
      </c>
      <c r="D56" s="112" t="s">
        <v>2459</v>
      </c>
      <c r="E56" s="99">
        <v>335771188</v>
      </c>
    </row>
    <row r="57" spans="1:5" ht="18" x14ac:dyDescent="0.25">
      <c r="A57" s="112" t="str">
        <f>VLOOKUP(B57,'[1]LISTADO ATM'!$A$2:$C$817,3,0)</f>
        <v>DISTRITO NACIONAL</v>
      </c>
      <c r="B57" s="112">
        <v>949</v>
      </c>
      <c r="C57" s="112" t="str">
        <f>VLOOKUP(B57,'[1]LISTADO ATM'!$A$2:$B$816,2,0)</f>
        <v xml:space="preserve">ATM S/M Bravo San Isidro Coral Mall </v>
      </c>
      <c r="D57" s="112" t="s">
        <v>2459</v>
      </c>
      <c r="E57" s="77">
        <v>335771010</v>
      </c>
    </row>
    <row r="58" spans="1:5" ht="18" x14ac:dyDescent="0.25">
      <c r="A58" s="112" t="str">
        <f>VLOOKUP(B58,'[1]LISTADO ATM'!$A$2:$C$817,3,0)</f>
        <v>DISTRITO NACIONAL</v>
      </c>
      <c r="B58" s="112">
        <v>267</v>
      </c>
      <c r="C58" s="112" t="str">
        <f>VLOOKUP(B58,'[1]LISTADO ATM'!$A$2:$B$816,2,0)</f>
        <v xml:space="preserve">ATM Centro de Caja México </v>
      </c>
      <c r="D58" s="112" t="s">
        <v>2459</v>
      </c>
      <c r="E58" s="99">
        <v>335771039</v>
      </c>
    </row>
    <row r="59" spans="1:5" ht="18" x14ac:dyDescent="0.25">
      <c r="A59" s="112" t="str">
        <f>VLOOKUP(B59,'[1]LISTADO ATM'!$A$2:$C$817,3,0)</f>
        <v>DISTRITO NACIONAL</v>
      </c>
      <c r="B59" s="112">
        <v>149</v>
      </c>
      <c r="C59" s="112" t="str">
        <f>VLOOKUP(B59,'[1]LISTADO ATM'!$A$2:$B$816,2,0)</f>
        <v>ATM Estación Metro Concepción</v>
      </c>
      <c r="D59" s="112" t="s">
        <v>2459</v>
      </c>
      <c r="E59" s="99">
        <v>335771159</v>
      </c>
    </row>
    <row r="60" spans="1:5" ht="18" x14ac:dyDescent="0.25">
      <c r="A60" s="112" t="str">
        <f>VLOOKUP(B60,'[1]LISTADO ATM'!$A$2:$C$817,3,0)</f>
        <v>ESTE</v>
      </c>
      <c r="B60" s="112">
        <v>867</v>
      </c>
      <c r="C60" s="112" t="str">
        <f>VLOOKUP(B60,'[1]LISTADO ATM'!$A$2:$B$816,2,0)</f>
        <v xml:space="preserve">ATM Estación Combustible Autopista El Coral </v>
      </c>
      <c r="D60" s="112" t="s">
        <v>2459</v>
      </c>
      <c r="E60" s="99">
        <v>335771160</v>
      </c>
    </row>
    <row r="61" spans="1:5" ht="18" x14ac:dyDescent="0.25">
      <c r="A61" s="112" t="str">
        <f>VLOOKUP(B61,'[1]LISTADO ATM'!$A$2:$C$817,3,0)</f>
        <v>DISTRITO NACIONAL</v>
      </c>
      <c r="B61" s="112">
        <v>860</v>
      </c>
      <c r="C61" s="112" t="str">
        <f>VLOOKUP(B61,'[1]LISTADO ATM'!$A$2:$B$816,2,0)</f>
        <v xml:space="preserve">ATM Oficina Bella Vista 27 de Febrero I </v>
      </c>
      <c r="D61" s="112" t="s">
        <v>2459</v>
      </c>
      <c r="E61" s="99">
        <v>335770668</v>
      </c>
    </row>
    <row r="62" spans="1:5" ht="18" x14ac:dyDescent="0.25">
      <c r="A62" s="112" t="str">
        <f>VLOOKUP(B62,'[1]LISTADO ATM'!$A$2:$C$817,3,0)</f>
        <v>DISTRITO NACIONAL</v>
      </c>
      <c r="B62" s="112">
        <v>567</v>
      </c>
      <c r="C62" s="112" t="str">
        <f>VLOOKUP(B62,'[1]LISTADO ATM'!$A$2:$B$816,2,0)</f>
        <v xml:space="preserve">ATM Oficina Máximo Gómez </v>
      </c>
      <c r="D62" s="112" t="s">
        <v>2459</v>
      </c>
      <c r="E62" s="99">
        <v>335771164</v>
      </c>
    </row>
    <row r="63" spans="1:5" ht="18" x14ac:dyDescent="0.25">
      <c r="A63" s="112" t="str">
        <f>VLOOKUP(B63,'[1]LISTADO ATM'!$A$2:$C$817,3,0)</f>
        <v>NORTE</v>
      </c>
      <c r="B63" s="112">
        <v>862</v>
      </c>
      <c r="C63" s="112" t="str">
        <f>VLOOKUP(B63,'[1]LISTADO ATM'!$A$2:$B$816,2,0)</f>
        <v xml:space="preserve">ATM S/M Doble A (Sabaneta) </v>
      </c>
      <c r="D63" s="112" t="s">
        <v>2459</v>
      </c>
      <c r="E63" s="99">
        <v>335771608</v>
      </c>
    </row>
    <row r="64" spans="1:5" ht="18.75" thickBot="1" x14ac:dyDescent="0.3">
      <c r="A64" s="95" t="s">
        <v>2428</v>
      </c>
      <c r="B64" s="118">
        <f>COUNT(B54:B63)</f>
        <v>10</v>
      </c>
      <c r="C64" s="93"/>
      <c r="D64" s="93"/>
      <c r="E64" s="94"/>
    </row>
    <row r="65" spans="1:5" ht="15.75" thickBot="1" x14ac:dyDescent="0.3">
      <c r="B65" s="108"/>
      <c r="E65" s="108"/>
    </row>
    <row r="66" spans="1:5" ht="18.75" thickBot="1" x14ac:dyDescent="0.3">
      <c r="A66" s="137" t="s">
        <v>2429</v>
      </c>
      <c r="B66" s="138"/>
      <c r="E66" s="108"/>
    </row>
    <row r="67" spans="1:5" ht="18.75" thickBot="1" x14ac:dyDescent="0.3">
      <c r="A67" s="133">
        <f>+B50+B64</f>
        <v>34</v>
      </c>
      <c r="B67" s="134"/>
      <c r="E67" s="108"/>
    </row>
    <row r="68" spans="1:5" ht="15.75" thickBot="1" x14ac:dyDescent="0.3">
      <c r="B68" s="108"/>
      <c r="E68" s="108"/>
    </row>
    <row r="69" spans="1:5" ht="18.75" thickBot="1" x14ac:dyDescent="0.3">
      <c r="A69" s="130" t="s">
        <v>2432</v>
      </c>
      <c r="B69" s="131"/>
      <c r="C69" s="131"/>
      <c r="D69" s="131"/>
      <c r="E69" s="132"/>
    </row>
    <row r="70" spans="1:5" ht="18" x14ac:dyDescent="0.25">
      <c r="A70" s="91" t="s">
        <v>15</v>
      </c>
      <c r="B70" s="96" t="s">
        <v>2426</v>
      </c>
      <c r="C70" s="96" t="s">
        <v>46</v>
      </c>
      <c r="D70" s="135" t="s">
        <v>2433</v>
      </c>
      <c r="E70" s="136"/>
    </row>
    <row r="71" spans="1:5" ht="18" x14ac:dyDescent="0.25">
      <c r="A71" s="99" t="str">
        <f>VLOOKUP(B71,'[1]LISTADO ATM'!$A$2:$C$817,3,0)</f>
        <v>DISTRITO NACIONAL</v>
      </c>
      <c r="B71" s="99">
        <v>175</v>
      </c>
      <c r="C71" s="112" t="str">
        <f>VLOOKUP(B71,'[1]LISTADO ATM'!$A$2:$B$816,2,0)</f>
        <v xml:space="preserve">ATM Dirección de Ingeniería </v>
      </c>
      <c r="D71" s="128" t="s">
        <v>2476</v>
      </c>
      <c r="E71" s="129"/>
    </row>
    <row r="72" spans="1:5" ht="18" x14ac:dyDescent="0.25">
      <c r="A72" s="99" t="str">
        <f>VLOOKUP(B72,'[1]LISTADO ATM'!$A$2:$C$817,3,0)</f>
        <v>ESTE</v>
      </c>
      <c r="B72" s="99">
        <v>673</v>
      </c>
      <c r="C72" s="112" t="str">
        <f>VLOOKUP(B72,'[1]LISTADO ATM'!$A$2:$B$816,2,0)</f>
        <v>ATM Clínica Dr. Cruz Jiminián</v>
      </c>
      <c r="D72" s="128" t="s">
        <v>2476</v>
      </c>
      <c r="E72" s="129"/>
    </row>
    <row r="73" spans="1:5" ht="18" x14ac:dyDescent="0.25">
      <c r="A73" s="99" t="str">
        <f>VLOOKUP(B73,'[1]LISTADO ATM'!$A$2:$C$817,3,0)</f>
        <v>DISTRITO NACIONAL</v>
      </c>
      <c r="B73" s="99">
        <v>812</v>
      </c>
      <c r="C73" s="112" t="str">
        <f>VLOOKUP(B73,'[1]LISTADO ATM'!$A$2:$B$816,2,0)</f>
        <v xml:space="preserve">ATM Canasta del Pueblo </v>
      </c>
      <c r="D73" s="128" t="s">
        <v>2476</v>
      </c>
      <c r="E73" s="129"/>
    </row>
    <row r="74" spans="1:5" ht="18" x14ac:dyDescent="0.25">
      <c r="A74" s="99" t="str">
        <f>VLOOKUP(B74,'[1]LISTADO ATM'!$A$2:$C$817,3,0)</f>
        <v>NORTE</v>
      </c>
      <c r="B74" s="99">
        <v>936</v>
      </c>
      <c r="C74" s="112" t="str">
        <f>VLOOKUP(B74,'[1]LISTADO ATM'!$A$2:$B$816,2,0)</f>
        <v xml:space="preserve">ATM Autobanco Oficina La Vega I </v>
      </c>
      <c r="D74" s="128" t="s">
        <v>2476</v>
      </c>
      <c r="E74" s="129"/>
    </row>
    <row r="75" spans="1:5" ht="18" x14ac:dyDescent="0.25">
      <c r="A75" s="99" t="str">
        <f>VLOOKUP(B75,'[1]LISTADO ATM'!$A$2:$C$817,3,0)</f>
        <v>DISTRITO NACIONAL</v>
      </c>
      <c r="B75" s="99">
        <v>565</v>
      </c>
      <c r="C75" s="112" t="str">
        <f>VLOOKUP(B75,'[1]LISTADO ATM'!$A$2:$B$816,2,0)</f>
        <v xml:space="preserve">ATM S/M La Cadena Núñez de Cáceres </v>
      </c>
      <c r="D75" s="128" t="s">
        <v>2476</v>
      </c>
      <c r="E75" s="129"/>
    </row>
    <row r="76" spans="1:5" ht="18" x14ac:dyDescent="0.25">
      <c r="A76" s="99" t="str">
        <f>VLOOKUP(B76,'[1]LISTADO ATM'!$A$2:$C$817,3,0)</f>
        <v>DISTRITO NACIONAL</v>
      </c>
      <c r="B76" s="99">
        <v>690</v>
      </c>
      <c r="C76" s="112" t="str">
        <f>VLOOKUP(B76,'[1]LISTADO ATM'!$A$2:$B$816,2,0)</f>
        <v>ATM Eco Petroleo Esperanza</v>
      </c>
      <c r="D76" s="128" t="s">
        <v>2476</v>
      </c>
      <c r="E76" s="129"/>
    </row>
    <row r="77" spans="1:5" ht="18" x14ac:dyDescent="0.25">
      <c r="A77" s="99" t="str">
        <f>VLOOKUP(B77,'[1]LISTADO ATM'!$A$2:$C$817,3,0)</f>
        <v>DISTRITO NACIONAL</v>
      </c>
      <c r="B77" s="99">
        <v>930</v>
      </c>
      <c r="C77" s="112" t="str">
        <f>VLOOKUP(B77,'[1]LISTADO ATM'!$A$2:$B$816,2,0)</f>
        <v>ATM Oficina Plaza Spring Center</v>
      </c>
      <c r="D77" s="128" t="s">
        <v>2476</v>
      </c>
      <c r="E77" s="129"/>
    </row>
    <row r="78" spans="1:5" ht="18" x14ac:dyDescent="0.25">
      <c r="A78" s="99" t="str">
        <f>VLOOKUP(B78,'[1]LISTADO ATM'!$A$2:$C$817,3,0)</f>
        <v>DISTRITO NACIONAL</v>
      </c>
      <c r="B78" s="99">
        <v>264</v>
      </c>
      <c r="C78" s="112" t="str">
        <f>VLOOKUP(B78,'[1]LISTADO ATM'!$A$2:$B$816,2,0)</f>
        <v xml:space="preserve">ATM S/M Nacional Independencia </v>
      </c>
      <c r="D78" s="128" t="s">
        <v>2476</v>
      </c>
      <c r="E78" s="129"/>
    </row>
    <row r="79" spans="1:5" ht="18" x14ac:dyDescent="0.25">
      <c r="A79" s="99" t="str">
        <f>VLOOKUP(B79,'[1]LISTADO ATM'!$A$2:$C$817,3,0)</f>
        <v>DISTRITO NACIONAL</v>
      </c>
      <c r="B79" s="99">
        <v>425</v>
      </c>
      <c r="C79" s="112" t="str">
        <f>VLOOKUP(B79,'[1]LISTADO ATM'!$A$2:$B$816,2,0)</f>
        <v xml:space="preserve">ATM UNP Jumbo Luperón II </v>
      </c>
      <c r="D79" s="128" t="s">
        <v>2476</v>
      </c>
      <c r="E79" s="129"/>
    </row>
    <row r="80" spans="1:5" ht="18" x14ac:dyDescent="0.25">
      <c r="A80" s="99" t="str">
        <f>VLOOKUP(B80,'[1]LISTADO ATM'!$A$2:$C$817,3,0)</f>
        <v>DISTRITO NACIONAL</v>
      </c>
      <c r="B80" s="99">
        <v>541</v>
      </c>
      <c r="C80" s="112" t="str">
        <f>VLOOKUP(B80,'[1]LISTADO ATM'!$A$2:$B$816,2,0)</f>
        <v xml:space="preserve">ATM Oficina Sambil II </v>
      </c>
      <c r="D80" s="128" t="s">
        <v>2476</v>
      </c>
      <c r="E80" s="129"/>
    </row>
    <row r="81" spans="1:5" ht="18" x14ac:dyDescent="0.25">
      <c r="A81" s="99" t="str">
        <f>VLOOKUP(B81,'[1]LISTADO ATM'!$A$2:$C$817,3,0)</f>
        <v>NORTE</v>
      </c>
      <c r="B81" s="99">
        <v>633</v>
      </c>
      <c r="C81" s="112" t="str">
        <f>VLOOKUP(B81,'[1]LISTADO ATM'!$A$2:$B$816,2,0)</f>
        <v xml:space="preserve">ATM Autobanco Las Colinas </v>
      </c>
      <c r="D81" s="128" t="s">
        <v>2476</v>
      </c>
      <c r="E81" s="129"/>
    </row>
    <row r="82" spans="1:5" ht="18" x14ac:dyDescent="0.25">
      <c r="A82" s="99" t="str">
        <f>VLOOKUP(B82,'[1]LISTADO ATM'!$A$2:$C$817,3,0)</f>
        <v>DISTRITO NACIONAL</v>
      </c>
      <c r="B82" s="99">
        <v>701</v>
      </c>
      <c r="C82" s="112" t="str">
        <f>VLOOKUP(B82,'[1]LISTADO ATM'!$A$2:$B$816,2,0)</f>
        <v>ATM Autoservicio Los Alcarrizos</v>
      </c>
      <c r="D82" s="128" t="s">
        <v>2476</v>
      </c>
      <c r="E82" s="129"/>
    </row>
    <row r="83" spans="1:5" ht="18" x14ac:dyDescent="0.25">
      <c r="A83" s="99" t="str">
        <f>VLOOKUP(B83,'[1]LISTADO ATM'!$A$2:$C$817,3,0)</f>
        <v>DISTRITO NACIONAL</v>
      </c>
      <c r="B83" s="99">
        <v>947</v>
      </c>
      <c r="C83" s="112" t="str">
        <f>VLOOKUP(B83,'[1]LISTADO ATM'!$A$2:$B$816,2,0)</f>
        <v xml:space="preserve">ATM Superintendencia de Bancos </v>
      </c>
      <c r="D83" s="128" t="s">
        <v>2476</v>
      </c>
      <c r="E83" s="129"/>
    </row>
    <row r="84" spans="1:5" ht="18.75" thickBot="1" x14ac:dyDescent="0.3">
      <c r="A84" s="95" t="s">
        <v>2428</v>
      </c>
      <c r="B84" s="118">
        <f>COUNT(B71:B83)</f>
        <v>13</v>
      </c>
      <c r="C84" s="93"/>
      <c r="D84" s="93"/>
      <c r="E84" s="94"/>
    </row>
  </sheetData>
  <mergeCells count="24">
    <mergeCell ref="D82:E82"/>
    <mergeCell ref="D83:E83"/>
    <mergeCell ref="D77:E77"/>
    <mergeCell ref="D78:E78"/>
    <mergeCell ref="D79:E79"/>
    <mergeCell ref="D80:E80"/>
    <mergeCell ref="D81:E81"/>
    <mergeCell ref="D72:E72"/>
    <mergeCell ref="D73:E73"/>
    <mergeCell ref="D74:E74"/>
    <mergeCell ref="D75:E75"/>
    <mergeCell ref="D76:E76"/>
    <mergeCell ref="A66:B66"/>
    <mergeCell ref="A67:B67"/>
    <mergeCell ref="A69:E69"/>
    <mergeCell ref="D70:E70"/>
    <mergeCell ref="D71:E71"/>
    <mergeCell ref="A2:E2"/>
    <mergeCell ref="A1:E1"/>
    <mergeCell ref="A3:E3"/>
    <mergeCell ref="A8:E8"/>
    <mergeCell ref="C22:E22"/>
    <mergeCell ref="A24:E24"/>
    <mergeCell ref="A52:E52"/>
  </mergeCells>
  <phoneticPr fontId="47" type="noConversion"/>
  <conditionalFormatting sqref="B27">
    <cfRule type="duplicateValues" dxfId="322" priority="141"/>
  </conditionalFormatting>
  <conditionalFormatting sqref="B71">
    <cfRule type="duplicateValues" dxfId="321" priority="140"/>
  </conditionalFormatting>
  <conditionalFormatting sqref="B65:B69 B23:B24 B26 B51:B52 B1:B4 B7:B8">
    <cfRule type="duplicateValues" dxfId="320" priority="139"/>
  </conditionalFormatting>
  <conditionalFormatting sqref="B65:B69">
    <cfRule type="duplicateValues" dxfId="319" priority="138"/>
  </conditionalFormatting>
  <conditionalFormatting sqref="B65:B69">
    <cfRule type="duplicateValues" dxfId="318" priority="137"/>
  </conditionalFormatting>
  <conditionalFormatting sqref="B28">
    <cfRule type="duplicateValues" dxfId="317" priority="136"/>
  </conditionalFormatting>
  <conditionalFormatting sqref="E30">
    <cfRule type="duplicateValues" dxfId="316" priority="135"/>
  </conditionalFormatting>
  <conditionalFormatting sqref="E30">
    <cfRule type="duplicateValues" dxfId="315" priority="133"/>
    <cfRule type="duplicateValues" dxfId="314" priority="134"/>
  </conditionalFormatting>
  <conditionalFormatting sqref="E30">
    <cfRule type="duplicateValues" dxfId="313" priority="132"/>
  </conditionalFormatting>
  <conditionalFormatting sqref="E30">
    <cfRule type="duplicateValues" dxfId="312" priority="130"/>
    <cfRule type="duplicateValues" dxfId="311" priority="131"/>
  </conditionalFormatting>
  <conditionalFormatting sqref="E30">
    <cfRule type="duplicateValues" dxfId="310" priority="129"/>
  </conditionalFormatting>
  <conditionalFormatting sqref="E30">
    <cfRule type="duplicateValues" dxfId="309" priority="127"/>
    <cfRule type="duplicateValues" dxfId="308" priority="128"/>
  </conditionalFormatting>
  <conditionalFormatting sqref="E31">
    <cfRule type="duplicateValues" dxfId="307" priority="125"/>
    <cfRule type="duplicateValues" dxfId="306" priority="126"/>
  </conditionalFormatting>
  <conditionalFormatting sqref="E31">
    <cfRule type="duplicateValues" dxfId="305" priority="124"/>
  </conditionalFormatting>
  <conditionalFormatting sqref="B65:B69 B51:B52 B71 B23:B24 B1:B4 B7:B8 B26:B39 B43:B49">
    <cfRule type="duplicateValues" dxfId="304" priority="123"/>
  </conditionalFormatting>
  <conditionalFormatting sqref="B65:B69 B51:B52 B71 B23:B24 B1:B4 B7:B8 B26:B39 B43:B49">
    <cfRule type="duplicateValues" dxfId="303" priority="121"/>
    <cfRule type="duplicateValues" dxfId="302" priority="122"/>
  </conditionalFormatting>
  <conditionalFormatting sqref="E44 E32">
    <cfRule type="duplicateValues" dxfId="301" priority="119"/>
    <cfRule type="duplicateValues" dxfId="300" priority="120"/>
  </conditionalFormatting>
  <conditionalFormatting sqref="E44 E32">
    <cfRule type="duplicateValues" dxfId="299" priority="118"/>
  </conditionalFormatting>
  <conditionalFormatting sqref="E56">
    <cfRule type="duplicateValues" dxfId="298" priority="116"/>
    <cfRule type="duplicateValues" dxfId="297" priority="117"/>
  </conditionalFormatting>
  <conditionalFormatting sqref="E56">
    <cfRule type="duplicateValues" dxfId="296" priority="115"/>
  </conditionalFormatting>
  <conditionalFormatting sqref="E56">
    <cfRule type="duplicateValues" dxfId="295" priority="114"/>
  </conditionalFormatting>
  <conditionalFormatting sqref="E56">
    <cfRule type="duplicateValues" dxfId="294" priority="112"/>
    <cfRule type="duplicateValues" dxfId="293" priority="113"/>
  </conditionalFormatting>
  <conditionalFormatting sqref="E34">
    <cfRule type="duplicateValues" dxfId="292" priority="111"/>
  </conditionalFormatting>
  <conditionalFormatting sqref="E34">
    <cfRule type="duplicateValues" dxfId="291" priority="109"/>
    <cfRule type="duplicateValues" dxfId="290" priority="110"/>
  </conditionalFormatting>
  <conditionalFormatting sqref="E34">
    <cfRule type="duplicateValues" dxfId="289" priority="107"/>
    <cfRule type="duplicateValues" dxfId="288" priority="108"/>
  </conditionalFormatting>
  <conditionalFormatting sqref="E34">
    <cfRule type="duplicateValues" dxfId="287" priority="106"/>
  </conditionalFormatting>
  <conditionalFormatting sqref="B1:B4">
    <cfRule type="duplicateValues" dxfId="286" priority="142"/>
  </conditionalFormatting>
  <conditionalFormatting sqref="B5:B6">
    <cfRule type="duplicateValues" dxfId="285" priority="105"/>
  </conditionalFormatting>
  <conditionalFormatting sqref="B5:B6">
    <cfRule type="duplicateValues" dxfId="284" priority="104"/>
  </conditionalFormatting>
  <conditionalFormatting sqref="B5:B6">
    <cfRule type="duplicateValues" dxfId="283" priority="102"/>
    <cfRule type="duplicateValues" dxfId="282" priority="103"/>
  </conditionalFormatting>
  <conditionalFormatting sqref="B5:B6">
    <cfRule type="duplicateValues" dxfId="281" priority="101"/>
  </conditionalFormatting>
  <conditionalFormatting sqref="B5:B6">
    <cfRule type="duplicateValues" dxfId="280" priority="100"/>
  </conditionalFormatting>
  <conditionalFormatting sqref="B5:B6">
    <cfRule type="duplicateValues" dxfId="279" priority="99"/>
  </conditionalFormatting>
  <conditionalFormatting sqref="E39">
    <cfRule type="duplicateValues" dxfId="278" priority="96"/>
    <cfRule type="duplicateValues" dxfId="277" priority="97"/>
  </conditionalFormatting>
  <conditionalFormatting sqref="E39">
    <cfRule type="duplicateValues" dxfId="276" priority="98"/>
  </conditionalFormatting>
  <conditionalFormatting sqref="E39">
    <cfRule type="duplicateValues" dxfId="275" priority="93"/>
    <cfRule type="duplicateValues" dxfId="274" priority="94"/>
  </conditionalFormatting>
  <conditionalFormatting sqref="E39">
    <cfRule type="duplicateValues" dxfId="273" priority="95"/>
  </conditionalFormatting>
  <conditionalFormatting sqref="B74">
    <cfRule type="duplicateValues" dxfId="272" priority="87"/>
  </conditionalFormatting>
  <conditionalFormatting sqref="B74">
    <cfRule type="duplicateValues" dxfId="271" priority="84"/>
    <cfRule type="duplicateValues" dxfId="270" priority="85"/>
    <cfRule type="duplicateValues" dxfId="269" priority="86"/>
  </conditionalFormatting>
  <conditionalFormatting sqref="B74">
    <cfRule type="duplicateValues" dxfId="268" priority="88"/>
  </conditionalFormatting>
  <conditionalFormatting sqref="B74">
    <cfRule type="duplicateValues" dxfId="267" priority="89"/>
    <cfRule type="duplicateValues" dxfId="266" priority="90"/>
  </conditionalFormatting>
  <conditionalFormatting sqref="B74">
    <cfRule type="duplicateValues" dxfId="265" priority="91"/>
  </conditionalFormatting>
  <conditionalFormatting sqref="B74">
    <cfRule type="duplicateValues" dxfId="264" priority="92"/>
  </conditionalFormatting>
  <conditionalFormatting sqref="B74">
    <cfRule type="duplicateValues" dxfId="263" priority="83"/>
  </conditionalFormatting>
  <conditionalFormatting sqref="B73">
    <cfRule type="duplicateValues" dxfId="262" priority="77"/>
  </conditionalFormatting>
  <conditionalFormatting sqref="B73">
    <cfRule type="duplicateValues" dxfId="261" priority="74"/>
    <cfRule type="duplicateValues" dxfId="260" priority="75"/>
    <cfRule type="duplicateValues" dxfId="259" priority="76"/>
  </conditionalFormatting>
  <conditionalFormatting sqref="B73">
    <cfRule type="duplicateValues" dxfId="258" priority="78"/>
  </conditionalFormatting>
  <conditionalFormatting sqref="B73">
    <cfRule type="duplicateValues" dxfId="257" priority="79"/>
    <cfRule type="duplicateValues" dxfId="256" priority="80"/>
  </conditionalFormatting>
  <conditionalFormatting sqref="B73">
    <cfRule type="duplicateValues" dxfId="255" priority="81"/>
  </conditionalFormatting>
  <conditionalFormatting sqref="B73">
    <cfRule type="duplicateValues" dxfId="254" priority="82"/>
  </conditionalFormatting>
  <conditionalFormatting sqref="B73">
    <cfRule type="duplicateValues" dxfId="253" priority="73"/>
  </conditionalFormatting>
  <conditionalFormatting sqref="E72">
    <cfRule type="duplicateValues" dxfId="252" priority="70"/>
    <cfRule type="duplicateValues" dxfId="251" priority="71"/>
  </conditionalFormatting>
  <conditionalFormatting sqref="E72">
    <cfRule type="duplicateValues" dxfId="250" priority="69"/>
  </conditionalFormatting>
  <conditionalFormatting sqref="E72">
    <cfRule type="duplicateValues" dxfId="249" priority="72"/>
  </conditionalFormatting>
  <conditionalFormatting sqref="E72">
    <cfRule type="duplicateValues" dxfId="248" priority="68"/>
  </conditionalFormatting>
  <conditionalFormatting sqref="E84 E50:E55 E64:E71 E1:E8 E22:E24 E26:E30">
    <cfRule type="duplicateValues" dxfId="247" priority="143"/>
    <cfRule type="duplicateValues" dxfId="246" priority="144"/>
  </conditionalFormatting>
  <conditionalFormatting sqref="E84 E50:E55 E64:E71 E1:E8 E22:E24 E26:E30">
    <cfRule type="duplicateValues" dxfId="245" priority="145"/>
  </conditionalFormatting>
  <conditionalFormatting sqref="E77">
    <cfRule type="duplicateValues" dxfId="244" priority="67"/>
  </conditionalFormatting>
  <conditionalFormatting sqref="E77">
    <cfRule type="duplicateValues" dxfId="243" priority="66"/>
  </conditionalFormatting>
  <conditionalFormatting sqref="E76">
    <cfRule type="duplicateValues" dxfId="242" priority="63"/>
    <cfRule type="duplicateValues" dxfId="241" priority="64"/>
  </conditionalFormatting>
  <conditionalFormatting sqref="E76">
    <cfRule type="duplicateValues" dxfId="240" priority="62"/>
  </conditionalFormatting>
  <conditionalFormatting sqref="E76">
    <cfRule type="duplicateValues" dxfId="239" priority="65"/>
  </conditionalFormatting>
  <conditionalFormatting sqref="E76">
    <cfRule type="duplicateValues" dxfId="238" priority="61"/>
  </conditionalFormatting>
  <conditionalFormatting sqref="B1:B8 B54:B84 B26:B52 B10:B24">
    <cfRule type="duplicateValues" dxfId="237" priority="60"/>
  </conditionalFormatting>
  <conditionalFormatting sqref="E84 E1:E8 E64:E71 E22:E24 E26:E39 E43:E62">
    <cfRule type="duplicateValues" dxfId="236" priority="146"/>
  </conditionalFormatting>
  <conditionalFormatting sqref="B84 B64:B72 B1:B8 B22:B24 B26:B39 B43:B52">
    <cfRule type="duplicateValues" dxfId="235" priority="147"/>
  </conditionalFormatting>
  <conditionalFormatting sqref="B84 B1:B8 B64:B72 B22:B24 B26:B39 B43:B52">
    <cfRule type="duplicateValues" dxfId="234" priority="148"/>
    <cfRule type="duplicateValues" dxfId="233" priority="149"/>
    <cfRule type="duplicateValues" dxfId="232" priority="150"/>
  </conditionalFormatting>
  <conditionalFormatting sqref="B84 B64:B72 B1:B4 B7:B8 B22:B24 B26:B39 B43:B52">
    <cfRule type="duplicateValues" dxfId="231" priority="151"/>
  </conditionalFormatting>
  <conditionalFormatting sqref="B84 B1:B8 B64:B72 B22:B24 B26:B39 B43:B52">
    <cfRule type="duplicateValues" dxfId="230" priority="152"/>
  </conditionalFormatting>
  <conditionalFormatting sqref="E84 E64:E71 E1:E8 E22:E24 E26:E39 E43:E57">
    <cfRule type="duplicateValues" dxfId="229" priority="153"/>
  </conditionalFormatting>
  <conditionalFormatting sqref="B54:B84">
    <cfRule type="duplicateValues" dxfId="228" priority="59"/>
  </conditionalFormatting>
  <conditionalFormatting sqref="E26:E30">
    <cfRule type="duplicateValues" dxfId="227" priority="154"/>
  </conditionalFormatting>
  <conditionalFormatting sqref="E26:E30">
    <cfRule type="duplicateValues" dxfId="226" priority="155"/>
    <cfRule type="duplicateValues" dxfId="225" priority="156"/>
  </conditionalFormatting>
  <conditionalFormatting sqref="E56:E57">
    <cfRule type="duplicateValues" dxfId="224" priority="157"/>
  </conditionalFormatting>
  <conditionalFormatting sqref="E56:E57">
    <cfRule type="duplicateValues" dxfId="223" priority="158"/>
    <cfRule type="duplicateValues" dxfId="222" priority="159"/>
  </conditionalFormatting>
  <conditionalFormatting sqref="B64:B84 B1:B8 B22:B24 B26:B39 B54:B62 B43:B52">
    <cfRule type="duplicateValues" dxfId="221" priority="160"/>
  </conditionalFormatting>
  <conditionalFormatting sqref="E54:E55">
    <cfRule type="duplicateValues" dxfId="220" priority="161"/>
  </conditionalFormatting>
  <conditionalFormatting sqref="E54:E55">
    <cfRule type="duplicateValues" dxfId="219" priority="162"/>
    <cfRule type="duplicateValues" dxfId="218" priority="163"/>
  </conditionalFormatting>
  <conditionalFormatting sqref="E75">
    <cfRule type="duplicateValues" dxfId="217" priority="56"/>
    <cfRule type="duplicateValues" dxfId="216" priority="57"/>
  </conditionalFormatting>
  <conditionalFormatting sqref="E75">
    <cfRule type="duplicateValues" dxfId="215" priority="55"/>
  </conditionalFormatting>
  <conditionalFormatting sqref="E75">
    <cfRule type="duplicateValues" dxfId="214" priority="58"/>
  </conditionalFormatting>
  <conditionalFormatting sqref="E75">
    <cfRule type="duplicateValues" dxfId="213" priority="54"/>
  </conditionalFormatting>
  <conditionalFormatting sqref="E78">
    <cfRule type="duplicateValues" dxfId="212" priority="51"/>
    <cfRule type="duplicateValues" dxfId="211" priority="52"/>
  </conditionalFormatting>
  <conditionalFormatting sqref="E78">
    <cfRule type="duplicateValues" dxfId="210" priority="50"/>
  </conditionalFormatting>
  <conditionalFormatting sqref="E78">
    <cfRule type="duplicateValues" dxfId="209" priority="53"/>
  </conditionalFormatting>
  <conditionalFormatting sqref="E78">
    <cfRule type="duplicateValues" dxfId="208" priority="49"/>
  </conditionalFormatting>
  <conditionalFormatting sqref="E33">
    <cfRule type="duplicateValues" dxfId="207" priority="164"/>
    <cfRule type="duplicateValues" dxfId="206" priority="165"/>
  </conditionalFormatting>
  <conditionalFormatting sqref="E33">
    <cfRule type="duplicateValues" dxfId="205" priority="166"/>
  </conditionalFormatting>
  <conditionalFormatting sqref="E73:E74">
    <cfRule type="duplicateValues" dxfId="204" priority="167"/>
    <cfRule type="duplicateValues" dxfId="203" priority="168"/>
  </conditionalFormatting>
  <conditionalFormatting sqref="E73:E74">
    <cfRule type="duplicateValues" dxfId="202" priority="169"/>
  </conditionalFormatting>
  <conditionalFormatting sqref="E79">
    <cfRule type="duplicateValues" dxfId="201" priority="46"/>
    <cfRule type="duplicateValues" dxfId="200" priority="47"/>
  </conditionalFormatting>
  <conditionalFormatting sqref="E79">
    <cfRule type="duplicateValues" dxfId="199" priority="45"/>
  </conditionalFormatting>
  <conditionalFormatting sqref="E79">
    <cfRule type="duplicateValues" dxfId="198" priority="48"/>
  </conditionalFormatting>
  <conditionalFormatting sqref="E79">
    <cfRule type="duplicateValues" dxfId="197" priority="44"/>
  </conditionalFormatting>
  <conditionalFormatting sqref="E80">
    <cfRule type="duplicateValues" dxfId="196" priority="41"/>
    <cfRule type="duplicateValues" dxfId="195" priority="42"/>
  </conditionalFormatting>
  <conditionalFormatting sqref="E80">
    <cfRule type="duplicateValues" dxfId="194" priority="40"/>
  </conditionalFormatting>
  <conditionalFormatting sqref="E80">
    <cfRule type="duplicateValues" dxfId="193" priority="43"/>
  </conditionalFormatting>
  <conditionalFormatting sqref="E80">
    <cfRule type="duplicateValues" dxfId="192" priority="39"/>
  </conditionalFormatting>
  <conditionalFormatting sqref="E82">
    <cfRule type="duplicateValues" dxfId="191" priority="31"/>
    <cfRule type="duplicateValues" dxfId="190" priority="32"/>
  </conditionalFormatting>
  <conditionalFormatting sqref="E82">
    <cfRule type="duplicateValues" dxfId="189" priority="30"/>
  </conditionalFormatting>
  <conditionalFormatting sqref="E82">
    <cfRule type="duplicateValues" dxfId="188" priority="33"/>
  </conditionalFormatting>
  <conditionalFormatting sqref="E82">
    <cfRule type="duplicateValues" dxfId="187" priority="29"/>
  </conditionalFormatting>
  <conditionalFormatting sqref="E81">
    <cfRule type="duplicateValues" dxfId="186" priority="36"/>
    <cfRule type="duplicateValues" dxfId="185" priority="37"/>
  </conditionalFormatting>
  <conditionalFormatting sqref="E81">
    <cfRule type="duplicateValues" dxfId="184" priority="35"/>
  </conditionalFormatting>
  <conditionalFormatting sqref="E81">
    <cfRule type="duplicateValues" dxfId="183" priority="38"/>
  </conditionalFormatting>
  <conditionalFormatting sqref="E81">
    <cfRule type="duplicateValues" dxfId="182" priority="34"/>
  </conditionalFormatting>
  <conditionalFormatting sqref="B75">
    <cfRule type="duplicateValues" dxfId="181" priority="170"/>
  </conditionalFormatting>
  <conditionalFormatting sqref="B75">
    <cfRule type="duplicateValues" dxfId="180" priority="171"/>
    <cfRule type="duplicateValues" dxfId="179" priority="172"/>
    <cfRule type="duplicateValues" dxfId="178" priority="173"/>
  </conditionalFormatting>
  <conditionalFormatting sqref="B75">
    <cfRule type="duplicateValues" dxfId="177" priority="174"/>
    <cfRule type="duplicateValues" dxfId="176" priority="175"/>
  </conditionalFormatting>
  <conditionalFormatting sqref="B72">
    <cfRule type="duplicateValues" dxfId="175" priority="176"/>
  </conditionalFormatting>
  <conditionalFormatting sqref="B72">
    <cfRule type="duplicateValues" dxfId="174" priority="177"/>
    <cfRule type="duplicateValues" dxfId="173" priority="178"/>
  </conditionalFormatting>
  <conditionalFormatting sqref="B65:B69 B51:B52 B23:B24 B1:B4 B7:B8 B71:B72 B26:B39 B43:B49">
    <cfRule type="duplicateValues" dxfId="172" priority="179"/>
  </conditionalFormatting>
  <conditionalFormatting sqref="E11">
    <cfRule type="duplicateValues" dxfId="171" priority="24"/>
  </conditionalFormatting>
  <conditionalFormatting sqref="E11">
    <cfRule type="duplicateValues" dxfId="170" priority="25"/>
  </conditionalFormatting>
  <conditionalFormatting sqref="E11">
    <cfRule type="duplicateValues" dxfId="169" priority="26"/>
    <cfRule type="duplicateValues" dxfId="168" priority="27"/>
  </conditionalFormatting>
  <conditionalFormatting sqref="E11">
    <cfRule type="duplicateValues" dxfId="167" priority="28"/>
  </conditionalFormatting>
  <conditionalFormatting sqref="E1:E84">
    <cfRule type="duplicateValues" dxfId="166" priority="23"/>
  </conditionalFormatting>
  <conditionalFormatting sqref="E12">
    <cfRule type="duplicateValues" dxfId="165" priority="18"/>
  </conditionalFormatting>
  <conditionalFormatting sqref="E12">
    <cfRule type="duplicateValues" dxfId="164" priority="19"/>
  </conditionalFormatting>
  <conditionalFormatting sqref="E12">
    <cfRule type="duplicateValues" dxfId="163" priority="20"/>
    <cfRule type="duplicateValues" dxfId="162" priority="21"/>
  </conditionalFormatting>
  <conditionalFormatting sqref="E12">
    <cfRule type="duplicateValues" dxfId="161" priority="22"/>
  </conditionalFormatting>
  <conditionalFormatting sqref="E13">
    <cfRule type="duplicateValues" dxfId="160" priority="15"/>
    <cfRule type="duplicateValues" dxfId="159" priority="16"/>
  </conditionalFormatting>
  <conditionalFormatting sqref="E13">
    <cfRule type="duplicateValues" dxfId="158" priority="17"/>
  </conditionalFormatting>
  <conditionalFormatting sqref="E40:E42">
    <cfRule type="duplicateValues" dxfId="157" priority="180"/>
    <cfRule type="duplicateValues" dxfId="156" priority="181"/>
  </conditionalFormatting>
  <conditionalFormatting sqref="E40:E42">
    <cfRule type="duplicateValues" dxfId="155" priority="182"/>
  </conditionalFormatting>
  <conditionalFormatting sqref="B40:B42">
    <cfRule type="duplicateValues" dxfId="154" priority="183"/>
  </conditionalFormatting>
  <conditionalFormatting sqref="E14">
    <cfRule type="duplicateValues" dxfId="153" priority="10"/>
  </conditionalFormatting>
  <conditionalFormatting sqref="E14">
    <cfRule type="duplicateValues" dxfId="152" priority="11"/>
  </conditionalFormatting>
  <conditionalFormatting sqref="E14">
    <cfRule type="duplicateValues" dxfId="151" priority="12"/>
    <cfRule type="duplicateValues" dxfId="150" priority="13"/>
  </conditionalFormatting>
  <conditionalFormatting sqref="E14">
    <cfRule type="duplicateValues" dxfId="149" priority="14"/>
  </conditionalFormatting>
  <conditionalFormatting sqref="E15:E16">
    <cfRule type="duplicateValues" dxfId="148" priority="5"/>
  </conditionalFormatting>
  <conditionalFormatting sqref="E15:E16">
    <cfRule type="duplicateValues" dxfId="147" priority="6"/>
  </conditionalFormatting>
  <conditionalFormatting sqref="E15:E16">
    <cfRule type="duplicateValues" dxfId="146" priority="7"/>
    <cfRule type="duplicateValues" dxfId="145" priority="8"/>
  </conditionalFormatting>
  <conditionalFormatting sqref="E15:E16">
    <cfRule type="duplicateValues" dxfId="144" priority="9"/>
  </conditionalFormatting>
  <conditionalFormatting sqref="E17">
    <cfRule type="duplicateValues" dxfId="143" priority="1"/>
  </conditionalFormatting>
  <conditionalFormatting sqref="E17">
    <cfRule type="duplicateValues" dxfId="142" priority="2"/>
    <cfRule type="duplicateValues" dxfId="141" priority="3"/>
  </conditionalFormatting>
  <conditionalFormatting sqref="E17">
    <cfRule type="duplicateValues" dxfId="140" priority="4"/>
  </conditionalFormatting>
  <conditionalFormatting sqref="E58:E62">
    <cfRule type="duplicateValues" dxfId="139" priority="184"/>
    <cfRule type="duplicateValues" dxfId="138" priority="185"/>
  </conditionalFormatting>
  <conditionalFormatting sqref="E58:E62">
    <cfRule type="duplicateValues" dxfId="137" priority="186"/>
  </conditionalFormatting>
  <conditionalFormatting sqref="E10 E12:E21">
    <cfRule type="duplicateValues" dxfId="136" priority="187"/>
    <cfRule type="duplicateValues" dxfId="135" priority="188"/>
  </conditionalFormatting>
  <conditionalFormatting sqref="E10 E12:E21">
    <cfRule type="duplicateValues" dxfId="134" priority="189"/>
  </conditionalFormatting>
  <conditionalFormatting sqref="B10:B21">
    <cfRule type="duplicateValues" dxfId="133" priority="190"/>
  </conditionalFormatting>
  <conditionalFormatting sqref="E43 E34:E39 E45:E49">
    <cfRule type="duplicateValues" dxfId="132" priority="191"/>
    <cfRule type="duplicateValues" dxfId="131" priority="192"/>
  </conditionalFormatting>
  <conditionalFormatting sqref="E43 E34:E39 E45:E49">
    <cfRule type="duplicateValues" dxfId="130" priority="193"/>
  </conditionalFormatting>
  <conditionalFormatting sqref="B43:B49 B26:B39">
    <cfRule type="duplicateValues" dxfId="129" priority="194"/>
  </conditionalFormatting>
  <conditionalFormatting sqref="E63">
    <cfRule type="duplicateValues" dxfId="128" priority="195"/>
    <cfRule type="duplicateValues" dxfId="127" priority="196"/>
  </conditionalFormatting>
  <conditionalFormatting sqref="E63">
    <cfRule type="duplicateValues" dxfId="126" priority="197"/>
  </conditionalFormatting>
  <conditionalFormatting sqref="B63">
    <cfRule type="duplicateValues" dxfId="125" priority="198"/>
  </conditionalFormatting>
  <conditionalFormatting sqref="E83 E77">
    <cfRule type="duplicateValues" dxfId="124" priority="199"/>
    <cfRule type="duplicateValues" dxfId="123" priority="200"/>
  </conditionalFormatting>
  <conditionalFormatting sqref="E83 E77">
    <cfRule type="duplicateValues" dxfId="122" priority="201"/>
  </conditionalFormatting>
  <conditionalFormatting sqref="B76:B83">
    <cfRule type="duplicateValues" dxfId="121" priority="202"/>
  </conditionalFormatting>
  <conditionalFormatting sqref="B76:B83">
    <cfRule type="duplicateValues" dxfId="120" priority="203"/>
    <cfRule type="duplicateValues" dxfId="119" priority="204"/>
    <cfRule type="duplicateValues" dxfId="118" priority="205"/>
  </conditionalFormatting>
  <conditionalFormatting sqref="B76:B83">
    <cfRule type="duplicateValues" dxfId="117" priority="206"/>
    <cfRule type="duplicateValues" dxfId="116" priority="20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8" t="s">
        <v>2437</v>
      </c>
      <c r="B1" s="149"/>
      <c r="C1" s="149"/>
      <c r="D1" s="14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8" t="s">
        <v>2447</v>
      </c>
      <c r="B25" s="149"/>
      <c r="C25" s="149"/>
      <c r="D25" s="14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15" priority="119152"/>
  </conditionalFormatting>
  <conditionalFormatting sqref="A7:A11">
    <cfRule type="duplicateValues" dxfId="114" priority="119156"/>
    <cfRule type="duplicateValues" dxfId="113" priority="119157"/>
  </conditionalFormatting>
  <conditionalFormatting sqref="A7:A11">
    <cfRule type="duplicateValues" dxfId="112" priority="119160"/>
    <cfRule type="duplicateValues" dxfId="111" priority="119161"/>
  </conditionalFormatting>
  <conditionalFormatting sqref="B37:B39">
    <cfRule type="duplicateValues" dxfId="110" priority="219"/>
    <cfRule type="duplicateValues" dxfId="109" priority="220"/>
  </conditionalFormatting>
  <conditionalFormatting sqref="B37:B39">
    <cfRule type="duplicateValues" dxfId="108" priority="218"/>
  </conditionalFormatting>
  <conditionalFormatting sqref="B37:B39">
    <cfRule type="duplicateValues" dxfId="107" priority="217"/>
  </conditionalFormatting>
  <conditionalFormatting sqref="B37:B39">
    <cfRule type="duplicateValues" dxfId="106" priority="215"/>
    <cfRule type="duplicateValues" dxfId="105" priority="216"/>
  </conditionalFormatting>
  <conditionalFormatting sqref="B3">
    <cfRule type="duplicateValues" dxfId="104" priority="193"/>
    <cfRule type="duplicateValues" dxfId="103" priority="194"/>
  </conditionalFormatting>
  <conditionalFormatting sqref="B3">
    <cfRule type="duplicateValues" dxfId="102" priority="192"/>
  </conditionalFormatting>
  <conditionalFormatting sqref="B3">
    <cfRule type="duplicateValues" dxfId="101" priority="191"/>
  </conditionalFormatting>
  <conditionalFormatting sqref="B3">
    <cfRule type="duplicateValues" dxfId="100" priority="189"/>
    <cfRule type="duplicateValues" dxfId="99" priority="190"/>
  </conditionalFormatting>
  <conditionalFormatting sqref="A4:A6">
    <cfRule type="duplicateValues" dxfId="98" priority="188"/>
  </conditionalFormatting>
  <conditionalFormatting sqref="A4:A6">
    <cfRule type="duplicateValues" dxfId="97" priority="186"/>
    <cfRule type="duplicateValues" dxfId="96" priority="187"/>
  </conditionalFormatting>
  <conditionalFormatting sqref="A4:A6">
    <cfRule type="duplicateValues" dxfId="95" priority="184"/>
    <cfRule type="duplicateValues" dxfId="94" priority="185"/>
  </conditionalFormatting>
  <conditionalFormatting sqref="A3:A6">
    <cfRule type="duplicateValues" dxfId="93" priority="165"/>
  </conditionalFormatting>
  <conditionalFormatting sqref="A3:A6">
    <cfRule type="duplicateValues" dxfId="92" priority="163"/>
    <cfRule type="duplicateValues" dxfId="91" priority="164"/>
  </conditionalFormatting>
  <conditionalFormatting sqref="A3:A6">
    <cfRule type="duplicateValues" dxfId="90" priority="161"/>
    <cfRule type="duplicateValues" dxfId="89" priority="162"/>
  </conditionalFormatting>
  <conditionalFormatting sqref="B4:B6">
    <cfRule type="duplicateValues" dxfId="88" priority="158"/>
    <cfRule type="duplicateValues" dxfId="87" priority="159"/>
  </conditionalFormatting>
  <conditionalFormatting sqref="B4:B6">
    <cfRule type="duplicateValues" dxfId="86" priority="157"/>
  </conditionalFormatting>
  <conditionalFormatting sqref="B4:B6">
    <cfRule type="duplicateValues" dxfId="85" priority="156"/>
  </conditionalFormatting>
  <conditionalFormatting sqref="B4:B6">
    <cfRule type="duplicateValues" dxfId="84" priority="154"/>
    <cfRule type="duplicateValues" dxfId="8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0" t="s">
        <v>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68.5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67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67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73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2" priority="51"/>
  </conditionalFormatting>
  <conditionalFormatting sqref="E9:E1048576 E1:E2">
    <cfRule type="duplicateValues" dxfId="81" priority="99232"/>
  </conditionalFormatting>
  <conditionalFormatting sqref="E4">
    <cfRule type="duplicateValues" dxfId="80" priority="44"/>
  </conditionalFormatting>
  <conditionalFormatting sqref="E5:E8">
    <cfRule type="duplicateValues" dxfId="79" priority="42"/>
  </conditionalFormatting>
  <conditionalFormatting sqref="B12">
    <cfRule type="duplicateValues" dxfId="78" priority="16"/>
    <cfRule type="duplicateValues" dxfId="77" priority="17"/>
    <cfRule type="duplicateValues" dxfId="76" priority="18"/>
  </conditionalFormatting>
  <conditionalFormatting sqref="B12">
    <cfRule type="duplicateValues" dxfId="75" priority="15"/>
  </conditionalFormatting>
  <conditionalFormatting sqref="B12">
    <cfRule type="duplicateValues" dxfId="74" priority="13"/>
    <cfRule type="duplicateValues" dxfId="73" priority="14"/>
  </conditionalFormatting>
  <conditionalFormatting sqref="B12">
    <cfRule type="duplicateValues" dxfId="72" priority="10"/>
    <cfRule type="duplicateValues" dxfId="71" priority="11"/>
    <cfRule type="duplicateValues" dxfId="70" priority="12"/>
  </conditionalFormatting>
  <conditionalFormatting sqref="B12">
    <cfRule type="duplicateValues" dxfId="69" priority="9"/>
  </conditionalFormatting>
  <conditionalFormatting sqref="B12">
    <cfRule type="duplicateValues" dxfId="68" priority="7"/>
    <cfRule type="duplicateValues" dxfId="67" priority="8"/>
  </conditionalFormatting>
  <conditionalFormatting sqref="B12">
    <cfRule type="duplicateValues" dxfId="66" priority="6"/>
  </conditionalFormatting>
  <conditionalFormatting sqref="B12">
    <cfRule type="duplicateValues" dxfId="65" priority="3"/>
    <cfRule type="duplicateValues" dxfId="64" priority="4"/>
    <cfRule type="duplicateValues" dxfId="63" priority="5"/>
  </conditionalFormatting>
  <conditionalFormatting sqref="B12">
    <cfRule type="duplicateValues" dxfId="62" priority="2"/>
  </conditionalFormatting>
  <conditionalFormatting sqref="B12">
    <cfRule type="duplicateValues" dxfId="6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2021-01-26T15:40:26Z</dcterms:modified>
</cp:coreProperties>
</file>