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29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REPORTE!$A$4:$Q$154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5" i="16" l="1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B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B68" i="16"/>
  <c r="A83" i="16" s="1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B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A15" i="1" l="1"/>
  <c r="A16" i="1"/>
  <c r="A14" i="1"/>
  <c r="A11" i="1"/>
  <c r="A5" i="1"/>
  <c r="A13" i="1"/>
  <c r="A6" i="1"/>
  <c r="A7" i="1"/>
  <c r="A10" i="1"/>
  <c r="A12" i="1"/>
  <c r="F15" i="1"/>
  <c r="G15" i="1"/>
  <c r="H15" i="1"/>
  <c r="I15" i="1"/>
  <c r="J15" i="1"/>
  <c r="K15" i="1"/>
  <c r="F16" i="1"/>
  <c r="G16" i="1"/>
  <c r="H16" i="1"/>
  <c r="I16" i="1"/>
  <c r="J16" i="1"/>
  <c r="K16" i="1"/>
  <c r="F14" i="1"/>
  <c r="G14" i="1"/>
  <c r="H14" i="1"/>
  <c r="I14" i="1"/>
  <c r="J14" i="1"/>
  <c r="K14" i="1"/>
  <c r="F11" i="1"/>
  <c r="G11" i="1"/>
  <c r="H11" i="1"/>
  <c r="I11" i="1"/>
  <c r="J11" i="1"/>
  <c r="K11" i="1"/>
  <c r="F5" i="1"/>
  <c r="G5" i="1"/>
  <c r="H5" i="1"/>
  <c r="I5" i="1"/>
  <c r="J5" i="1"/>
  <c r="K5" i="1"/>
  <c r="F13" i="1"/>
  <c r="G13" i="1"/>
  <c r="H13" i="1"/>
  <c r="I13" i="1"/>
  <c r="J13" i="1"/>
  <c r="K13" i="1"/>
  <c r="F6" i="1"/>
  <c r="G6" i="1"/>
  <c r="H6" i="1"/>
  <c r="I6" i="1"/>
  <c r="J6" i="1"/>
  <c r="K6" i="1"/>
  <c r="F7" i="1"/>
  <c r="G7" i="1"/>
  <c r="H7" i="1"/>
  <c r="I7" i="1"/>
  <c r="J7" i="1"/>
  <c r="K7" i="1"/>
  <c r="F10" i="1"/>
  <c r="G10" i="1"/>
  <c r="H10" i="1"/>
  <c r="I10" i="1"/>
  <c r="J10" i="1"/>
  <c r="K10" i="1"/>
  <c r="F12" i="1"/>
  <c r="G12" i="1"/>
  <c r="H12" i="1"/>
  <c r="I12" i="1"/>
  <c r="J12" i="1"/>
  <c r="K12" i="1"/>
  <c r="A138" i="1"/>
  <c r="A117" i="1"/>
  <c r="A116" i="1"/>
  <c r="A115" i="1"/>
  <c r="A108" i="1"/>
  <c r="A114" i="1"/>
  <c r="A87" i="1"/>
  <c r="A141" i="1"/>
  <c r="A139" i="1"/>
  <c r="A129" i="1"/>
  <c r="A144" i="1"/>
  <c r="A133" i="1"/>
  <c r="A146" i="1"/>
  <c r="A136" i="1"/>
  <c r="A143" i="1"/>
  <c r="A106" i="1"/>
  <c r="A88" i="1"/>
  <c r="A145" i="1"/>
  <c r="A109" i="1"/>
  <c r="A46" i="1"/>
  <c r="A142" i="1"/>
  <c r="A110" i="1"/>
  <c r="A127" i="1"/>
  <c r="A128" i="1"/>
  <c r="A111" i="1"/>
  <c r="A135" i="1"/>
  <c r="A153" i="1"/>
  <c r="A149" i="1"/>
  <c r="A112" i="1"/>
  <c r="A69" i="1"/>
  <c r="A113" i="1"/>
  <c r="A73" i="1"/>
  <c r="F138" i="1"/>
  <c r="G138" i="1"/>
  <c r="H138" i="1"/>
  <c r="I138" i="1"/>
  <c r="J138" i="1"/>
  <c r="K13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08" i="1"/>
  <c r="G108" i="1"/>
  <c r="H108" i="1"/>
  <c r="I108" i="1"/>
  <c r="J108" i="1"/>
  <c r="K108" i="1"/>
  <c r="F114" i="1"/>
  <c r="G114" i="1"/>
  <c r="H114" i="1"/>
  <c r="I114" i="1"/>
  <c r="J114" i="1"/>
  <c r="K114" i="1"/>
  <c r="F87" i="1"/>
  <c r="G87" i="1"/>
  <c r="H87" i="1"/>
  <c r="I87" i="1"/>
  <c r="J87" i="1"/>
  <c r="K87" i="1"/>
  <c r="F141" i="1"/>
  <c r="G141" i="1"/>
  <c r="H141" i="1"/>
  <c r="I141" i="1"/>
  <c r="J141" i="1"/>
  <c r="K141" i="1"/>
  <c r="F139" i="1"/>
  <c r="G139" i="1"/>
  <c r="H139" i="1"/>
  <c r="I139" i="1"/>
  <c r="J139" i="1"/>
  <c r="K139" i="1"/>
  <c r="F129" i="1"/>
  <c r="G129" i="1"/>
  <c r="H129" i="1"/>
  <c r="I129" i="1"/>
  <c r="J129" i="1"/>
  <c r="K129" i="1"/>
  <c r="F144" i="1"/>
  <c r="G144" i="1"/>
  <c r="H144" i="1"/>
  <c r="I144" i="1"/>
  <c r="J144" i="1"/>
  <c r="K144" i="1"/>
  <c r="F133" i="1"/>
  <c r="G133" i="1"/>
  <c r="H133" i="1"/>
  <c r="I133" i="1"/>
  <c r="J133" i="1"/>
  <c r="K133" i="1"/>
  <c r="F146" i="1"/>
  <c r="G146" i="1"/>
  <c r="H146" i="1"/>
  <c r="I146" i="1"/>
  <c r="J146" i="1"/>
  <c r="K146" i="1"/>
  <c r="F136" i="1"/>
  <c r="G136" i="1"/>
  <c r="H136" i="1"/>
  <c r="I136" i="1"/>
  <c r="J136" i="1"/>
  <c r="K136" i="1"/>
  <c r="F143" i="1"/>
  <c r="G143" i="1"/>
  <c r="H143" i="1"/>
  <c r="I143" i="1"/>
  <c r="J143" i="1"/>
  <c r="K143" i="1"/>
  <c r="F106" i="1"/>
  <c r="G106" i="1"/>
  <c r="H106" i="1"/>
  <c r="I106" i="1"/>
  <c r="J106" i="1"/>
  <c r="K106" i="1"/>
  <c r="F88" i="1"/>
  <c r="G88" i="1"/>
  <c r="H88" i="1"/>
  <c r="I88" i="1"/>
  <c r="J88" i="1"/>
  <c r="K88" i="1"/>
  <c r="F145" i="1"/>
  <c r="G145" i="1"/>
  <c r="H145" i="1"/>
  <c r="I145" i="1"/>
  <c r="J145" i="1"/>
  <c r="K145" i="1"/>
  <c r="F109" i="1"/>
  <c r="G109" i="1"/>
  <c r="H109" i="1"/>
  <c r="I109" i="1"/>
  <c r="J109" i="1"/>
  <c r="K109" i="1"/>
  <c r="F46" i="1"/>
  <c r="G46" i="1"/>
  <c r="H46" i="1"/>
  <c r="I46" i="1"/>
  <c r="J46" i="1"/>
  <c r="K46" i="1"/>
  <c r="F142" i="1"/>
  <c r="G142" i="1"/>
  <c r="H142" i="1"/>
  <c r="I142" i="1"/>
  <c r="J142" i="1"/>
  <c r="K142" i="1"/>
  <c r="F110" i="1"/>
  <c r="G110" i="1"/>
  <c r="H110" i="1"/>
  <c r="I110" i="1"/>
  <c r="J110" i="1"/>
  <c r="K110" i="1"/>
  <c r="F127" i="1"/>
  <c r="G127" i="1"/>
  <c r="H127" i="1"/>
  <c r="I127" i="1"/>
  <c r="J127" i="1"/>
  <c r="K127" i="1"/>
  <c r="F128" i="1"/>
  <c r="G128" i="1"/>
  <c r="H128" i="1"/>
  <c r="I128" i="1"/>
  <c r="J128" i="1"/>
  <c r="K128" i="1"/>
  <c r="F111" i="1"/>
  <c r="G111" i="1"/>
  <c r="H111" i="1"/>
  <c r="I111" i="1"/>
  <c r="J111" i="1"/>
  <c r="K111" i="1"/>
  <c r="F135" i="1"/>
  <c r="G135" i="1"/>
  <c r="H135" i="1"/>
  <c r="I135" i="1"/>
  <c r="J135" i="1"/>
  <c r="K135" i="1"/>
  <c r="F153" i="1"/>
  <c r="G153" i="1"/>
  <c r="H153" i="1"/>
  <c r="I153" i="1"/>
  <c r="J153" i="1"/>
  <c r="K153" i="1"/>
  <c r="F149" i="1"/>
  <c r="G149" i="1"/>
  <c r="H149" i="1"/>
  <c r="I149" i="1"/>
  <c r="J149" i="1"/>
  <c r="K149" i="1"/>
  <c r="F112" i="1"/>
  <c r="G112" i="1"/>
  <c r="H112" i="1"/>
  <c r="I112" i="1"/>
  <c r="J112" i="1"/>
  <c r="K112" i="1"/>
  <c r="F69" i="1"/>
  <c r="G69" i="1"/>
  <c r="H69" i="1"/>
  <c r="I69" i="1"/>
  <c r="J69" i="1"/>
  <c r="K69" i="1"/>
  <c r="F113" i="1"/>
  <c r="G113" i="1"/>
  <c r="H113" i="1"/>
  <c r="I113" i="1"/>
  <c r="J113" i="1"/>
  <c r="K113" i="1"/>
  <c r="F73" i="1"/>
  <c r="G73" i="1"/>
  <c r="H73" i="1"/>
  <c r="I73" i="1"/>
  <c r="J73" i="1"/>
  <c r="K73" i="1"/>
  <c r="A9" i="1" l="1"/>
  <c r="A8" i="1"/>
  <c r="F9" i="1"/>
  <c r="G9" i="1"/>
  <c r="H9" i="1"/>
  <c r="I9" i="1"/>
  <c r="J9" i="1"/>
  <c r="K9" i="1"/>
  <c r="F8" i="1"/>
  <c r="G8" i="1"/>
  <c r="H8" i="1"/>
  <c r="I8" i="1"/>
  <c r="J8" i="1"/>
  <c r="K8" i="1"/>
  <c r="A61" i="1"/>
  <c r="A60" i="1"/>
  <c r="A30" i="1"/>
  <c r="A151" i="1"/>
  <c r="A93" i="1"/>
  <c r="A34" i="1"/>
  <c r="A94" i="1"/>
  <c r="A71" i="1"/>
  <c r="A131" i="1"/>
  <c r="A59" i="1"/>
  <c r="A134" i="1"/>
  <c r="A63" i="1"/>
  <c r="A20" i="1"/>
  <c r="A79" i="1"/>
  <c r="A43" i="1"/>
  <c r="A17" i="1"/>
  <c r="A22" i="1"/>
  <c r="A123" i="1"/>
  <c r="A81" i="1"/>
  <c r="A33" i="1"/>
  <c r="A132" i="1"/>
  <c r="A53" i="1"/>
  <c r="A55" i="1"/>
  <c r="A50" i="1"/>
  <c r="A62" i="1"/>
  <c r="A58" i="1"/>
  <c r="A48" i="1"/>
  <c r="A44" i="1"/>
  <c r="F61" i="1"/>
  <c r="G61" i="1"/>
  <c r="H61" i="1"/>
  <c r="I61" i="1"/>
  <c r="J61" i="1"/>
  <c r="K61" i="1"/>
  <c r="F60" i="1"/>
  <c r="G60" i="1"/>
  <c r="H60" i="1"/>
  <c r="I60" i="1"/>
  <c r="J60" i="1"/>
  <c r="K60" i="1"/>
  <c r="F30" i="1"/>
  <c r="G30" i="1"/>
  <c r="H30" i="1"/>
  <c r="I30" i="1"/>
  <c r="J30" i="1"/>
  <c r="K30" i="1"/>
  <c r="F151" i="1"/>
  <c r="G151" i="1"/>
  <c r="H151" i="1"/>
  <c r="I151" i="1"/>
  <c r="J151" i="1"/>
  <c r="K151" i="1"/>
  <c r="F93" i="1"/>
  <c r="G93" i="1"/>
  <c r="H93" i="1"/>
  <c r="I93" i="1"/>
  <c r="J93" i="1"/>
  <c r="K93" i="1"/>
  <c r="F34" i="1"/>
  <c r="G34" i="1"/>
  <c r="H34" i="1"/>
  <c r="I34" i="1"/>
  <c r="J34" i="1"/>
  <c r="K34" i="1"/>
  <c r="F94" i="1"/>
  <c r="G94" i="1"/>
  <c r="H94" i="1"/>
  <c r="I94" i="1"/>
  <c r="J94" i="1"/>
  <c r="K94" i="1"/>
  <c r="F71" i="1"/>
  <c r="G71" i="1"/>
  <c r="H71" i="1"/>
  <c r="I71" i="1"/>
  <c r="J71" i="1"/>
  <c r="K71" i="1"/>
  <c r="F131" i="1"/>
  <c r="G131" i="1"/>
  <c r="H131" i="1"/>
  <c r="I131" i="1"/>
  <c r="J131" i="1"/>
  <c r="K131" i="1"/>
  <c r="F59" i="1"/>
  <c r="G59" i="1"/>
  <c r="H59" i="1"/>
  <c r="I59" i="1"/>
  <c r="J59" i="1"/>
  <c r="K59" i="1"/>
  <c r="F134" i="1"/>
  <c r="G134" i="1"/>
  <c r="H134" i="1"/>
  <c r="I134" i="1"/>
  <c r="J134" i="1"/>
  <c r="K134" i="1"/>
  <c r="F63" i="1"/>
  <c r="G63" i="1"/>
  <c r="H63" i="1"/>
  <c r="I63" i="1"/>
  <c r="J63" i="1"/>
  <c r="K63" i="1"/>
  <c r="F20" i="1"/>
  <c r="G20" i="1"/>
  <c r="H20" i="1"/>
  <c r="I20" i="1"/>
  <c r="J20" i="1"/>
  <c r="K20" i="1"/>
  <c r="F79" i="1"/>
  <c r="G79" i="1"/>
  <c r="H79" i="1"/>
  <c r="I79" i="1"/>
  <c r="J79" i="1"/>
  <c r="K79" i="1"/>
  <c r="F43" i="1"/>
  <c r="G43" i="1"/>
  <c r="H43" i="1"/>
  <c r="I43" i="1"/>
  <c r="J43" i="1"/>
  <c r="K43" i="1"/>
  <c r="F17" i="1"/>
  <c r="G17" i="1"/>
  <c r="H17" i="1"/>
  <c r="I17" i="1"/>
  <c r="J17" i="1"/>
  <c r="K17" i="1"/>
  <c r="F22" i="1"/>
  <c r="G22" i="1"/>
  <c r="H22" i="1"/>
  <c r="I22" i="1"/>
  <c r="J22" i="1"/>
  <c r="K22" i="1"/>
  <c r="F123" i="1"/>
  <c r="G123" i="1"/>
  <c r="H123" i="1"/>
  <c r="I123" i="1"/>
  <c r="J123" i="1"/>
  <c r="K123" i="1"/>
  <c r="F81" i="1"/>
  <c r="G81" i="1"/>
  <c r="H81" i="1"/>
  <c r="I81" i="1"/>
  <c r="J81" i="1"/>
  <c r="K81" i="1"/>
  <c r="F33" i="1"/>
  <c r="G33" i="1"/>
  <c r="H33" i="1"/>
  <c r="I33" i="1"/>
  <c r="J33" i="1"/>
  <c r="K33" i="1"/>
  <c r="F132" i="1"/>
  <c r="G132" i="1"/>
  <c r="H132" i="1"/>
  <c r="I132" i="1"/>
  <c r="J132" i="1"/>
  <c r="K132" i="1"/>
  <c r="F53" i="1"/>
  <c r="G53" i="1"/>
  <c r="H53" i="1"/>
  <c r="I53" i="1"/>
  <c r="J53" i="1"/>
  <c r="K53" i="1"/>
  <c r="F55" i="1"/>
  <c r="G55" i="1"/>
  <c r="H55" i="1"/>
  <c r="I55" i="1"/>
  <c r="J55" i="1"/>
  <c r="K55" i="1"/>
  <c r="F50" i="1"/>
  <c r="G50" i="1"/>
  <c r="H50" i="1"/>
  <c r="I50" i="1"/>
  <c r="J50" i="1"/>
  <c r="K50" i="1"/>
  <c r="F62" i="1"/>
  <c r="G62" i="1"/>
  <c r="H62" i="1"/>
  <c r="I62" i="1"/>
  <c r="J62" i="1"/>
  <c r="K62" i="1"/>
  <c r="F58" i="1"/>
  <c r="G58" i="1"/>
  <c r="H58" i="1"/>
  <c r="I58" i="1"/>
  <c r="J58" i="1"/>
  <c r="K58" i="1"/>
  <c r="F48" i="1"/>
  <c r="G48" i="1"/>
  <c r="H48" i="1"/>
  <c r="I48" i="1"/>
  <c r="J48" i="1"/>
  <c r="K48" i="1"/>
  <c r="F44" i="1"/>
  <c r="G44" i="1"/>
  <c r="H44" i="1"/>
  <c r="I44" i="1"/>
  <c r="J44" i="1"/>
  <c r="K44" i="1"/>
  <c r="A36" i="1" l="1"/>
  <c r="F36" i="1"/>
  <c r="G36" i="1"/>
  <c r="H36" i="1"/>
  <c r="I36" i="1"/>
  <c r="J36" i="1"/>
  <c r="K36" i="1"/>
  <c r="A40" i="1"/>
  <c r="F40" i="1"/>
  <c r="G40" i="1"/>
  <c r="H40" i="1"/>
  <c r="I40" i="1"/>
  <c r="J40" i="1"/>
  <c r="K40" i="1"/>
  <c r="A105" i="1"/>
  <c r="F105" i="1"/>
  <c r="G105" i="1"/>
  <c r="H105" i="1"/>
  <c r="I105" i="1"/>
  <c r="J105" i="1"/>
  <c r="K105" i="1"/>
  <c r="A18" i="1"/>
  <c r="F18" i="1"/>
  <c r="G18" i="1"/>
  <c r="H18" i="1"/>
  <c r="I18" i="1"/>
  <c r="J18" i="1"/>
  <c r="K18" i="1"/>
  <c r="A65" i="1"/>
  <c r="F65" i="1"/>
  <c r="G65" i="1"/>
  <c r="H65" i="1"/>
  <c r="I65" i="1"/>
  <c r="J65" i="1"/>
  <c r="K65" i="1"/>
  <c r="A122" i="1"/>
  <c r="F122" i="1"/>
  <c r="G122" i="1"/>
  <c r="H122" i="1"/>
  <c r="I122" i="1"/>
  <c r="J122" i="1"/>
  <c r="K122" i="1"/>
  <c r="A54" i="1"/>
  <c r="F54" i="1"/>
  <c r="G54" i="1"/>
  <c r="H54" i="1"/>
  <c r="I54" i="1"/>
  <c r="J54" i="1"/>
  <c r="K54" i="1"/>
  <c r="A72" i="1"/>
  <c r="F72" i="1"/>
  <c r="G72" i="1"/>
  <c r="H72" i="1"/>
  <c r="I72" i="1"/>
  <c r="J72" i="1"/>
  <c r="K72" i="1"/>
  <c r="A126" i="1"/>
  <c r="F126" i="1"/>
  <c r="G126" i="1"/>
  <c r="H126" i="1"/>
  <c r="I126" i="1"/>
  <c r="J126" i="1"/>
  <c r="K126" i="1"/>
  <c r="A56" i="1"/>
  <c r="F56" i="1"/>
  <c r="G56" i="1"/>
  <c r="H56" i="1"/>
  <c r="I56" i="1"/>
  <c r="J56" i="1"/>
  <c r="K56" i="1"/>
  <c r="F107" i="1" l="1"/>
  <c r="G107" i="1"/>
  <c r="H107" i="1"/>
  <c r="I107" i="1"/>
  <c r="J107" i="1"/>
  <c r="K107" i="1"/>
  <c r="F38" i="1"/>
  <c r="G38" i="1"/>
  <c r="H38" i="1"/>
  <c r="I38" i="1"/>
  <c r="J38" i="1"/>
  <c r="K38" i="1"/>
  <c r="F32" i="1"/>
  <c r="G32" i="1"/>
  <c r="H32" i="1"/>
  <c r="I32" i="1"/>
  <c r="J32" i="1"/>
  <c r="K32" i="1"/>
  <c r="F119" i="1"/>
  <c r="G119" i="1"/>
  <c r="H119" i="1"/>
  <c r="I119" i="1"/>
  <c r="J119" i="1"/>
  <c r="K119" i="1"/>
  <c r="F140" i="1"/>
  <c r="G140" i="1"/>
  <c r="H140" i="1"/>
  <c r="I140" i="1"/>
  <c r="J140" i="1"/>
  <c r="K140" i="1"/>
  <c r="F66" i="1"/>
  <c r="G66" i="1"/>
  <c r="H66" i="1"/>
  <c r="I66" i="1"/>
  <c r="J66" i="1"/>
  <c r="K66" i="1"/>
  <c r="F85" i="1"/>
  <c r="G85" i="1"/>
  <c r="H85" i="1"/>
  <c r="I85" i="1"/>
  <c r="J85" i="1"/>
  <c r="K85" i="1"/>
  <c r="F27" i="1"/>
  <c r="G27" i="1"/>
  <c r="H27" i="1"/>
  <c r="I27" i="1"/>
  <c r="J27" i="1"/>
  <c r="K27" i="1"/>
  <c r="F28" i="1"/>
  <c r="G28" i="1"/>
  <c r="H28" i="1"/>
  <c r="I28" i="1"/>
  <c r="J28" i="1"/>
  <c r="K28" i="1"/>
  <c r="F23" i="1"/>
  <c r="G23" i="1"/>
  <c r="H23" i="1"/>
  <c r="I23" i="1"/>
  <c r="J23" i="1"/>
  <c r="K23" i="1"/>
  <c r="F84" i="1"/>
  <c r="G84" i="1"/>
  <c r="H84" i="1"/>
  <c r="I84" i="1"/>
  <c r="J84" i="1"/>
  <c r="K84" i="1"/>
  <c r="F57" i="1"/>
  <c r="G57" i="1"/>
  <c r="H57" i="1"/>
  <c r="I57" i="1"/>
  <c r="J57" i="1"/>
  <c r="K57" i="1"/>
  <c r="F41" i="1"/>
  <c r="G41" i="1"/>
  <c r="H41" i="1"/>
  <c r="I41" i="1"/>
  <c r="J41" i="1"/>
  <c r="K41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98" i="1"/>
  <c r="G98" i="1"/>
  <c r="H98" i="1"/>
  <c r="I98" i="1"/>
  <c r="J98" i="1"/>
  <c r="K98" i="1"/>
  <c r="F37" i="1"/>
  <c r="G37" i="1"/>
  <c r="H37" i="1"/>
  <c r="I37" i="1"/>
  <c r="J37" i="1"/>
  <c r="K37" i="1"/>
  <c r="F39" i="1"/>
  <c r="G39" i="1"/>
  <c r="H39" i="1"/>
  <c r="I39" i="1"/>
  <c r="J39" i="1"/>
  <c r="K39" i="1"/>
  <c r="F100" i="1"/>
  <c r="G100" i="1"/>
  <c r="H100" i="1"/>
  <c r="I100" i="1"/>
  <c r="J100" i="1"/>
  <c r="K100" i="1"/>
  <c r="F121" i="1"/>
  <c r="G121" i="1"/>
  <c r="H121" i="1"/>
  <c r="I121" i="1"/>
  <c r="J121" i="1"/>
  <c r="K121" i="1"/>
  <c r="F67" i="1"/>
  <c r="G67" i="1"/>
  <c r="H67" i="1"/>
  <c r="I67" i="1"/>
  <c r="J67" i="1"/>
  <c r="K67" i="1"/>
  <c r="A107" i="1"/>
  <c r="A38" i="1"/>
  <c r="A32" i="1"/>
  <c r="A119" i="1"/>
  <c r="A140" i="1"/>
  <c r="A66" i="1"/>
  <c r="A85" i="1"/>
  <c r="A27" i="1"/>
  <c r="A28" i="1"/>
  <c r="A23" i="1"/>
  <c r="A84" i="1"/>
  <c r="A57" i="1"/>
  <c r="A41" i="1"/>
  <c r="A77" i="1"/>
  <c r="A76" i="1"/>
  <c r="A75" i="1"/>
  <c r="A98" i="1"/>
  <c r="A37" i="1"/>
  <c r="A39" i="1"/>
  <c r="A100" i="1"/>
  <c r="A121" i="1"/>
  <c r="A67" i="1"/>
  <c r="F91" i="1"/>
  <c r="G91" i="1"/>
  <c r="H91" i="1"/>
  <c r="I91" i="1"/>
  <c r="J91" i="1"/>
  <c r="K91" i="1"/>
  <c r="F137" i="1"/>
  <c r="G137" i="1"/>
  <c r="H137" i="1"/>
  <c r="I137" i="1"/>
  <c r="J137" i="1"/>
  <c r="K137" i="1"/>
  <c r="F45" i="1"/>
  <c r="G45" i="1"/>
  <c r="H45" i="1"/>
  <c r="I45" i="1"/>
  <c r="J45" i="1"/>
  <c r="K45" i="1"/>
  <c r="F47" i="1"/>
  <c r="G47" i="1"/>
  <c r="H47" i="1"/>
  <c r="I47" i="1"/>
  <c r="J47" i="1"/>
  <c r="K47" i="1"/>
  <c r="F150" i="1"/>
  <c r="G150" i="1"/>
  <c r="H150" i="1"/>
  <c r="I150" i="1"/>
  <c r="J150" i="1"/>
  <c r="K150" i="1"/>
  <c r="F101" i="1"/>
  <c r="G101" i="1"/>
  <c r="H101" i="1"/>
  <c r="I101" i="1"/>
  <c r="J101" i="1"/>
  <c r="K101" i="1"/>
  <c r="F31" i="1"/>
  <c r="G31" i="1"/>
  <c r="H31" i="1"/>
  <c r="I31" i="1"/>
  <c r="J31" i="1"/>
  <c r="K31" i="1"/>
  <c r="F49" i="1"/>
  <c r="G49" i="1"/>
  <c r="H49" i="1"/>
  <c r="I49" i="1"/>
  <c r="J49" i="1"/>
  <c r="K49" i="1"/>
  <c r="F64" i="1"/>
  <c r="G64" i="1"/>
  <c r="H64" i="1"/>
  <c r="I64" i="1"/>
  <c r="J64" i="1"/>
  <c r="K64" i="1"/>
  <c r="F130" i="1"/>
  <c r="G130" i="1"/>
  <c r="H130" i="1"/>
  <c r="I130" i="1"/>
  <c r="J130" i="1"/>
  <c r="K130" i="1"/>
  <c r="A91" i="1"/>
  <c r="A137" i="1"/>
  <c r="A45" i="1"/>
  <c r="A47" i="1"/>
  <c r="A150" i="1"/>
  <c r="A101" i="1"/>
  <c r="A31" i="1"/>
  <c r="A49" i="1"/>
  <c r="A64" i="1"/>
  <c r="A130" i="1"/>
  <c r="F70" i="1" l="1"/>
  <c r="G70" i="1"/>
  <c r="H70" i="1"/>
  <c r="I70" i="1"/>
  <c r="J70" i="1"/>
  <c r="K70" i="1"/>
  <c r="F78" i="1"/>
  <c r="G78" i="1"/>
  <c r="H78" i="1"/>
  <c r="I78" i="1"/>
  <c r="J78" i="1"/>
  <c r="K78" i="1"/>
  <c r="F89" i="1"/>
  <c r="G89" i="1"/>
  <c r="H89" i="1"/>
  <c r="I89" i="1"/>
  <c r="J89" i="1"/>
  <c r="K89" i="1"/>
  <c r="F68" i="1"/>
  <c r="G68" i="1"/>
  <c r="H68" i="1"/>
  <c r="I68" i="1"/>
  <c r="J68" i="1"/>
  <c r="K68" i="1"/>
  <c r="F26" i="1"/>
  <c r="G26" i="1"/>
  <c r="H26" i="1"/>
  <c r="I26" i="1"/>
  <c r="J26" i="1"/>
  <c r="K26" i="1"/>
  <c r="F118" i="1"/>
  <c r="G118" i="1"/>
  <c r="H118" i="1"/>
  <c r="I118" i="1"/>
  <c r="J118" i="1"/>
  <c r="K118" i="1"/>
  <c r="F42" i="1"/>
  <c r="G42" i="1"/>
  <c r="H42" i="1"/>
  <c r="I42" i="1"/>
  <c r="J42" i="1"/>
  <c r="K42" i="1"/>
  <c r="F80" i="1"/>
  <c r="G80" i="1"/>
  <c r="H80" i="1"/>
  <c r="I80" i="1"/>
  <c r="J80" i="1"/>
  <c r="K80" i="1"/>
  <c r="F74" i="1"/>
  <c r="G74" i="1"/>
  <c r="H74" i="1"/>
  <c r="I74" i="1"/>
  <c r="J74" i="1"/>
  <c r="K74" i="1"/>
  <c r="F152" i="1"/>
  <c r="G152" i="1"/>
  <c r="H152" i="1"/>
  <c r="I152" i="1"/>
  <c r="J152" i="1"/>
  <c r="K152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52" i="1"/>
  <c r="G52" i="1"/>
  <c r="H52" i="1"/>
  <c r="I52" i="1"/>
  <c r="J52" i="1"/>
  <c r="K52" i="1"/>
  <c r="F51" i="1"/>
  <c r="G51" i="1"/>
  <c r="H51" i="1"/>
  <c r="I51" i="1"/>
  <c r="J51" i="1"/>
  <c r="K51" i="1"/>
  <c r="F83" i="1"/>
  <c r="G83" i="1"/>
  <c r="H83" i="1"/>
  <c r="I83" i="1"/>
  <c r="J83" i="1"/>
  <c r="K83" i="1"/>
  <c r="A70" i="1"/>
  <c r="A78" i="1"/>
  <c r="A89" i="1"/>
  <c r="A68" i="1"/>
  <c r="A26" i="1"/>
  <c r="A118" i="1"/>
  <c r="A42" i="1"/>
  <c r="A80" i="1"/>
  <c r="A74" i="1"/>
  <c r="A152" i="1"/>
  <c r="A148" i="1"/>
  <c r="A147" i="1"/>
  <c r="A52" i="1"/>
  <c r="A51" i="1"/>
  <c r="A83" i="1"/>
  <c r="F102" i="1" l="1"/>
  <c r="G102" i="1"/>
  <c r="H102" i="1"/>
  <c r="I102" i="1"/>
  <c r="J102" i="1"/>
  <c r="K102" i="1"/>
  <c r="F82" i="1"/>
  <c r="G82" i="1"/>
  <c r="H82" i="1"/>
  <c r="I82" i="1"/>
  <c r="J82" i="1"/>
  <c r="K82" i="1"/>
  <c r="F29" i="1"/>
  <c r="G29" i="1"/>
  <c r="H29" i="1"/>
  <c r="I29" i="1"/>
  <c r="J29" i="1"/>
  <c r="K29" i="1"/>
  <c r="F19" i="1"/>
  <c r="G19" i="1"/>
  <c r="H19" i="1"/>
  <c r="I19" i="1"/>
  <c r="J19" i="1"/>
  <c r="K19" i="1"/>
  <c r="F103" i="1"/>
  <c r="G103" i="1"/>
  <c r="H103" i="1"/>
  <c r="I103" i="1"/>
  <c r="J103" i="1"/>
  <c r="K103" i="1"/>
  <c r="F86" i="1"/>
  <c r="G86" i="1"/>
  <c r="H86" i="1"/>
  <c r="I86" i="1"/>
  <c r="J86" i="1"/>
  <c r="K86" i="1"/>
  <c r="F35" i="1"/>
  <c r="G35" i="1"/>
  <c r="H35" i="1"/>
  <c r="I35" i="1"/>
  <c r="J35" i="1"/>
  <c r="K35" i="1"/>
  <c r="A102" i="1"/>
  <c r="A82" i="1"/>
  <c r="A29" i="1"/>
  <c r="A19" i="1"/>
  <c r="A103" i="1"/>
  <c r="A86" i="1"/>
  <c r="A35" i="1"/>
  <c r="F90" i="1" l="1"/>
  <c r="G90" i="1"/>
  <c r="H90" i="1"/>
  <c r="I90" i="1"/>
  <c r="J90" i="1"/>
  <c r="K90" i="1"/>
  <c r="F125" i="1"/>
  <c r="G125" i="1"/>
  <c r="H125" i="1"/>
  <c r="I125" i="1"/>
  <c r="J125" i="1"/>
  <c r="K125" i="1"/>
  <c r="F21" i="1"/>
  <c r="G21" i="1"/>
  <c r="H21" i="1"/>
  <c r="I21" i="1"/>
  <c r="J21" i="1"/>
  <c r="K21" i="1"/>
  <c r="A90" i="1"/>
  <c r="A125" i="1"/>
  <c r="A21" i="1"/>
  <c r="A92" i="1" l="1"/>
  <c r="A124" i="1"/>
  <c r="A96" i="1"/>
  <c r="A99" i="1"/>
  <c r="A120" i="1"/>
  <c r="A25" i="1"/>
  <c r="A24" i="1"/>
  <c r="A97" i="1"/>
  <c r="A154" i="1"/>
  <c r="A95" i="1"/>
  <c r="H92" i="1"/>
  <c r="I92" i="1"/>
  <c r="J92" i="1"/>
  <c r="K92" i="1"/>
  <c r="H124" i="1"/>
  <c r="I124" i="1"/>
  <c r="J124" i="1"/>
  <c r="K124" i="1"/>
  <c r="H96" i="1"/>
  <c r="I96" i="1"/>
  <c r="J96" i="1"/>
  <c r="K96" i="1"/>
  <c r="H99" i="1"/>
  <c r="I99" i="1"/>
  <c r="J99" i="1"/>
  <c r="K99" i="1"/>
  <c r="H120" i="1"/>
  <c r="I120" i="1"/>
  <c r="J120" i="1"/>
  <c r="K120" i="1"/>
  <c r="H25" i="1"/>
  <c r="I25" i="1"/>
  <c r="J25" i="1"/>
  <c r="K25" i="1"/>
  <c r="H24" i="1"/>
  <c r="I24" i="1"/>
  <c r="J24" i="1"/>
  <c r="K24" i="1"/>
  <c r="H97" i="1"/>
  <c r="I97" i="1"/>
  <c r="J97" i="1"/>
  <c r="K97" i="1"/>
  <c r="H154" i="1"/>
  <c r="I154" i="1"/>
  <c r="J154" i="1"/>
  <c r="K154" i="1"/>
  <c r="H95" i="1"/>
  <c r="I95" i="1"/>
  <c r="J95" i="1"/>
  <c r="K95" i="1"/>
  <c r="F154" i="1"/>
  <c r="G154" i="1"/>
  <c r="F95" i="1"/>
  <c r="G95" i="1"/>
  <c r="F92" i="1"/>
  <c r="F124" i="1"/>
  <c r="F96" i="1"/>
  <c r="F99" i="1"/>
  <c r="F120" i="1"/>
  <c r="F25" i="1"/>
  <c r="F24" i="1"/>
  <c r="F97" i="1"/>
  <c r="G92" i="1"/>
  <c r="G124" i="1"/>
  <c r="G96" i="1"/>
  <c r="G99" i="1"/>
  <c r="G120" i="1"/>
  <c r="G25" i="1"/>
  <c r="G24" i="1"/>
  <c r="G97" i="1"/>
  <c r="A104" i="1" l="1"/>
  <c r="F104" i="1"/>
  <c r="G104" i="1"/>
  <c r="H104" i="1"/>
  <c r="I104" i="1"/>
  <c r="J104" i="1"/>
  <c r="K104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<sst xmlns="http://schemas.openxmlformats.org/spreadsheetml/2006/main" count="13621" uniqueCount="2518">
  <si>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</si>
  <si>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</si>
  <si>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</si>
  <si>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</si>
  <si>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</si>
  <si>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</si>
  <si>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</si>
  <si>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</si>
  <si>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</si>
  <si>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</si>
  <si>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</si>
  <si>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</si>
  <si>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</si>
  <si>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</si>
  <si>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</si>
  <si>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</si>
  <si>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</si>
  <si>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</si>
  <si>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</si>
  <si>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</si>
  <si>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</si>
  <si>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</si>
  <si>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</si>
  <si>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</si>
  <si>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</si>
  <si>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</si>
  <si>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</si>
  <si>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</si>
  <si>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</si>
  <si>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</si>
  <si>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</si>
  <si>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</si>
  <si>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</si>
  <si>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</si>
  <si>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</si>
  <si>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</si>
  <si>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</si>
  <si>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</si>
  <si>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</si>
  <si>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</si>
  <si>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</si>
  <si>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</si>
  <si>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</si>
  <si>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</si>
  <si>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</si>
  <si>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</si>
  <si>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</si>
  <si>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</si>
  <si>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</si>
  <si>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</si>
  <si>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</si>
  <si>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</si>
  <si>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</si>
  <si>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</si>
  <si>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</si>
  <si>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</si>
  <si>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</si>
  <si>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</si>
  <si>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</si>
  <si>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</si>
  <si>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</si>
  <si>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</si>
  <si>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</si>
  <si>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</si>
  <si>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</si>
  <si>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</si>
  <si>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</si>
  <si>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</si>
  <si>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</si>
  <si>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</si>
  <si>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</si>
  <si>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</si>
  <si>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</si>
  <si>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</si>
  <si>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</si>
  <si>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</si>
  <si>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</si>
  <si>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</si>
  <si>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</si>
  <si>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</si>
  <si>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</si>
  <si>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</si>
  <si>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</si>
  <si>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</si>
  <si>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</si>
  <si>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</si>
  <si>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</si>
  <si>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</si>
  <si>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</si>
  <si>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</si>
  <si>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</si>
  <si>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</si>
  <si>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</si>
  <si>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</si>
  <si>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</si>
  <si>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</si>
  <si>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</si>
  <si>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</si>
  <si>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</si>
  <si>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</si>
  <si>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</si>
  <si>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</si>
  <si>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</si>
  <si>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</si>
  <si>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</si>
  <si>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</si>
  <si>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</si>
  <si>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</si>
  <si>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</si>
  <si>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</si>
  <si>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</si>
  <si>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</si>
  <si>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</si>
  <si>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</si>
  <si>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</si>
  <si>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</si>
  <si>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</si>
  <si>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</si>
  <si>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</si>
  <si>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</si>
  <si>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</si>
  <si>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</si>
  <si>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</si>
  <si>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</si>
  <si>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</si>
  <si>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</si>
  <si>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</si>
  <si>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</si>
  <si>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</si>
  <si>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</si>
  <si>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</si>
  <si>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</si>
  <si>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</si>
  <si>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</si>
  <si>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</si>
  <si>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</si>
  <si>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</si>
  <si>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</si>
  <si>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</si>
  <si>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</si>
  <si>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</si>
  <si>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</si>
  <si>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</si>
  <si>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</si>
  <si>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</si>
  <si>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</si>
  <si>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</si>
  <si>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</si>
  <si>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</si>
  <si>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</si>
  <si>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</si>
  <si>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</si>
  <si>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</si>
  <si>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</si>
  <si>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</si>
  <si>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</si>
  <si>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</si>
  <si>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</si>
  <si>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</si>
  <si>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</si>
  <si>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</si>
  <si>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</si>
  <si>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</si>
  <si>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</si>
  <si>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</si>
  <si>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</si>
  <si>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</si>
  <si>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</si>
  <si>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</si>
  <si>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</si>
  <si>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</si>
  <si>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</si>
  <si>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</si>
  <si>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</si>
  <si>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</si>
  <si>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</si>
  <si>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</si>
  <si>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</si>
  <si>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</si>
  <si>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</si>
  <si>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</si>
  <si>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</si>
  <si>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</si>
  <si>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</si>
  <si>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</si>
  <si>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</si>
  <si>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</si>
  <si>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</si>
  <si>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</si>
  <si>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</si>
  <si>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</si>
  <si>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</si>
  <si>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</si>
  <si>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</si>
  <si>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</si>
  <si>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</si>
  <si>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</si>
  <si>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</si>
  <si>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</si>
  <si>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</si>
  <si>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</si>
  <si>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</si>
  <si>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</si>
  <si>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</si>
  <si>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</si>
  <si>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</si>
  <si>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</si>
  <si>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</si>
  <si>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</si>
  <si>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</si>
  <si>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</si>
  <si>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</si>
  <si>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</si>
  <si>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</si>
  <si>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</si>
  <si>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</si>
  <si>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</si>
  <si>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</si>
  <si>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</si>
  <si>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</si>
  <si>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</si>
  <si>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</si>
  <si>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</si>
  <si>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</si>
  <si>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</si>
  <si>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</si>
  <si>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</si>
  <si>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</si>
  <si>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</si>
  <si>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</si>
  <si>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</si>
  <si>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</si>
  <si>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</si>
  <si>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</si>
  <si>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</si>
  <si>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</si>
  <si>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</si>
  <si>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</si>
  <si>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</si>
  <si>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</si>
  <si>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</si>
  <si>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</si>
  <si>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</si>
  <si>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</si>
  <si>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</si>
  <si>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</si>
  <si>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</si>
  <si>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</si>
  <si>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</si>
  <si>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</si>
  <si>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</si>
  <si>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</si>
  <si>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</si>
  <si>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</si>
  <si>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</si>
  <si>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</si>
  <si>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</si>
  <si>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</si>
  <si>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</si>
  <si>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</si>
  <si>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</si>
  <si>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</si>
  <si>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</si>
  <si>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</si>
  <si>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</si>
  <si>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</si>
  <si>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</si>
  <si>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</si>
  <si>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</si>
  <si>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</si>
  <si>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</si>
  <si>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</si>
  <si>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</si>
  <si>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</si>
  <si>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</si>
  <si>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</si>
  <si>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</si>
  <si>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</si>
  <si>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</si>
  <si>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</si>
  <si>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</si>
  <si>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</si>
  <si>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</si>
  <si>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</si>
  <si>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</si>
  <si>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</si>
  <si>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</si>
  <si>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</si>
  <si>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</si>
  <si>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</si>
  <si>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</si>
  <si>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</si>
  <si>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</si>
  <si>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</si>
  <si>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</si>
  <si>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</si>
  <si>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</si>
  <si>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</si>
  <si>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</si>
  <si>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</si>
  <si>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</si>
  <si>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</si>
  <si>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</si>
  <si>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</si>
  <si>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</si>
  <si>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</si>
  <si>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</si>
  <si>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</si>
  <si>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</si>
  <si>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</si>
  <si>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</si>
  <si>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</si>
  <si>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</si>
  <si>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</si>
  <si>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</si>
  <si>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</si>
  <si>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</si>
  <si>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</si>
  <si>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</si>
  <si>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</si>
  <si>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</si>
  <si>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</si>
  <si>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</si>
  <si>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</si>
  <si>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</si>
  <si>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</si>
  <si>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</si>
  <si>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</si>
  <si>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</si>
  <si>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</si>
  <si>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</si>
  <si>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</si>
  <si>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</si>
  <si>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</si>
  <si>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</si>
  <si>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</si>
  <si>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</si>
  <si>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</si>
  <si>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</si>
  <si>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</si>
  <si>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</si>
  <si>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</si>
  <si>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</si>
  <si>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</si>
  <si>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</si>
  <si>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</si>
  <si>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</si>
  <si>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</si>
  <si>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</si>
  <si>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</si>
  <si>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</si>
  <si>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</si>
  <si>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</si>
  <si>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</si>
  <si>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</si>
  <si>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</si>
  <si>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</si>
  <si>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</si>
  <si>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</si>
  <si>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</si>
  <si>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</si>
  <si>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</si>
  <si>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</si>
  <si>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</si>
  <si>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</si>
  <si>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</si>
  <si>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</si>
  <si>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</si>
  <si>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</si>
  <si>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</si>
  <si>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</si>
  <si>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</si>
  <si>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</si>
  <si>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</si>
  <si>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</si>
  <si>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</si>
  <si>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</si>
  <si>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</si>
  <si>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</si>
  <si>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</si>
  <si>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</si>
  <si>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</si>
  <si>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</si>
  <si>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</si>
  <si>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</si>
  <si>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</si>
  <si>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</si>
  <si>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</si>
  <si>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</si>
  <si>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</si>
  <si>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</si>
  <si>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</si>
  <si>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</si>
  <si>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</si>
  <si>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</si>
  <si>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</si>
  <si>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</si>
  <si>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</si>
  <si>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</si>
  <si>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</si>
  <si>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</si>
  <si>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</si>
  <si>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</si>
  <si>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</si>
  <si>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</si>
  <si>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</si>
  <si>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</si>
  <si>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</si>
  <si>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</si>
  <si>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</si>
  <si>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</si>
  <si>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</si>
  <si>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</si>
  <si>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</si>
  <si>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</si>
  <si>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</si>
  <si>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</si>
  <si>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</si>
  <si>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</si>
  <si>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</si>
  <si>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</si>
  <si>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</si>
  <si>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</si>
  <si>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</si>
  <si>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</si>
  <si>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</si>
  <si>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</si>
  <si>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</si>
  <si>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</si>
  <si>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</si>
  <si>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</si>
  <si>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</si>
  <si>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</si>
  <si>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</si>
  <si>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</si>
  <si>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</si>
  <si>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</si>
  <si>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</si>
  <si>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</si>
  <si>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</si>
  <si>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</si>
  <si>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</si>
  <si>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</si>
  <si>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</si>
  <si>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</si>
  <si>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</si>
  <si>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</si>
  <si>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</si>
  <si>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</si>
  <si>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</si>
  <si>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</si>
  <si>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</si>
  <si>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</si>
  <si>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</si>
  <si>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</si>
  <si>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</si>
  <si>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</si>
  <si>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</si>
  <si>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</si>
  <si>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</si>
  <si>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</si>
  <si>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</si>
  <si>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</si>
  <si>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</si>
  <si>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</si>
  <si>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</si>
  <si>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</si>
  <si>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</si>
  <si>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</si>
  <si>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</si>
  <si>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</si>
  <si>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</si>
  <si>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</si>
  <si>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</si>
  <si>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</si>
  <si>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</si>
  <si>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</si>
  <si>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</si>
  <si>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</si>
  <si>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</si>
  <si>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</si>
  <si>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</si>
  <si>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</si>
  <si>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</si>
  <si>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</si>
  <si>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</si>
  <si>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</si>
  <si>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</si>
  <si>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</si>
  <si>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</si>
  <si>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</si>
  <si>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</si>
  <si>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</si>
  <si>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</si>
  <si>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</si>
  <si>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</si>
  <si>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</si>
  <si>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</si>
  <si>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</si>
  <si>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</si>
  <si>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</si>
  <si>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</si>
  <si>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</si>
  <si>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</si>
  <si>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</si>
  <si>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</si>
  <si>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</si>
  <si>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</si>
  <si>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</si>
  <si>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</si>
  <si>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</si>
  <si>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</si>
  <si>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</si>
  <si>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</si>
  <si>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</si>
  <si>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</si>
  <si>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</si>
  <si>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</si>
  <si>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</si>
  <si>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</si>
  <si>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</si>
  <si>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</si>
  <si>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</si>
  <si>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</si>
  <si>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</si>
  <si>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</si>
  <si>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</si>
  <si>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</si>
  <si>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</si>
  <si>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</si>
  <si>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</si>
  <si>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</si>
  <si>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</si>
  <si>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</si>
  <si>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</si>
  <si>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</si>
  <si>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</si>
  <si>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</si>
  <si>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</si>
  <si>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</si>
  <si>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</si>
  <si>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</si>
  <si>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</si>
  <si>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</si>
  <si>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</si>
  <si>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</si>
  <si>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</si>
  <si>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</si>
  <si>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</si>
  <si>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</si>
  <si>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</si>
  <si>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</si>
  <si>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</si>
  <si>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</si>
  <si>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</si>
  <si>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</si>
  <si>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</si>
  <si>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</si>
  <si>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</si>
  <si>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</si>
  <si>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</si>
  <si>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</si>
  <si>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</si>
  <si>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</si>
  <si>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</si>
  <si>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</si>
  <si>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</si>
  <si>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</si>
  <si>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</si>
  <si>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</si>
  <si>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</si>
  <si>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</si>
  <si>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</si>
  <si>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</si>
  <si>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</si>
  <si>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</si>
  <si>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</si>
  <si>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</si>
  <si>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</si>
  <si>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</si>
  <si>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</si>
  <si>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</si>
  <si>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</si>
  <si>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</si>
  <si>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</si>
  <si>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</si>
  <si>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</si>
  <si>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</si>
  <si>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</si>
  <si>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</si>
  <si>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</si>
  <si>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</si>
  <si>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</si>
  <si>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</si>
  <si>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</si>
  <si>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</si>
  <si>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</si>
  <si>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</si>
  <si>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</si>
  <si>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</si>
  <si>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</si>
  <si>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</si>
  <si>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</si>
  <si>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</si>
  <si>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</si>
  <si>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</si>
  <si>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</si>
  <si>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</si>
  <si>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</si>
  <si>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</si>
  <si>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</si>
  <si>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</si>
  <si>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</si>
  <si>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</si>
  <si>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</si>
  <si>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</si>
  <si>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</si>
  <si>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</si>
  <si>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</si>
  <si>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</si>
  <si>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</si>
  <si>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</si>
  <si>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</si>
  <si>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</si>
  <si>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</si>
  <si>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</si>
  <si>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</si>
  <si>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</si>
  <si>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</si>
  <si>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</si>
  <si>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</si>
  <si>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</si>
  <si>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</si>
  <si>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</si>
  <si>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</si>
  <si>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</si>
  <si>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</si>
  <si>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</si>
  <si>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</si>
  <si>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</si>
  <si>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</si>
  <si>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</si>
  <si>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</si>
  <si>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</si>
  <si>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</si>
  <si>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</si>
  <si>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</si>
  <si>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</si>
  <si>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</si>
  <si>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</si>
  <si>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</si>
  <si>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</si>
  <si>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</si>
  <si>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</si>
  <si>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</si>
  <si>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</si>
  <si>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</si>
  <si>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</si>
  <si>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</si>
  <si>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</si>
  <si>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</si>
  <si>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</si>
  <si>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</si>
  <si>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</si>
  <si>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</si>
  <si>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</si>
  <si>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</si>
  <si>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</si>
  <si>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</si>
  <si>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</si>
  <si>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</si>
  <si>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</si>
  <si>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</si>
  <si>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</si>
  <si>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</si>
  <si>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</si>
  <si>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</si>
  <si>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</si>
  <si>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</si>
  <si>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</si>
  <si>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</si>
  <si>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</si>
  <si>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</si>
  <si>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</si>
  <si>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</si>
  <si>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</si>
  <si>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</si>
  <si>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</si>
  <si>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</si>
  <si>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</si>
  <si>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</si>
  <si>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</si>
  <si>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</si>
  <si>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</si>
  <si>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</si>
  <si>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</si>
  <si>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</si>
  <si>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</si>
  <si>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</si>
  <si>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</si>
  <si>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</si>
  <si>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</si>
  <si>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</si>
  <si>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</si>
  <si>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</si>
  <si>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</si>
  <si>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</si>
  <si>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</si>
  <si>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</si>
  <si>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</si>
  <si>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</si>
  <si>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</si>
  <si>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</si>
  <si>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</si>
  <si>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</si>
  <si>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</si>
  <si>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</si>
  <si>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</si>
  <si>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</si>
  <si>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</si>
  <si>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</si>
  <si>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</si>
  <si>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</si>
  <si>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</si>
  <si>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</si>
  <si>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</si>
  <si>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</si>
  <si>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</si>
  <si>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</si>
  <si>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</si>
  <si>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</si>
  <si>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</si>
  <si>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</si>
  <si>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</si>
  <si>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</si>
  <si>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</si>
  <si>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</si>
  <si>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</si>
  <si>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</si>
  <si>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</si>
  <si>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</si>
  <si>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</si>
  <si>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</si>
  <si>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</si>
  <si>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</si>
  <si>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</si>
  <si>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</si>
  <si>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</si>
  <si>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</si>
  <si>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</si>
  <si>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</si>
  <si>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</si>
  <si>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</si>
  <si>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</si>
  <si>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</si>
  <si>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</si>
  <si>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</si>
  <si>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</si>
  <si>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</si>
  <si>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</si>
  <si>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</si>
  <si>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</si>
  <si>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</si>
  <si>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</si>
  <si>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</si>
  <si>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</si>
  <si>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</si>
  <si>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</si>
  <si>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</si>
  <si>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</si>
  <si>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</si>
  <si>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</si>
  <si>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</si>
  <si>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</si>
  <si>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</si>
  <si>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</si>
  <si>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</si>
  <si>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</si>
  <si>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</si>
  <si>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</si>
  <si>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</si>
  <si>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</si>
  <si>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</si>
  <si>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</si>
  <si>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</si>
  <si>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</si>
  <si>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</si>
  <si>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</si>
  <si>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</si>
  <si>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</si>
  <si>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</si>
  <si>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</si>
  <si>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</si>
  <si>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</si>
  <si>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</si>
  <si>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</si>
  <si>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</si>
  <si>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</si>
  <si>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</si>
  <si>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</si>
  <si>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</si>
  <si>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</si>
  <si>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</si>
  <si>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</si>
  <si>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</si>
  <si>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</si>
  <si>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</si>
  <si>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</si>
  <si>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</si>
  <si>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</si>
  <si>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</si>
  <si>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</si>
  <si>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</si>
  <si>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</si>
  <si>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</si>
  <si>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</si>
  <si>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</si>
  <si>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</si>
  <si>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</si>
  <si>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</si>
  <si>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</si>
  <si>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</si>
  <si>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</si>
  <si>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</si>
  <si>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</si>
  <si>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</si>
  <si>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</si>
  <si>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</si>
  <si>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</si>
  <si>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</si>
  <si>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</si>
  <si>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</si>
  <si>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</si>
  <si>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</si>
  <si>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</si>
  <si>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</si>
  <si>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</si>
  <si>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</si>
  <si>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</si>
  <si>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</si>
  <si>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</si>
  <si>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</si>
  <si>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</si>
  <si>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</si>
  <si>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</si>
  <si>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</si>
  <si>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</si>
  <si>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</si>
  <si>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</si>
  <si>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</si>
  <si>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</si>
  <si>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</si>
  <si>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</si>
  <si>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</si>
  <si>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</si>
  <si>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</si>
  <si>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</si>
  <si>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</si>
  <si>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</si>
  <si>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</si>
  <si>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</si>
  <si>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</si>
  <si>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</si>
  <si>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</si>
  <si>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</si>
  <si>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</si>
  <si>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</si>
  <si>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</si>
  <si>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</si>
  <si>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</si>
  <si>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</si>
  <si>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</si>
  <si>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</si>
  <si>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</si>
  <si>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</si>
  <si>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</si>
  <si>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</si>
  <si>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</si>
  <si>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</si>
  <si>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</si>
  <si>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</si>
  <si>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</si>
  <si>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</si>
  <si>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</si>
  <si>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</si>
  <si>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</si>
  <si>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</si>
  <si>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</si>
  <si>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</si>
  <si>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</si>
  <si>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</si>
  <si>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</si>
  <si>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</si>
  <si>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</si>
  <si>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</si>
  <si>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</si>
  <si>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</si>
  <si>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</si>
  <si>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</si>
  <si>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</si>
  <si>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</si>
  <si>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</si>
  <si>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</si>
  <si>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</si>
  <si>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</si>
  <si>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</si>
  <si>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</si>
  <si>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</si>
  <si>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</si>
  <si>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</si>
  <si>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</si>
  <si>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</si>
  <si>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</si>
  <si>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</si>
  <si>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</si>
  <si>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</si>
  <si>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</si>
  <si>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</si>
  <si>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</si>
  <si>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</si>
  <si>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</si>
  <si>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</si>
  <si>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</si>
  <si>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</si>
  <si>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</si>
  <si>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</si>
  <si>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</si>
  <si>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</si>
  <si>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</si>
  <si>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</si>
  <si>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</si>
  <si>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</si>
  <si>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</si>
  <si>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</si>
  <si>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</si>
  <si>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</si>
  <si>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</si>
  <si>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</si>
  <si>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</si>
  <si>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</si>
  <si>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</si>
  <si>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</si>
  <si>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</si>
  <si>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</si>
  <si>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</si>
  <si>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</si>
  <si>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</si>
  <si>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</si>
  <si>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</si>
  <si>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</si>
  <si>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</si>
  <si>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</si>
  <si>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</si>
  <si>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</si>
  <si>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</si>
  <si>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</si>
  <si>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</si>
  <si>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</si>
  <si>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</si>
  <si>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</si>
  <si>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</si>
  <si>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</si>
  <si>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</si>
  <si>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</si>
  <si>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</si>
  <si>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</si>
  <si>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</si>
  <si>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</si>
  <si>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</si>
  <si>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</si>
  <si>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</si>
  <si>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</si>
  <si>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</si>
  <si>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</si>
  <si>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</si>
  <si>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</si>
  <si>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</si>
  <si>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</si>
  <si>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</si>
  <si>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</si>
  <si>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</si>
  <si>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</si>
  <si>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</si>
  <si>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</si>
  <si>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</si>
  <si>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</si>
  <si>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</si>
  <si>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</si>
  <si>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</si>
  <si>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</si>
  <si>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</si>
  <si>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</si>
  <si>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</si>
  <si>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</si>
  <si>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</si>
  <si>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</si>
  <si>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</si>
  <si>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</si>
  <si>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</si>
  <si>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</si>
  <si>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</si>
  <si>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</si>
  <si>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</si>
  <si>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</si>
  <si>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</si>
  <si>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</si>
  <si>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</si>
  <si>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</si>
  <si>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</si>
  <si>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</si>
  <si>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</si>
  <si>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</si>
  <si>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</si>
  <si>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</si>
  <si>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</si>
  <si>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</si>
  <si>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</si>
  <si>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</si>
  <si>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</si>
  <si>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</si>
  <si>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</si>
  <si>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</si>
  <si>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</si>
  <si>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</si>
  <si>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</si>
  <si>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</si>
  <si>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</si>
  <si>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</si>
  <si>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</si>
  <si>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</si>
  <si>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</si>
  <si>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</si>
  <si>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</si>
  <si>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</si>
  <si>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</si>
  <si>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</si>
  <si>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</si>
  <si>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</si>
  <si>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</si>
  <si>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</si>
  <si>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</si>
  <si>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</si>
  <si>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</si>
  <si>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</si>
  <si>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</si>
  <si>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</si>
  <si>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</si>
  <si>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</si>
  <si>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</si>
  <si>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</si>
  <si>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</si>
  <si>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</si>
  <si>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</si>
  <si>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</si>
  <si>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</si>
  <si>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</si>
  <si>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</si>
  <si>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</si>
  <si>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</si>
  <si>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</si>
  <si>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</si>
  <si>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</si>
  <si>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</si>
  <si>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</si>
  <si>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</si>
  <si>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</si>
  <si>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</si>
  <si>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</si>
  <si>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</si>
  <si>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</si>
  <si>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</si>
  <si>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</si>
  <si>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</si>
  <si>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</si>
  <si>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</si>
  <si>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</si>
  <si>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</si>
  <si>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</si>
  <si>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</si>
  <si>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</si>
  <si>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</si>
  <si>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</si>
  <si>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</si>
  <si>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</si>
  <si>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</si>
  <si>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</si>
  <si>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</si>
  <si>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</si>
  <si>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</si>
  <si>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</si>
  <si>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</si>
  <si>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</si>
  <si>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</si>
  <si>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</si>
  <si>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</si>
  <si>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</si>
  <si>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</si>
  <si>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</si>
  <si>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</si>
  <si>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</si>
  <si>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</si>
  <si>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</si>
  <si>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</si>
  <si>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</si>
  <si>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</si>
  <si>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</si>
  <si>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</si>
  <si>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</si>
  <si>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</si>
  <si>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</si>
  <si>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</si>
  <si>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</si>
  <si>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</si>
  <si>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</si>
  <si>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</si>
  <si>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</si>
  <si>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</si>
  <si>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</si>
  <si>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</si>
  <si>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</si>
  <si>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</si>
  <si>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</si>
  <si>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</si>
  <si>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</si>
  <si>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</si>
  <si>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</si>
  <si>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</si>
  <si>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</si>
  <si>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</si>
  <si>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</si>
  <si>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</si>
  <si>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</si>
  <si>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</si>
  <si>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</si>
  <si>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</si>
  <si>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</si>
  <si>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</si>
  <si>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</si>
  <si>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</si>
  <si>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</si>
  <si>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</si>
  <si>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</si>
  <si>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</si>
  <si>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</si>
  <si>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</si>
  <si>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</si>
  <si>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</si>
  <si>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</si>
  <si>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</si>
  <si>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</si>
  <si>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</si>
  <si>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</si>
  <si>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</si>
  <si>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</si>
  <si>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</si>
  <si>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</si>
  <si>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</si>
  <si>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</si>
  <si>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</si>
  <si>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</si>
  <si>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</si>
  <si>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</si>
  <si>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</si>
  <si>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</si>
  <si>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</si>
  <si>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</si>
  <si>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</si>
  <si>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</si>
  <si>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</si>
  <si>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</si>
  <si>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</si>
  <si>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</si>
  <si>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</si>
  <si>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</si>
  <si>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</si>
  <si>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</si>
  <si>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</si>
  <si>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</si>
  <si>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</si>
  <si>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</si>
  <si>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</si>
  <si>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</si>
  <si>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</si>
  <si>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</si>
  <si>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</si>
  <si>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</si>
  <si>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</si>
  <si>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</si>
  <si>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</si>
  <si>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</si>
  <si>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</si>
  <si>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</si>
  <si>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</si>
  <si>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</si>
  <si>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</si>
  <si>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</si>
  <si>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</si>
  <si>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</si>
  <si>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</si>
  <si>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</si>
  <si>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</si>
  <si>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</si>
  <si>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</si>
  <si>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</si>
  <si>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</si>
  <si>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</si>
  <si>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</si>
  <si>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</si>
  <si>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</si>
  <si>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</si>
  <si>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</si>
  <si>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</si>
  <si>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</si>
  <si>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</si>
  <si>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</si>
  <si>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</si>
  <si>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</si>
  <si>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</si>
  <si>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</si>
  <si>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</si>
  <si>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</si>
  <si>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</si>
  <si>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</si>
  <si>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</si>
  <si>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</si>
  <si>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</si>
  <si>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</si>
  <si>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</si>
  <si>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</si>
  <si>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</si>
  <si>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</si>
  <si>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</si>
  <si>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</si>
  <si>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</si>
  <si>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</si>
  <si>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</si>
  <si>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</si>
  <si>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</si>
  <si>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</si>
  <si>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</si>
  <si>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</si>
  <si>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</si>
  <si>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</si>
  <si>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</si>
  <si>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</si>
  <si>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</si>
  <si>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</si>
  <si>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</si>
  <si>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</si>
  <si>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</si>
  <si>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</si>
  <si>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</si>
  <si>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</si>
  <si>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</si>
  <si>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</si>
  <si>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</si>
  <si>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</si>
  <si>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</si>
  <si>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</si>
  <si>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</si>
  <si>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</si>
  <si>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</si>
  <si>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</si>
  <si>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</si>
  <si>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</si>
  <si>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</si>
  <si>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</si>
  <si>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</si>
  <si>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</si>
  <si>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</si>
  <si>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</si>
  <si>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</si>
  <si>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</si>
  <si>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</si>
  <si>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</si>
  <si>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</si>
  <si>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</si>
  <si>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</si>
  <si>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</si>
  <si>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</si>
  <si>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</si>
  <si>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</si>
  <si>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</si>
  <si>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</si>
  <si>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</si>
  <si>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</si>
  <si>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</si>
  <si>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</si>
  <si>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</si>
  <si>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</si>
  <si>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</si>
  <si>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</si>
  <si>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</si>
  <si>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</si>
  <si>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</si>
  <si>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</si>
  <si>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</si>
  <si>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</si>
  <si>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</si>
  <si>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</si>
  <si>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</si>
  <si>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</si>
  <si>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</si>
  <si>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</si>
  <si>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</si>
  <si>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</si>
  <si>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</si>
  <si>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</si>
  <si>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</si>
  <si>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</si>
  <si>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</si>
  <si>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</si>
  <si>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</si>
  <si>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</si>
  <si>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</si>
  <si>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</si>
  <si>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</si>
  <si>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</si>
  <si>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</si>
  <si>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</si>
  <si>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</si>
  <si>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</si>
  <si>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</si>
  <si>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</si>
  <si>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</si>
  <si>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</si>
  <si>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</si>
  <si>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</si>
  <si>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</si>
  <si>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</si>
  <si>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</si>
  <si>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</si>
  <si>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</si>
  <si>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</si>
  <si>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</si>
  <si>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</si>
  <si>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</si>
  <si>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</si>
  <si>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</si>
  <si>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</si>
  <si>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</si>
  <si>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</si>
  <si>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</si>
  <si>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</si>
  <si>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</si>
  <si>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</si>
  <si>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</si>
  <si>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</si>
  <si>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</si>
  <si>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</si>
  <si>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</si>
  <si>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</si>
  <si>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</si>
  <si>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</si>
  <si>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</si>
  <si>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</si>
  <si>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</si>
  <si>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</si>
  <si>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</si>
  <si>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</si>
  <si>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</si>
  <si>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</si>
  <si>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</si>
  <si>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</si>
  <si>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</si>
  <si>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</si>
  <si>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</si>
  <si>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</si>
  <si>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</si>
  <si>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</si>
  <si>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</si>
  <si>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</si>
  <si>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</si>
  <si>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</si>
  <si>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</si>
  <si>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</si>
  <si>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</si>
  <si>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</si>
  <si>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</si>
  <si>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</si>
  <si>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</si>
  <si>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</si>
  <si>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</si>
  <si>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</si>
  <si>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</si>
  <si>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</si>
  <si>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</si>
  <si>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</si>
  <si>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</si>
  <si>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</si>
  <si>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</si>
  <si>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</si>
  <si>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</si>
  <si>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</si>
  <si>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</si>
  <si>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</si>
  <si>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</si>
  <si>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</si>
  <si>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</si>
  <si>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</si>
  <si>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</si>
  <si>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</si>
  <si>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</si>
  <si>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</si>
  <si>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</si>
  <si>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</si>
  <si>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</si>
  <si>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</si>
  <si>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</si>
  <si>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</si>
  <si>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</si>
  <si>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</si>
  <si>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</si>
  <si>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</si>
  <si>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</si>
  <si>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</si>
  <si>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</si>
  <si>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</si>
  <si>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</si>
  <si>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</si>
  <si>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</si>
  <si>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</si>
  <si>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</si>
  <si>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</si>
  <si>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</si>
  <si>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</si>
  <si>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</si>
  <si>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</si>
  <si>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</si>
  <si>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</si>
  <si>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</si>
  <si>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</si>
  <si>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</si>
  <si>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</si>
  <si>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</si>
  <si>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</si>
  <si>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</si>
  <si>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</si>
  <si>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</si>
  <si>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</si>
  <si>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</si>
  <si>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</si>
  <si>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</si>
  <si>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</si>
  <si>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</si>
  <si>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</si>
  <si>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</si>
  <si>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</si>
  <si>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</si>
  <si>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</si>
  <si>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</si>
  <si>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</si>
  <si>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</si>
  <si>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</si>
  <si>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</si>
  <si>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</si>
  <si>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</si>
  <si>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</si>
  <si>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</si>
  <si>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</si>
  <si>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</si>
  <si>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</si>
  <si>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</si>
  <si>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</si>
  <si>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</si>
  <si>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</si>
  <si>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</si>
  <si>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</si>
  <si>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</si>
  <si>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</si>
  <si>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</si>
  <si>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</si>
  <si>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</si>
  <si>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</si>
  <si>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</si>
  <si>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</si>
  <si>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</si>
  <si>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</si>
  <si>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</si>
  <si>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</si>
  <si>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</si>
  <si>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</si>
  <si>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</si>
  <si>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</si>
  <si>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</si>
  <si>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</si>
  <si>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</si>
  <si>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</si>
  <si>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</si>
  <si>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</si>
  <si>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</si>
  <si>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</si>
  <si>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</si>
  <si>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</si>
  <si>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</si>
  <si>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</si>
  <si>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</si>
  <si>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</si>
  <si>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</si>
  <si>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</si>
  <si>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</si>
  <si>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</si>
  <si>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</si>
  <si>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</si>
  <si>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</si>
  <si>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</si>
  <si>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</si>
  <si>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</si>
  <si>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</si>
  <si>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</si>
  <si>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</si>
  <si>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</si>
  <si>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</si>
  <si>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</si>
  <si>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</si>
  <si>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</si>
  <si>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</si>
  <si>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</si>
  <si>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</si>
  <si>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</si>
  <si>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</si>
  <si>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</si>
  <si>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</si>
  <si>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</si>
  <si>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</si>
  <si>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</si>
  <si>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</si>
  <si>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</si>
  <si>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</si>
  <si>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</si>
  <si>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</si>
  <si>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</si>
  <si>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</si>
  <si>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</si>
  <si>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</si>
  <si>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</si>
  <si>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</si>
  <si>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</si>
  <si>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</si>
  <si>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</si>
  <si>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</si>
  <si>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</si>
  <si>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</si>
  <si>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</si>
  <si>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</si>
  <si>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</si>
  <si>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</si>
  <si>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</si>
  <si>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</si>
  <si>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</si>
  <si>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</si>
  <si>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</si>
  <si>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</si>
  <si>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</si>
  <si>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</si>
  <si>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</si>
  <si>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</si>
  <si>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</si>
  <si>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</si>
  <si>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</si>
  <si>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</si>
  <si>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</si>
  <si>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</si>
  <si>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</si>
  <si>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</si>
  <si>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</si>
  <si>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</si>
  <si>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</si>
  <si>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</si>
  <si>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</si>
  <si>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</si>
  <si>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</si>
  <si>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</si>
  <si>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</si>
  <si>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</si>
  <si>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</si>
  <si>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</si>
  <si>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</si>
  <si>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</si>
  <si>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</si>
  <si>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</si>
  <si>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</si>
  <si>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</si>
  <si>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</si>
  <si>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</si>
  <si>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</si>
  <si>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</si>
  <si>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</si>
  <si>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</si>
  <si>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</si>
  <si>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</si>
  <si>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</si>
  <si>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</si>
  <si>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</si>
  <si>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</si>
  <si>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</si>
  <si>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</si>
  <si>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</si>
  <si>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</si>
  <si>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</si>
  <si>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</si>
  <si>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</si>
  <si>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</si>
  <si>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</si>
  <si>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</si>
  <si>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</si>
  <si>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</si>
  <si>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</si>
  <si>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</si>
  <si>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</si>
  <si>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</si>
  <si>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</si>
  <si>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</si>
  <si>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</si>
  <si>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</si>
  <si>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</si>
  <si>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</si>
  <si>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</si>
  <si>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</si>
  <si>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</si>
  <si>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</si>
  <si>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</si>
  <si>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</si>
  <si>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</si>
  <si>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</si>
  <si>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</si>
  <si>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</si>
  <si>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</si>
  <si>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</si>
  <si>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</si>
  <si>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</si>
  <si>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</si>
  <si>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</si>
  <si>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</si>
  <si>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</si>
  <si>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</si>
  <si>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</si>
  <si>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</si>
  <si>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</si>
  <si>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</si>
  <si>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</si>
  <si>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</si>
  <si>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</si>
  <si>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</si>
  <si>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</si>
  <si>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</si>
  <si>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</si>
  <si>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</si>
  <si>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</si>
  <si>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</si>
  <si>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</si>
  <si>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</si>
  <si>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</si>
  <si>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</si>
  <si>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</si>
  <si>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</si>
  <si>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</si>
  <si>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</si>
  <si>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</si>
  <si>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</si>
  <si>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</si>
  <si>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</si>
  <si>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</si>
  <si>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</si>
  <si>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</si>
  <si>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</si>
  <si>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</si>
  <si>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</si>
  <si>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</si>
  <si>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</si>
  <si>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</si>
  <si>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</si>
  <si>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</si>
  <si>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</si>
  <si>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</si>
  <si>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</si>
  <si>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</si>
  <si>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</si>
  <si>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</si>
  <si>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</si>
  <si>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</si>
  <si>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</si>
  <si>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</si>
  <si>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</si>
  <si>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</si>
  <si>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</si>
  <si>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</si>
  <si>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</si>
  <si>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</si>
  <si>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</si>
  <si>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</si>
  <si>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</si>
  <si>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</si>
  <si>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</si>
  <si>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</si>
  <si>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</si>
  <si>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</si>
  <si>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</si>
  <si>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</si>
  <si>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</si>
  <si>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</si>
  <si>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</si>
  <si>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</si>
  <si>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</si>
  <si>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</si>
  <si>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</si>
  <si>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</si>
  <si>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</si>
  <si>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</si>
  <si>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</si>
  <si>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</si>
  <si>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</si>
  <si>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</si>
  <si>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</si>
  <si>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</si>
  <si>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</si>
  <si>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</si>
  <si>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</si>
  <si>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</si>
  <si>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</si>
  <si>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</si>
  <si>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</si>
  <si>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</si>
  <si>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</si>
  <si>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</si>
  <si>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</si>
  <si>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</si>
  <si>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</si>
  <si>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</si>
  <si>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</si>
  <si>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</si>
  <si>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</si>
  <si>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</si>
  <si>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</si>
  <si>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</si>
  <si>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</si>
  <si>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</si>
  <si>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</si>
  <si>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</si>
  <si>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</si>
  <si>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</si>
  <si>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</si>
  <si>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</si>
  <si>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</si>
  <si>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</si>
  <si>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</si>
  <si>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</si>
  <si>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</si>
  <si>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</si>
  <si>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</si>
  <si>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</si>
  <si>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</si>
  <si>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</si>
  <si>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</si>
  <si>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</si>
  <si>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</si>
  <si>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</si>
  <si>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</si>
  <si>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</si>
  <si>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</si>
  <si>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</si>
  <si>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</si>
  <si>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</si>
  <si>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</si>
  <si>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</si>
  <si>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</si>
  <si>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</si>
  <si>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</si>
  <si>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</si>
  <si>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</si>
  <si>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</si>
  <si>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</si>
  <si>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</si>
  <si>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</si>
  <si>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</si>
  <si>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</si>
  <si>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</si>
  <si>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</si>
  <si>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</si>
  <si>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</si>
  <si>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</si>
  <si>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</si>
  <si>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</si>
  <si>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</si>
  <si>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</si>
  <si>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</si>
  <si>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</si>
  <si>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</si>
  <si>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</si>
  <si>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</si>
  <si>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</si>
  <si>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</si>
  <si>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</si>
  <si>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</si>
  <si>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</si>
  <si>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</si>
  <si>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</si>
  <si>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</si>
  <si>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</si>
  <si>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</si>
  <si>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</si>
  <si>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</si>
  <si>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</si>
  <si>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</si>
  <si>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</si>
  <si>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</si>
  <si>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</si>
  <si>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</si>
  <si>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</si>
  <si>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</si>
  <si>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</si>
  <si>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</si>
  <si>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</si>
  <si>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</si>
  <si>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</si>
  <si>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</si>
  <si>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</si>
  <si>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</si>
  <si>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</si>
  <si>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</si>
  <si>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</si>
  <si>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</si>
  <si>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</si>
  <si>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</si>
  <si>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</si>
  <si>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</si>
  <si>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</si>
  <si>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</si>
  <si>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</si>
  <si>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</si>
  <si>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</si>
  <si>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</si>
  <si>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</si>
  <si>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</si>
  <si>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</si>
  <si>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</si>
  <si>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</si>
  <si>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</si>
  <si>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</si>
  <si>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</si>
  <si>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</si>
  <si>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</si>
  <si>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</si>
  <si>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</si>
  <si>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</si>
  <si>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</si>
  <si>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</si>
  <si>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</si>
  <si>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</si>
  <si>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</si>
  <si>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</si>
  <si>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</si>
  <si>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</si>
  <si>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</si>
  <si>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</si>
  <si>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</si>
  <si>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</si>
  <si>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</si>
  <si>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</si>
  <si>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</si>
  <si>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</si>
  <si>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</si>
  <si>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</si>
  <si>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</si>
  <si>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</si>
  <si>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</si>
  <si>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</si>
  <si>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</si>
  <si>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</si>
  <si>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</si>
  <si>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</si>
  <si>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</si>
  <si>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</si>
  <si>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</si>
  <si>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</si>
  <si>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</si>
  <si>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</si>
  <si>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</si>
  <si>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</si>
  <si>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</si>
  <si>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</si>
  <si>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</si>
  <si>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</si>
  <si>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</si>
  <si>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</si>
  <si>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</si>
  <si>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</si>
  <si>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</si>
  <si>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</si>
  <si>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</si>
  <si>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</si>
  <si>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</si>
  <si>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</si>
  <si>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</si>
  <si>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</si>
  <si>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</si>
  <si>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</si>
  <si>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</si>
  <si>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</si>
  <si>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</si>
  <si>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</si>
  <si>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</si>
  <si>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</si>
  <si>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</si>
  <si>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</si>
  <si>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</si>
  <si>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</si>
  <si>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</si>
  <si>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</si>
  <si>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</si>
  <si>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</si>
  <si>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</si>
  <si>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</si>
  <si>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</si>
  <si>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</si>
  <si>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</si>
  <si>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</si>
  <si>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</si>
  <si>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</si>
  <si>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</si>
  <si>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</si>
  <si>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</si>
  <si>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</si>
  <si>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</si>
  <si>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</si>
  <si>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</si>
  <si>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</si>
  <si>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</si>
  <si>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</si>
  <si>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</si>
  <si>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</si>
  <si>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</si>
  <si>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</si>
  <si>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</si>
  <si>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</si>
  <si>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</si>
  <si>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</si>
  <si>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</si>
  <si>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</si>
  <si>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</si>
  <si>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</si>
  <si>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</si>
  <si>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</si>
  <si>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</si>
  <si>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</si>
  <si>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</si>
  <si>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</si>
  <si>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</si>
  <si>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</si>
  <si>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</si>
  <si>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</si>
  <si>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</si>
  <si>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</si>
  <si>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</si>
  <si>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</si>
  <si>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</si>
  <si>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</si>
  <si>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</si>
  <si>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</si>
  <si>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</si>
  <si>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</si>
  <si>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</si>
  <si>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</si>
  <si>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</si>
  <si>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</si>
  <si>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</si>
  <si>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</si>
  <si>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</si>
  <si>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</si>
  <si>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</si>
  <si>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</si>
  <si>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</si>
  <si>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</si>
  <si>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</si>
  <si>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</si>
  <si>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</si>
  <si>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</si>
  <si>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</si>
  <si>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</si>
  <si>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</si>
  <si>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</si>
  <si>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</si>
  <si>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</si>
  <si>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</si>
  <si>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</si>
  <si>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</si>
  <si>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</si>
  <si>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</si>
  <si>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</si>
  <si>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</si>
  <si>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</si>
  <si>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</si>
  <si>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</si>
  <si>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</si>
  <si>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</si>
  <si>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</si>
  <si>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</si>
  <si>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</si>
  <si>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</si>
  <si>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</si>
  <si>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</si>
  <si>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</si>
  <si>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</si>
  <si>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</si>
  <si>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</si>
  <si>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</si>
  <si>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</si>
  <si>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</si>
  <si>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</si>
  <si>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</si>
  <si>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</si>
  <si>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</si>
  <si>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</si>
  <si>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</si>
  <si>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</si>
  <si>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</si>
  <si>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</si>
  <si>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</si>
  <si>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</si>
  <si>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</si>
  <si>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</si>
  <si>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</si>
  <si>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</si>
  <si>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</si>
  <si>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</si>
  <si>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</si>
  <si>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</si>
  <si>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</si>
  <si>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</si>
  <si>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</si>
  <si>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</si>
  <si>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</si>
  <si>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</si>
  <si>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</si>
  <si>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</si>
  <si>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</si>
  <si>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</si>
  <si>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</si>
  <si>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</si>
  <si>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</si>
  <si>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</si>
  <si>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</si>
  <si>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</si>
  <si>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</si>
  <si>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</si>
  <si>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</si>
  <si>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</si>
  <si>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</si>
  <si>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</si>
  <si>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</si>
  <si>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</si>
  <si>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</si>
  <si>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</si>
  <si>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</si>
  <si>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</si>
  <si>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</si>
  <si>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</si>
  <si>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</si>
  <si>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</si>
  <si>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</si>
  <si>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</si>
  <si>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</si>
  <si>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</si>
  <si>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</si>
  <si>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</si>
  <si>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</si>
  <si>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</si>
  <si>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</si>
  <si>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</si>
  <si>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</si>
  <si>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</si>
  <si>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</si>
  <si>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</si>
  <si>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</si>
  <si>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</si>
  <si>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</si>
  <si>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</si>
  <si>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</si>
  <si>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</si>
  <si>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</si>
  <si>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</si>
  <si>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</si>
  <si>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</si>
  <si>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</si>
  <si>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</si>
  <si>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</si>
  <si>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</si>
  <si>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</si>
  <si>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</si>
  <si>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</si>
  <si>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</si>
  <si>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</si>
  <si>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</si>
  <si>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</si>
  <si>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</si>
  <si>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</si>
  <si>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</si>
  <si>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</si>
  <si>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</si>
  <si>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</si>
  <si>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</si>
  <si>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</si>
  <si>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</si>
  <si>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</si>
  <si>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</si>
  <si>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</si>
  <si>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</si>
  <si>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</si>
  <si>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</si>
  <si>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</si>
  <si>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</si>
  <si>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</si>
  <si>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</si>
  <si>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</si>
  <si>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</si>
  <si>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</si>
  <si>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</si>
  <si>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</si>
  <si>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</si>
  <si>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</si>
  <si>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</si>
  <si>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</si>
  <si>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</si>
  <si>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</si>
  <si>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</si>
  <si>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</si>
  <si>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</si>
  <si>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</si>
  <si>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</si>
  <si>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</si>
  <si>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</si>
  <si>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</si>
  <si>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</si>
  <si>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</si>
  <si>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</si>
  <si>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</si>
  <si>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</si>
  <si>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</si>
  <si>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</si>
  <si>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</si>
  <si>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</si>
  <si>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</si>
  <si>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</si>
  <si>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</si>
  <si>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</si>
  <si>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</si>
  <si>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</si>
  <si>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</si>
  <si>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</si>
  <si>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</si>
  <si>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</si>
  <si>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</si>
  <si>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</si>
  <si>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</si>
  <si>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</si>
  <si>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</si>
  <si>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</si>
  <si>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</si>
  <si>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</si>
  <si>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</si>
  <si>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</si>
  <si>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</si>
  <si>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</si>
  <si>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</si>
  <si>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</si>
  <si>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</si>
  <si>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</si>
  <si>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</si>
  <si>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</si>
  <si>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</si>
  <si>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</si>
  <si>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</si>
  <si>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</si>
  <si>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</si>
  <si>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</si>
  <si>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</si>
  <si>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</si>
  <si>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</si>
  <si>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</si>
  <si>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</si>
  <si>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</si>
  <si>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</si>
  <si>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</si>
  <si>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</si>
  <si>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</si>
  <si>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</si>
  <si>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</si>
  <si>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</si>
  <si>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</si>
  <si>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</si>
  <si>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</si>
  <si>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</si>
  <si>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</si>
  <si>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</si>
  <si>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</si>
  <si>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</si>
  <si>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</si>
  <si>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</si>
  <si>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</si>
  <si>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</si>
  <si>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</si>
  <si>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</si>
  <si>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</si>
  <si>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</si>
  <si>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</si>
  <si>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</si>
  <si>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</si>
  <si>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</si>
  <si>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</si>
  <si>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</si>
  <si>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</si>
  <si>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</si>
  <si>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</si>
  <si>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</si>
  <si>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</si>
  <si>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</si>
  <si>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</si>
  <si>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</si>
  <si>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</si>
  <si>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</si>
  <si>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</si>
  <si>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</si>
  <si>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</si>
  <si>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</si>
  <si>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</si>
  <si>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</si>
  <si>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</si>
  <si>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</si>
  <si>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</si>
  <si>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</si>
  <si>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</si>
  <si>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</si>
  <si>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</si>
  <si>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</si>
  <si>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</si>
  <si>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</si>
  <si>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</si>
  <si>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</si>
  <si>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</si>
  <si>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</si>
  <si>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</si>
  <si>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</si>
  <si>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</si>
  <si>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</si>
  <si>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</si>
  <si>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</si>
  <si>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</si>
  <si>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</si>
  <si>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</si>
  <si>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</si>
  <si>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</si>
  <si>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</si>
  <si>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</si>
  <si>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</si>
  <si>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</si>
  <si>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</si>
  <si>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</si>
  <si>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</si>
  <si>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</si>
  <si>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</si>
  <si>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</si>
  <si>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</si>
  <si>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</si>
  <si>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</si>
  <si>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</si>
  <si>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</si>
  <si>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</si>
  <si>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</si>
  <si>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</si>
  <si>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</si>
  <si>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</si>
  <si>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</si>
  <si>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</si>
  <si>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</si>
  <si>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</si>
  <si>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</si>
  <si>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</si>
  <si>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</si>
  <si>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</si>
  <si>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</si>
  <si>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</si>
  <si>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</si>
  <si>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</si>
  <si>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</si>
  <si>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</si>
  <si>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</si>
  <si>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</si>
  <si>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</si>
  <si>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</si>
  <si>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</si>
  <si>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</si>
  <si>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</si>
  <si>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</si>
  <si>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</si>
  <si>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</si>
  <si>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</si>
  <si>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</si>
  <si>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</si>
  <si>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</si>
  <si>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</si>
  <si>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</si>
  <si>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</si>
  <si>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</si>
  <si>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</si>
  <si>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</si>
  <si>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</si>
  <si>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</si>
  <si>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</si>
  <si>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</si>
  <si>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</si>
  <si>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</si>
  <si>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</si>
  <si>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</si>
  <si>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</si>
  <si>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</si>
  <si>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</si>
  <si>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</si>
  <si>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</si>
  <si>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</si>
  <si>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</si>
  <si>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</si>
  <si>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</si>
  <si>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</si>
  <si>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</si>
  <si>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</si>
  <si>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</si>
  <si>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</si>
  <si>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</si>
  <si>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</si>
  <si>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</si>
  <si>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</si>
  <si>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</si>
  <si>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</si>
  <si>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</si>
  <si>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</si>
  <si>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</si>
  <si>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</si>
  <si>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</si>
  <si>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</si>
  <si>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</si>
  <si>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</si>
  <si>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</si>
  <si>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</si>
  <si>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</si>
  <si>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</si>
  <si>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</si>
  <si>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</si>
  <si>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</si>
  <si>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</si>
  <si>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</si>
  <si>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</si>
  <si>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</si>
  <si>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</si>
  <si>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</si>
  <si>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</si>
  <si>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</si>
  <si>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</si>
  <si>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</si>
  <si>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</si>
  <si>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</si>
  <si>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</si>
  <si>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</si>
  <si>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</si>
  <si>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</si>
  <si>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</si>
  <si>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</si>
  <si>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</si>
  <si>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</si>
  <si>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</si>
  <si>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</si>
  <si>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</si>
  <si>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</si>
  <si>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</si>
  <si>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</si>
  <si>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</si>
  <si>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</si>
  <si>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</si>
  <si>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</si>
  <si>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</si>
  <si>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</si>
  <si>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</si>
  <si>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</si>
  <si>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</si>
  <si>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</si>
  <si>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</si>
  <si>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</si>
  <si>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</si>
  <si>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</si>
  <si>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</si>
  <si>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</si>
  <si>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</si>
  <si>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</si>
  <si>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</si>
  <si>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</si>
  <si>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</si>
  <si>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</si>
  <si>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</si>
  <si>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</si>
  <si>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</si>
  <si>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</si>
  <si>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</si>
  <si>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</si>
  <si>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</si>
  <si>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</si>
  <si>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</si>
  <si>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</si>
  <si>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</si>
  <si>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</si>
  <si>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</si>
  <si>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</si>
  <si>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</si>
  <si>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</si>
  <si>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</si>
  <si>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</si>
  <si>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</si>
  <si>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</si>
  <si>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</si>
  <si>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</si>
  <si>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</si>
  <si>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</si>
  <si>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</si>
  <si>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</si>
  <si>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</si>
  <si>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</si>
  <si>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</si>
  <si>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</si>
  <si>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</si>
  <si>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</si>
  <si>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</si>
  <si>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</si>
  <si>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</si>
  <si>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</si>
  <si>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</si>
  <si>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</si>
  <si>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</si>
  <si>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</si>
  <si>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</si>
  <si>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</si>
  <si>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</si>
  <si>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</si>
  <si>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</si>
  <si>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</si>
  <si>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</si>
  <si>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</si>
  <si>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</si>
  <si>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</si>
  <si>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</si>
  <si>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</si>
  <si>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</si>
  <si>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</si>
  <si>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</si>
  <si>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</si>
  <si>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</si>
  <si>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</si>
  <si>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</si>
  <si>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</si>
  <si>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</si>
  <si>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</si>
  <si>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</si>
  <si>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</si>
  <si>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</si>
  <si>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</si>
  <si>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</si>
  <si>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</si>
  <si>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</si>
  <si>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</si>
  <si>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</si>
  <si>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</si>
  <si>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</si>
  <si>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</si>
  <si>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</si>
  <si>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</si>
  <si>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</si>
  <si>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</si>
  <si>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</si>
  <si>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</si>
  <si>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</si>
  <si>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</si>
  <si>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</si>
  <si>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</si>
  <si>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</si>
  <si>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</si>
  <si>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</si>
  <si>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</si>
  <si>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</si>
  <si>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</si>
  <si>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</si>
  <si>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</si>
  <si>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</si>
  <si>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</si>
  <si>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</si>
  <si>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</si>
  <si>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</si>
  <si>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</si>
  <si>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</si>
  <si>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</si>
  <si>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ATM Sotano Torre Banreservas</t>
  </si>
  <si>
    <t>Hold</t>
  </si>
  <si>
    <t>ReservaC Norte</t>
  </si>
  <si>
    <t xml:space="preserve">Brioso Luciano, Cristino </t>
  </si>
  <si>
    <t>2 Gavetas Vacias y 1 Fallando</t>
  </si>
  <si>
    <t>Acevedo Dominguez, Victor Leonardo</t>
  </si>
  <si>
    <t>En Servicio</t>
  </si>
  <si>
    <t>Closed</t>
  </si>
  <si>
    <t>28/1/2021 17:00 PM</t>
  </si>
  <si>
    <t>29/1/2021 06:00 AM</t>
  </si>
  <si>
    <t>335775268 </t>
  </si>
  <si>
    <t>29 Enero de 2021</t>
  </si>
  <si>
    <t>Cepeda, Ricardo Alberto</t>
  </si>
  <si>
    <t xml:space="preserve">Martinez Perez, Jeffrey </t>
  </si>
  <si>
    <t>GAVETA DE RECHAZO LLENA</t>
  </si>
  <si>
    <t>GAVETA DE DEPOSITO LLENA</t>
  </si>
  <si>
    <t>Reyes Martinez, Samuel Elymax</t>
  </si>
  <si>
    <t>Fermin , Elvin Francisco</t>
  </si>
  <si>
    <t>CARGA EXITOSO</t>
  </si>
  <si>
    <t>Doñe Ramirez, Luis Manuel</t>
  </si>
  <si>
    <t>REINICIO EXITOSO</t>
  </si>
  <si>
    <t>335775747 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</si>
</sst>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0" fontId="44" fillId="42" borderId="50" xfId="0" applyFont="1" applyFill="1" applyBorder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50" fillId="5" borderId="61" xfId="0" applyFont="1" applyFill="1" applyBorder="1" applyAlignment="1">
      <alignment horizontal="center" vertical="center"/>
    </xf>
    <xf numFmtId="0" fontId="44" fillId="42" borderId="45" xfId="0" applyFont="1" applyFill="1" applyBorder="1" applyAlignment="1">
      <alignment horizontal="center" vertical="center" wrapText="1"/>
    </xf>
    <xf numFmtId="22" fontId="50" fillId="5" borderId="61" xfId="0" applyNumberFormat="1" applyFont="1" applyFill="1" applyBorder="1" applyAlignment="1">
      <alignment horizontal="center" vertical="center"/>
    </xf>
    <xf numFmtId="1" fontId="44" fillId="42" borderId="45" xfId="0" applyNumberFormat="1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39"/>
      <tableStyleElement type="headerRow" dxfId="238"/>
      <tableStyleElement type="totalRow" dxfId="237"/>
      <tableStyleElement type="firstColumn" dxfId="236"/>
      <tableStyleElement type="lastColumn" dxfId="235"/>
      <tableStyleElement type="firstRowStripe" dxfId="234"/>
      <tableStyleElement type="firstColumnStripe" dxfId="23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54"/>
  <sheetViews>
    <sheetView tabSelected="1" zoomScale="80" zoomScaleNormal="80" workbookViewId="0">
      <pane ySplit="4" topLeftCell="A23" activePane="bottomLeft" state="frozen"/>
      <selection pane="bottomLeft" activeCell="E39" sqref="E39"/>
    </sheetView>
  </sheetViews>
  <sheetFormatPr baseColWidth="10" defaultColWidth="25.7109375" defaultRowHeight="15" x14ac:dyDescent="0.25"/>
  <cols>
    <col min="1" max="1" width="25.7109375" style="70" bestFit="1" customWidth="1"/>
    <col min="2" max="2" width="20.7109375" style="119" bestFit="1" customWidth="1"/>
    <col min="3" max="3" width="17.7109375" style="47" bestFit="1" customWidth="1"/>
    <col min="4" max="4" width="29.42578125" style="70" bestFit="1" customWidth="1"/>
    <col min="5" max="5" width="12.7109375" style="118" bestFit="1" customWidth="1"/>
    <col min="6" max="6" width="11.7109375" style="48" customWidth="1"/>
    <col min="7" max="7" width="58" style="48" customWidth="1"/>
    <col min="8" max="11" width="7" style="48" customWidth="1"/>
    <col min="12" max="12" width="51.5703125" style="48" customWidth="1"/>
    <col min="13" max="13" width="19.85546875" style="70" bestFit="1" customWidth="1"/>
    <col min="14" max="14" width="18" style="85" bestFit="1" customWidth="1"/>
    <col min="15" max="15" width="42.42578125" style="85" customWidth="1"/>
    <col min="16" max="16" width="23.5703125" style="74" customWidth="1"/>
    <col min="17" max="17" width="49.85546875" style="66" bestFit="1" customWidth="1"/>
    <col min="18" max="16384" width="25.7109375" style="45"/>
  </cols>
  <sheetData>
    <row r="1" spans="1:17" ht="18" x14ac:dyDescent="0.25">
      <c r="A1" s="126" t="s">
        <v>2161</v>
      </c>
      <c r="B1" s="126"/>
      <c r="C1" s="126"/>
      <c r="D1" s="126"/>
      <c r="E1" s="127"/>
      <c r="F1" s="127"/>
      <c r="G1" s="127"/>
      <c r="H1" s="127"/>
      <c r="I1" s="127"/>
      <c r="J1" s="127"/>
      <c r="K1" s="127"/>
      <c r="L1" s="126"/>
      <c r="M1" s="126"/>
      <c r="N1" s="126"/>
      <c r="O1" s="126"/>
      <c r="P1" s="126"/>
      <c r="Q1" s="126"/>
    </row>
    <row r="2" spans="1:17" ht="18" x14ac:dyDescent="0.25">
      <c r="A2" s="124" t="s">
        <v>2158</v>
      </c>
      <c r="B2" s="124"/>
      <c r="C2" s="124"/>
      <c r="D2" s="124"/>
      <c r="E2" s="125"/>
      <c r="F2" s="125"/>
      <c r="G2" s="125"/>
      <c r="H2" s="125"/>
      <c r="I2" s="125"/>
      <c r="J2" s="125"/>
      <c r="K2" s="125"/>
      <c r="L2" s="124"/>
      <c r="M2" s="124"/>
      <c r="N2" s="124"/>
      <c r="O2" s="124"/>
      <c r="P2" s="124"/>
      <c r="Q2" s="124"/>
    </row>
    <row r="3" spans="1:17" ht="18.75" thickBot="1" x14ac:dyDescent="0.3">
      <c r="A3" s="128" t="s">
        <v>2507</v>
      </c>
      <c r="B3" s="128"/>
      <c r="C3" s="128"/>
      <c r="D3" s="128"/>
      <c r="E3" s="129"/>
      <c r="F3" s="129"/>
      <c r="G3" s="129"/>
      <c r="H3" s="129"/>
      <c r="I3" s="129"/>
      <c r="J3" s="129"/>
      <c r="K3" s="129"/>
      <c r="L3" s="128"/>
      <c r="M3" s="128"/>
      <c r="N3" s="128"/>
      <c r="O3" s="128"/>
      <c r="P3" s="128"/>
      <c r="Q3" s="128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102" t="str">
        <f>VLOOKUP(E5,'LISTADO ATM'!$A$2:$C$895,3,0)</f>
        <v>NORTE</v>
      </c>
      <c r="B5" s="111">
        <v>335775942</v>
      </c>
      <c r="C5" s="103">
        <v>44225.5078125</v>
      </c>
      <c r="D5" s="102" t="s">
        <v>2494</v>
      </c>
      <c r="E5" s="99">
        <v>79</v>
      </c>
      <c r="F5" s="84" t="str">
        <f>VLOOKUP(E5,VIP!$A$2:$O11490,2,0)</f>
        <v>DRBR079</v>
      </c>
      <c r="G5" s="98" t="str">
        <f>VLOOKUP(E5,'LISTADO ATM'!$A$2:$B$894,2,0)</f>
        <v xml:space="preserve">ATM UNP Luperón (Puerto Plata) </v>
      </c>
      <c r="H5" s="98" t="str">
        <f>VLOOKUP(E5,VIP!$A$2:$O16410,7,FALSE)</f>
        <v>Si</v>
      </c>
      <c r="I5" s="98" t="str">
        <f>VLOOKUP(E5,VIP!$A$2:$O8375,8,FALSE)</f>
        <v>Si</v>
      </c>
      <c r="J5" s="98" t="str">
        <f>VLOOKUP(E5,VIP!$A$2:$O8325,8,FALSE)</f>
        <v>Si</v>
      </c>
      <c r="K5" s="98" t="str">
        <f>VLOOKUP(E5,VIP!$A$2:$O11899,6,0)</f>
        <v>NO</v>
      </c>
      <c r="L5" s="106" t="s">
        <v>2487</v>
      </c>
      <c r="M5" s="120" t="s">
        <v>2502</v>
      </c>
      <c r="N5" s="122" t="s">
        <v>2503</v>
      </c>
      <c r="O5" s="102" t="s">
        <v>2515</v>
      </c>
      <c r="P5" s="120" t="s">
        <v>2514</v>
      </c>
      <c r="Q5" s="120" t="s">
        <v>2487</v>
      </c>
    </row>
    <row r="6" spans="1:17" ht="18" x14ac:dyDescent="0.25">
      <c r="A6" s="102" t="str">
        <f>VLOOKUP(E6,'LISTADO ATM'!$A$2:$C$895,3,0)</f>
        <v>NORTE</v>
      </c>
      <c r="B6" s="111">
        <v>335775920</v>
      </c>
      <c r="C6" s="103">
        <v>44225.500648148147</v>
      </c>
      <c r="D6" s="102" t="s">
        <v>2494</v>
      </c>
      <c r="E6" s="99">
        <v>151</v>
      </c>
      <c r="F6" s="84" t="str">
        <f>VLOOKUP(E6,VIP!$A$2:$O11492,2,0)</f>
        <v>DRBR151</v>
      </c>
      <c r="G6" s="98" t="str">
        <f>VLOOKUP(E6,'LISTADO ATM'!$A$2:$B$894,2,0)</f>
        <v xml:space="preserve">ATM Oficina Nagua </v>
      </c>
      <c r="H6" s="98" t="str">
        <f>VLOOKUP(E6,VIP!$A$2:$O16412,7,FALSE)</f>
        <v>Si</v>
      </c>
      <c r="I6" s="98" t="str">
        <f>VLOOKUP(E6,VIP!$A$2:$O8377,8,FALSE)</f>
        <v>Si</v>
      </c>
      <c r="J6" s="98" t="str">
        <f>VLOOKUP(E6,VIP!$A$2:$O8327,8,FALSE)</f>
        <v>Si</v>
      </c>
      <c r="K6" s="98" t="str">
        <f>VLOOKUP(E6,VIP!$A$2:$O11901,6,0)</f>
        <v>SI</v>
      </c>
      <c r="L6" s="106" t="s">
        <v>2487</v>
      </c>
      <c r="M6" s="120" t="s">
        <v>2502</v>
      </c>
      <c r="N6" s="122" t="s">
        <v>2503</v>
      </c>
      <c r="O6" s="102" t="s">
        <v>2515</v>
      </c>
      <c r="P6" s="120" t="s">
        <v>2514</v>
      </c>
      <c r="Q6" s="120" t="s">
        <v>2487</v>
      </c>
    </row>
    <row r="7" spans="1:17" ht="18" x14ac:dyDescent="0.25">
      <c r="A7" s="102" t="str">
        <f>VLOOKUP(E7,'LISTADO ATM'!$A$2:$C$895,3,0)</f>
        <v>NORTE</v>
      </c>
      <c r="B7" s="111">
        <v>335775910</v>
      </c>
      <c r="C7" s="103">
        <v>44225.499386574076</v>
      </c>
      <c r="D7" s="102" t="s">
        <v>2494</v>
      </c>
      <c r="E7" s="99">
        <v>208</v>
      </c>
      <c r="F7" s="84" t="str">
        <f>VLOOKUP(E7,VIP!$A$2:$O11493,2,0)</f>
        <v>DRBR208</v>
      </c>
      <c r="G7" s="98" t="str">
        <f>VLOOKUP(E7,'LISTADO ATM'!$A$2:$B$894,2,0)</f>
        <v xml:space="preserve">ATM UNP Tireo </v>
      </c>
      <c r="H7" s="98" t="str">
        <f>VLOOKUP(E7,VIP!$A$2:$O16413,7,FALSE)</f>
        <v>Si</v>
      </c>
      <c r="I7" s="98" t="str">
        <f>VLOOKUP(E7,VIP!$A$2:$O8378,8,FALSE)</f>
        <v>Si</v>
      </c>
      <c r="J7" s="98" t="str">
        <f>VLOOKUP(E7,VIP!$A$2:$O8328,8,FALSE)</f>
        <v>Si</v>
      </c>
      <c r="K7" s="98" t="str">
        <f>VLOOKUP(E7,VIP!$A$2:$O11902,6,0)</f>
        <v>NO</v>
      </c>
      <c r="L7" s="106" t="s">
        <v>2487</v>
      </c>
      <c r="M7" s="120" t="s">
        <v>2502</v>
      </c>
      <c r="N7" s="122" t="s">
        <v>2503</v>
      </c>
      <c r="O7" s="102" t="s">
        <v>2515</v>
      </c>
      <c r="P7" s="120" t="s">
        <v>2514</v>
      </c>
      <c r="Q7" s="120" t="s">
        <v>2487</v>
      </c>
    </row>
    <row r="8" spans="1:17" ht="18" x14ac:dyDescent="0.25">
      <c r="A8" s="102" t="str">
        <f>VLOOKUP(E8,'LISTADO ATM'!$A$2:$C$895,3,0)</f>
        <v>DISTRITO NACIONAL</v>
      </c>
      <c r="B8" s="111">
        <v>335775329</v>
      </c>
      <c r="C8" s="103">
        <v>44225.33861111111</v>
      </c>
      <c r="D8" s="102" t="s">
        <v>2494</v>
      </c>
      <c r="E8" s="99">
        <v>565</v>
      </c>
      <c r="F8" s="84" t="str">
        <f>VLOOKUP(E8,VIP!$A$2:$O11465,2,0)</f>
        <v>DRBR24H</v>
      </c>
      <c r="G8" s="98" t="str">
        <f>VLOOKUP(E8,'LISTADO ATM'!$A$2:$B$894,2,0)</f>
        <v xml:space="preserve">ATM S/M La Cadena Núñez de Cáceres </v>
      </c>
      <c r="H8" s="98" t="str">
        <f>VLOOKUP(E8,VIP!$A$2:$O16385,7,FALSE)</f>
        <v>Si</v>
      </c>
      <c r="I8" s="98" t="str">
        <f>VLOOKUP(E8,VIP!$A$2:$O8350,8,FALSE)</f>
        <v>Si</v>
      </c>
      <c r="J8" s="98" t="str">
        <f>VLOOKUP(E8,VIP!$A$2:$O8300,8,FALSE)</f>
        <v>Si</v>
      </c>
      <c r="K8" s="98" t="str">
        <f>VLOOKUP(E8,VIP!$A$2:$O11874,6,0)</f>
        <v>NO</v>
      </c>
      <c r="L8" s="106" t="s">
        <v>2487</v>
      </c>
      <c r="M8" s="120" t="s">
        <v>2502</v>
      </c>
      <c r="N8" s="122" t="s">
        <v>2503</v>
      </c>
      <c r="O8" s="102" t="s">
        <v>2509</v>
      </c>
      <c r="P8" s="120" t="s">
        <v>2514</v>
      </c>
      <c r="Q8" s="120" t="s">
        <v>2487</v>
      </c>
    </row>
    <row r="9" spans="1:17" ht="18" x14ac:dyDescent="0.25">
      <c r="A9" s="102" t="str">
        <f>VLOOKUP(E9,'LISTADO ATM'!$A$2:$C$895,3,0)</f>
        <v>ESTE</v>
      </c>
      <c r="B9" s="111">
        <v>335775607</v>
      </c>
      <c r="C9" s="103">
        <v>44225.404826388891</v>
      </c>
      <c r="D9" s="102" t="s">
        <v>2494</v>
      </c>
      <c r="E9" s="99">
        <v>631</v>
      </c>
      <c r="F9" s="84" t="str">
        <f>VLOOKUP(E9,VIP!$A$2:$O11464,2,0)</f>
        <v>DRBR417</v>
      </c>
      <c r="G9" s="98" t="str">
        <f>VLOOKUP(E9,'LISTADO ATM'!$A$2:$B$894,2,0)</f>
        <v xml:space="preserve">ATM ASOCODEQUI (San Pedro) </v>
      </c>
      <c r="H9" s="98" t="str">
        <f>VLOOKUP(E9,VIP!$A$2:$O16384,7,FALSE)</f>
        <v>Si</v>
      </c>
      <c r="I9" s="98" t="str">
        <f>VLOOKUP(E9,VIP!$A$2:$O8349,8,FALSE)</f>
        <v>Si</v>
      </c>
      <c r="J9" s="98" t="str">
        <f>VLOOKUP(E9,VIP!$A$2:$O8299,8,FALSE)</f>
        <v>Si</v>
      </c>
      <c r="K9" s="98" t="str">
        <f>VLOOKUP(E9,VIP!$A$2:$O11873,6,0)</f>
        <v>NO</v>
      </c>
      <c r="L9" s="106" t="s">
        <v>2487</v>
      </c>
      <c r="M9" s="120" t="s">
        <v>2502</v>
      </c>
      <c r="N9" s="122" t="s">
        <v>2503</v>
      </c>
      <c r="O9" s="102" t="s">
        <v>2509</v>
      </c>
      <c r="P9" s="120" t="s">
        <v>2514</v>
      </c>
      <c r="Q9" s="120" t="s">
        <v>2487</v>
      </c>
    </row>
    <row r="10" spans="1:17" ht="18" x14ac:dyDescent="0.25">
      <c r="A10" s="102" t="str">
        <f>VLOOKUP(E10,'LISTADO ATM'!$A$2:$C$895,3,0)</f>
        <v>DISTRITO NACIONAL</v>
      </c>
      <c r="B10" s="111">
        <v>335775900</v>
      </c>
      <c r="C10" s="103">
        <v>44225.49763888889</v>
      </c>
      <c r="D10" s="102" t="s">
        <v>2494</v>
      </c>
      <c r="E10" s="99">
        <v>715</v>
      </c>
      <c r="F10" s="84" t="str">
        <f>VLOOKUP(E10,VIP!$A$2:$O11494,2,0)</f>
        <v>DRBR992</v>
      </c>
      <c r="G10" s="98" t="str">
        <f>VLOOKUP(E10,'LISTADO ATM'!$A$2:$B$894,2,0)</f>
        <v xml:space="preserve">ATM Oficina 27 de Febrero (Lobby) </v>
      </c>
      <c r="H10" s="98" t="str">
        <f>VLOOKUP(E10,VIP!$A$2:$O16414,7,FALSE)</f>
        <v>Si</v>
      </c>
      <c r="I10" s="98" t="str">
        <f>VLOOKUP(E10,VIP!$A$2:$O8379,8,FALSE)</f>
        <v>Si</v>
      </c>
      <c r="J10" s="98" t="str">
        <f>VLOOKUP(E10,VIP!$A$2:$O8329,8,FALSE)</f>
        <v>Si</v>
      </c>
      <c r="K10" s="98" t="str">
        <f>VLOOKUP(E10,VIP!$A$2:$O11903,6,0)</f>
        <v>NO</v>
      </c>
      <c r="L10" s="106" t="s">
        <v>2487</v>
      </c>
      <c r="M10" s="120" t="s">
        <v>2502</v>
      </c>
      <c r="N10" s="122" t="s">
        <v>2503</v>
      </c>
      <c r="O10" s="102" t="s">
        <v>2515</v>
      </c>
      <c r="P10" s="120" t="s">
        <v>2514</v>
      </c>
      <c r="Q10" s="120" t="s">
        <v>2487</v>
      </c>
    </row>
    <row r="11" spans="1:17" ht="18" x14ac:dyDescent="0.25">
      <c r="A11" s="102" t="str">
        <f>VLOOKUP(E11,'LISTADO ATM'!$A$2:$C$895,3,0)</f>
        <v>ESTE</v>
      </c>
      <c r="B11" s="111">
        <v>335776021</v>
      </c>
      <c r="C11" s="103">
        <v>44225.547083333331</v>
      </c>
      <c r="D11" s="102" t="s">
        <v>2494</v>
      </c>
      <c r="E11" s="99">
        <v>742</v>
      </c>
      <c r="F11" s="84" t="str">
        <f>VLOOKUP(E11,VIP!$A$2:$O11489,2,0)</f>
        <v>DRBR990</v>
      </c>
      <c r="G11" s="98" t="str">
        <f>VLOOKUP(E11,'LISTADO ATM'!$A$2:$B$894,2,0)</f>
        <v xml:space="preserve">ATM Oficina Plaza del Rey (La Romana) </v>
      </c>
      <c r="H11" s="98" t="str">
        <f>VLOOKUP(E11,VIP!$A$2:$O16409,7,FALSE)</f>
        <v>Si</v>
      </c>
      <c r="I11" s="98" t="str">
        <f>VLOOKUP(E11,VIP!$A$2:$O8374,8,FALSE)</f>
        <v>Si</v>
      </c>
      <c r="J11" s="98" t="str">
        <f>VLOOKUP(E11,VIP!$A$2:$O8324,8,FALSE)</f>
        <v>Si</v>
      </c>
      <c r="K11" s="98" t="str">
        <f>VLOOKUP(E11,VIP!$A$2:$O11898,6,0)</f>
        <v>NO</v>
      </c>
      <c r="L11" s="106" t="s">
        <v>2487</v>
      </c>
      <c r="M11" s="120" t="s">
        <v>2502</v>
      </c>
      <c r="N11" s="122" t="s">
        <v>2503</v>
      </c>
      <c r="O11" s="102" t="s">
        <v>2509</v>
      </c>
      <c r="P11" s="120" t="s">
        <v>2514</v>
      </c>
      <c r="Q11" s="120" t="s">
        <v>2487</v>
      </c>
    </row>
    <row r="12" spans="1:17" ht="18" x14ac:dyDescent="0.25">
      <c r="A12" s="102" t="str">
        <f>VLOOKUP(E12,'LISTADO ATM'!$A$2:$C$895,3,0)</f>
        <v>NORTE</v>
      </c>
      <c r="B12" s="111">
        <v>335775874</v>
      </c>
      <c r="C12" s="103">
        <v>44225.485092592593</v>
      </c>
      <c r="D12" s="102" t="s">
        <v>2494</v>
      </c>
      <c r="E12" s="99">
        <v>796</v>
      </c>
      <c r="F12" s="84" t="str">
        <f>VLOOKUP(E12,VIP!$A$2:$O11495,2,0)</f>
        <v>DRBR155</v>
      </c>
      <c r="G12" s="98" t="str">
        <f>VLOOKUP(E12,'LISTADO ATM'!$A$2:$B$894,2,0)</f>
        <v xml:space="preserve">ATM Oficina Plaza Ventura (Nagua) </v>
      </c>
      <c r="H12" s="98" t="str">
        <f>VLOOKUP(E12,VIP!$A$2:$O16415,7,FALSE)</f>
        <v>Si</v>
      </c>
      <c r="I12" s="98" t="str">
        <f>VLOOKUP(E12,VIP!$A$2:$O8380,8,FALSE)</f>
        <v>Si</v>
      </c>
      <c r="J12" s="98" t="str">
        <f>VLOOKUP(E12,VIP!$A$2:$O8330,8,FALSE)</f>
        <v>Si</v>
      </c>
      <c r="K12" s="98" t="str">
        <f>VLOOKUP(E12,VIP!$A$2:$O11904,6,0)</f>
        <v>SI</v>
      </c>
      <c r="L12" s="106" t="s">
        <v>2487</v>
      </c>
      <c r="M12" s="120" t="s">
        <v>2502</v>
      </c>
      <c r="N12" s="122" t="s">
        <v>2503</v>
      </c>
      <c r="O12" s="102" t="s">
        <v>2509</v>
      </c>
      <c r="P12" s="120" t="s">
        <v>2514</v>
      </c>
      <c r="Q12" s="120" t="s">
        <v>2487</v>
      </c>
    </row>
    <row r="13" spans="1:17" ht="18" x14ac:dyDescent="0.25">
      <c r="A13" s="102" t="str">
        <f>VLOOKUP(E13,'LISTADO ATM'!$A$2:$C$895,3,0)</f>
        <v>SUR</v>
      </c>
      <c r="B13" s="111">
        <v>335775933</v>
      </c>
      <c r="C13" s="103">
        <v>44225.505555555559</v>
      </c>
      <c r="D13" s="102" t="s">
        <v>2494</v>
      </c>
      <c r="E13" s="99">
        <v>962</v>
      </c>
      <c r="F13" s="84" t="str">
        <f>VLOOKUP(E13,VIP!$A$2:$O11491,2,0)</f>
        <v>DRBR962</v>
      </c>
      <c r="G13" s="98" t="str">
        <f>VLOOKUP(E13,'LISTADO ATM'!$A$2:$B$894,2,0)</f>
        <v xml:space="preserve">ATM Oficina Villa Ofelia II (San Juan) </v>
      </c>
      <c r="H13" s="98" t="str">
        <f>VLOOKUP(E13,VIP!$A$2:$O16411,7,FALSE)</f>
        <v>Si</v>
      </c>
      <c r="I13" s="98" t="str">
        <f>VLOOKUP(E13,VIP!$A$2:$O8376,8,FALSE)</f>
        <v>Si</v>
      </c>
      <c r="J13" s="98" t="str">
        <f>VLOOKUP(E13,VIP!$A$2:$O8326,8,FALSE)</f>
        <v>Si</v>
      </c>
      <c r="K13" s="98" t="str">
        <f>VLOOKUP(E13,VIP!$A$2:$O11900,6,0)</f>
        <v>NO</v>
      </c>
      <c r="L13" s="106" t="s">
        <v>2487</v>
      </c>
      <c r="M13" s="120" t="s">
        <v>2502</v>
      </c>
      <c r="N13" s="122" t="s">
        <v>2503</v>
      </c>
      <c r="O13" s="102" t="s">
        <v>2515</v>
      </c>
      <c r="P13" s="120" t="s">
        <v>2514</v>
      </c>
      <c r="Q13" s="120" t="s">
        <v>2487</v>
      </c>
    </row>
    <row r="14" spans="1:17" ht="18" x14ac:dyDescent="0.25">
      <c r="A14" s="102" t="str">
        <f>VLOOKUP(E14,'LISTADO ATM'!$A$2:$C$895,3,0)</f>
        <v>NORTE</v>
      </c>
      <c r="B14" s="111">
        <v>335776028</v>
      </c>
      <c r="C14" s="103">
        <v>44225.549328703702</v>
      </c>
      <c r="D14" s="102" t="s">
        <v>2494</v>
      </c>
      <c r="E14" s="99">
        <v>732</v>
      </c>
      <c r="F14" s="84" t="str">
        <f>VLOOKUP(E14,VIP!$A$2:$O11488,2,0)</f>
        <v>DRBR12H</v>
      </c>
      <c r="G14" s="98" t="str">
        <f>VLOOKUP(E14,'LISTADO ATM'!$A$2:$B$894,2,0)</f>
        <v xml:space="preserve">ATM Molino del Valle (Santiago) </v>
      </c>
      <c r="H14" s="98" t="str">
        <f>VLOOKUP(E14,VIP!$A$2:$O16408,7,FALSE)</f>
        <v>Si</v>
      </c>
      <c r="I14" s="98" t="str">
        <f>VLOOKUP(E14,VIP!$A$2:$O8373,8,FALSE)</f>
        <v>Si</v>
      </c>
      <c r="J14" s="98" t="str">
        <f>VLOOKUP(E14,VIP!$A$2:$O8323,8,FALSE)</f>
        <v>Si</v>
      </c>
      <c r="K14" s="98" t="str">
        <f>VLOOKUP(E14,VIP!$A$2:$O11897,6,0)</f>
        <v>NO</v>
      </c>
      <c r="L14" s="106" t="s">
        <v>2435</v>
      </c>
      <c r="M14" s="120" t="s">
        <v>2502</v>
      </c>
      <c r="N14" s="122" t="s">
        <v>2503</v>
      </c>
      <c r="O14" s="102" t="s">
        <v>2509</v>
      </c>
      <c r="P14" s="120" t="s">
        <v>2516</v>
      </c>
      <c r="Q14" s="120" t="s">
        <v>2435</v>
      </c>
    </row>
    <row r="15" spans="1:17" ht="18" x14ac:dyDescent="0.25">
      <c r="A15" s="102" t="str">
        <f>VLOOKUP(E15,'LISTADO ATM'!$A$2:$C$895,3,0)</f>
        <v>NORTE</v>
      </c>
      <c r="B15" s="111">
        <v>335776036</v>
      </c>
      <c r="C15" s="103">
        <v>44225.551782407405</v>
      </c>
      <c r="D15" s="102" t="s">
        <v>2494</v>
      </c>
      <c r="E15" s="99">
        <v>937</v>
      </c>
      <c r="F15" s="84" t="str">
        <f>VLOOKUP(E15,VIP!$A$2:$O11486,2,0)</f>
        <v>DRBR937</v>
      </c>
      <c r="G15" s="98" t="str">
        <f>VLOOKUP(E15,'LISTADO ATM'!$A$2:$B$894,2,0)</f>
        <v xml:space="preserve">ATM Autobanco Oficina La Vega II </v>
      </c>
      <c r="H15" s="98" t="str">
        <f>VLOOKUP(E15,VIP!$A$2:$O16406,7,FALSE)</f>
        <v>Si</v>
      </c>
      <c r="I15" s="98" t="str">
        <f>VLOOKUP(E15,VIP!$A$2:$O8371,8,FALSE)</f>
        <v>Si</v>
      </c>
      <c r="J15" s="98" t="str">
        <f>VLOOKUP(E15,VIP!$A$2:$O8321,8,FALSE)</f>
        <v>Si</v>
      </c>
      <c r="K15" s="98" t="str">
        <f>VLOOKUP(E15,VIP!$A$2:$O11895,6,0)</f>
        <v>NO</v>
      </c>
      <c r="L15" s="106" t="s">
        <v>2435</v>
      </c>
      <c r="M15" s="120" t="s">
        <v>2502</v>
      </c>
      <c r="N15" s="122" t="s">
        <v>2503</v>
      </c>
      <c r="O15" s="102" t="s">
        <v>2509</v>
      </c>
      <c r="P15" s="120" t="s">
        <v>2516</v>
      </c>
      <c r="Q15" s="120" t="s">
        <v>2435</v>
      </c>
    </row>
    <row r="16" spans="1:17" ht="18" x14ac:dyDescent="0.25">
      <c r="A16" s="102" t="str">
        <f>VLOOKUP(E16,'LISTADO ATM'!$A$2:$C$895,3,0)</f>
        <v>NORTE</v>
      </c>
      <c r="B16" s="111">
        <v>335776031</v>
      </c>
      <c r="C16" s="103">
        <v>44225.551041666666</v>
      </c>
      <c r="D16" s="102" t="s">
        <v>2494</v>
      </c>
      <c r="E16" s="99">
        <v>950</v>
      </c>
      <c r="F16" s="84" t="str">
        <f>VLOOKUP(E16,VIP!$A$2:$O11487,2,0)</f>
        <v>DRBR12G</v>
      </c>
      <c r="G16" s="98" t="str">
        <f>VLOOKUP(E16,'LISTADO ATM'!$A$2:$B$894,2,0)</f>
        <v xml:space="preserve">ATM Oficina Monterrico </v>
      </c>
      <c r="H16" s="98" t="str">
        <f>VLOOKUP(E16,VIP!$A$2:$O16407,7,FALSE)</f>
        <v>Si</v>
      </c>
      <c r="I16" s="98" t="str">
        <f>VLOOKUP(E16,VIP!$A$2:$O8372,8,FALSE)</f>
        <v>Si</v>
      </c>
      <c r="J16" s="98" t="str">
        <f>VLOOKUP(E16,VIP!$A$2:$O8322,8,FALSE)</f>
        <v>Si</v>
      </c>
      <c r="K16" s="98" t="str">
        <f>VLOOKUP(E16,VIP!$A$2:$O11896,6,0)</f>
        <v>SI</v>
      </c>
      <c r="L16" s="106" t="s">
        <v>2435</v>
      </c>
      <c r="M16" s="120" t="s">
        <v>2502</v>
      </c>
      <c r="N16" s="122" t="s">
        <v>2503</v>
      </c>
      <c r="O16" s="102" t="s">
        <v>2509</v>
      </c>
      <c r="P16" s="120" t="s">
        <v>2516</v>
      </c>
      <c r="Q16" s="120" t="s">
        <v>2435</v>
      </c>
    </row>
    <row r="17" spans="1:17" ht="18" x14ac:dyDescent="0.25">
      <c r="A17" s="102" t="str">
        <f>VLOOKUP(E17,'LISTADO ATM'!$A$2:$C$895,3,0)</f>
        <v>DISTRITO NACIONAL</v>
      </c>
      <c r="B17" s="111">
        <v>335775375</v>
      </c>
      <c r="C17" s="103">
        <v>44225.356145833335</v>
      </c>
      <c r="D17" s="102" t="s">
        <v>2189</v>
      </c>
      <c r="E17" s="99">
        <v>31</v>
      </c>
      <c r="F17" s="84" t="str">
        <f>VLOOKUP(E17,VIP!$A$2:$O11472,2,0)</f>
        <v>DRBR031</v>
      </c>
      <c r="G17" s="98" t="str">
        <f>VLOOKUP(E17,'LISTADO ATM'!$A$2:$B$894,2,0)</f>
        <v xml:space="preserve">ATM Oficina San Martín I </v>
      </c>
      <c r="H17" s="98" t="str">
        <f>VLOOKUP(E17,VIP!$A$2:$O16392,7,FALSE)</f>
        <v>Si</v>
      </c>
      <c r="I17" s="98" t="str">
        <f>VLOOKUP(E17,VIP!$A$2:$O8357,8,FALSE)</f>
        <v>Si</v>
      </c>
      <c r="J17" s="98" t="str">
        <f>VLOOKUP(E17,VIP!$A$2:$O8307,8,FALSE)</f>
        <v>Si</v>
      </c>
      <c r="K17" s="98" t="str">
        <f>VLOOKUP(E17,VIP!$A$2:$O11881,6,0)</f>
        <v>NO</v>
      </c>
      <c r="L17" s="106" t="s">
        <v>2228</v>
      </c>
      <c r="M17" s="120" t="s">
        <v>2502</v>
      </c>
      <c r="N17" s="122" t="s">
        <v>2503</v>
      </c>
      <c r="O17" s="102" t="s">
        <v>2483</v>
      </c>
      <c r="P17" s="102"/>
      <c r="Q17" s="122">
        <v>44225.57708333333</v>
      </c>
    </row>
    <row r="18" spans="1:17" ht="18" x14ac:dyDescent="0.25">
      <c r="A18" s="102" t="str">
        <f>VLOOKUP(E18,'LISTADO ATM'!$A$2:$C$895,3,0)</f>
        <v>DISTRITO NACIONAL</v>
      </c>
      <c r="B18" s="111">
        <v>335775269</v>
      </c>
      <c r="C18" s="103">
        <v>44225.209594907406</v>
      </c>
      <c r="D18" s="102" t="s">
        <v>2189</v>
      </c>
      <c r="E18" s="99">
        <v>85</v>
      </c>
      <c r="F18" s="84" t="str">
        <f>VLOOKUP(E18,VIP!$A$2:$O11459,2,0)</f>
        <v>DRBR085</v>
      </c>
      <c r="G18" s="98" t="str">
        <f>VLOOKUP(E18,'LISTADO ATM'!$A$2:$B$894,2,0)</f>
        <v xml:space="preserve">ATM Oficina San Isidro (Fuerza Aérea) </v>
      </c>
      <c r="H18" s="98" t="str">
        <f>VLOOKUP(E18,VIP!$A$2:$O16379,7,FALSE)</f>
        <v>Si</v>
      </c>
      <c r="I18" s="98" t="str">
        <f>VLOOKUP(E18,VIP!$A$2:$O8344,8,FALSE)</f>
        <v>Si</v>
      </c>
      <c r="J18" s="98" t="str">
        <f>VLOOKUP(E18,VIP!$A$2:$O8294,8,FALSE)</f>
        <v>Si</v>
      </c>
      <c r="K18" s="98" t="str">
        <f>VLOOKUP(E18,VIP!$A$2:$O11868,6,0)</f>
        <v>NO</v>
      </c>
      <c r="L18" s="106" t="s">
        <v>2228</v>
      </c>
      <c r="M18" s="120" t="s">
        <v>2502</v>
      </c>
      <c r="N18" s="104" t="s">
        <v>2497</v>
      </c>
      <c r="O18" s="102" t="s">
        <v>2483</v>
      </c>
      <c r="P18" s="102"/>
      <c r="Q18" s="122">
        <v>44225.615277777775</v>
      </c>
    </row>
    <row r="19" spans="1:17" ht="18" x14ac:dyDescent="0.25">
      <c r="A19" s="102" t="str">
        <f>VLOOKUP(E19,'LISTADO ATM'!$A$2:$C$895,3,0)</f>
        <v>ESTE</v>
      </c>
      <c r="B19" s="111">
        <v>335774793</v>
      </c>
      <c r="C19" s="103">
        <v>44224.557488425926</v>
      </c>
      <c r="D19" s="102" t="s">
        <v>2189</v>
      </c>
      <c r="E19" s="99">
        <v>293</v>
      </c>
      <c r="F19" s="84" t="str">
        <f>VLOOKUP(E19,VIP!$A$2:$O11426,2,0)</f>
        <v>DRBR293</v>
      </c>
      <c r="G19" s="98" t="str">
        <f>VLOOKUP(E19,'LISTADO ATM'!$A$2:$B$894,2,0)</f>
        <v xml:space="preserve">ATM S/M Nueva Visión (San Pedro) </v>
      </c>
      <c r="H19" s="98" t="str">
        <f>VLOOKUP(E19,VIP!$A$2:$O16346,7,FALSE)</f>
        <v>Si</v>
      </c>
      <c r="I19" s="98" t="str">
        <f>VLOOKUP(E19,VIP!$A$2:$O8311,8,FALSE)</f>
        <v>Si</v>
      </c>
      <c r="J19" s="98" t="str">
        <f>VLOOKUP(E19,VIP!$A$2:$O8261,8,FALSE)</f>
        <v>Si</v>
      </c>
      <c r="K19" s="98" t="str">
        <f>VLOOKUP(E19,VIP!$A$2:$O11835,6,0)</f>
        <v>NO</v>
      </c>
      <c r="L19" s="106" t="s">
        <v>2228</v>
      </c>
      <c r="M19" s="120" t="s">
        <v>2502</v>
      </c>
      <c r="N19" s="122" t="s">
        <v>2503</v>
      </c>
      <c r="O19" s="102" t="s">
        <v>2483</v>
      </c>
      <c r="P19" s="102"/>
      <c r="Q19" s="122">
        <v>44225.609027777777</v>
      </c>
    </row>
    <row r="20" spans="1:17" ht="18" x14ac:dyDescent="0.25">
      <c r="A20" s="102" t="str">
        <f>VLOOKUP(E20,'LISTADO ATM'!$A$2:$C$895,3,0)</f>
        <v>ESTE</v>
      </c>
      <c r="B20" s="111">
        <v>335775397</v>
      </c>
      <c r="C20" s="103">
        <v>44225.363819444443</v>
      </c>
      <c r="D20" s="102" t="s">
        <v>2189</v>
      </c>
      <c r="E20" s="99">
        <v>345</v>
      </c>
      <c r="F20" s="84" t="e">
        <f>VLOOKUP(E20,VIP!$A$2:$O11469,2,0)</f>
        <v>#N/A</v>
      </c>
      <c r="G20" s="98" t="str">
        <f>VLOOKUP(E20,'LISTADO ATM'!$A$2:$B$894,2,0)</f>
        <v>ATM Oficina Yamasá  II</v>
      </c>
      <c r="H20" s="98" t="e">
        <f>VLOOKUP(E20,VIP!$A$2:$O16389,7,FALSE)</f>
        <v>#N/A</v>
      </c>
      <c r="I20" s="98" t="e">
        <f>VLOOKUP(E20,VIP!$A$2:$O8354,8,FALSE)</f>
        <v>#N/A</v>
      </c>
      <c r="J20" s="98" t="e">
        <f>VLOOKUP(E20,VIP!$A$2:$O8304,8,FALSE)</f>
        <v>#N/A</v>
      </c>
      <c r="K20" s="98" t="e">
        <f>VLOOKUP(E20,VIP!$A$2:$O11878,6,0)</f>
        <v>#N/A</v>
      </c>
      <c r="L20" s="106" t="s">
        <v>2228</v>
      </c>
      <c r="M20" s="120" t="s">
        <v>2502</v>
      </c>
      <c r="N20" s="122" t="s">
        <v>2503</v>
      </c>
      <c r="O20" s="102" t="s">
        <v>2483</v>
      </c>
      <c r="P20" s="102"/>
      <c r="Q20" s="122">
        <v>44225.618055555555</v>
      </c>
    </row>
    <row r="21" spans="1:17" ht="18" x14ac:dyDescent="0.25">
      <c r="A21" s="102" t="str">
        <f>VLOOKUP(E21,'LISTADO ATM'!$A$2:$C$895,3,0)</f>
        <v>ESTE</v>
      </c>
      <c r="B21" s="111">
        <v>335774277</v>
      </c>
      <c r="C21" s="103">
        <v>44224.398576388892</v>
      </c>
      <c r="D21" s="102" t="s">
        <v>2189</v>
      </c>
      <c r="E21" s="99">
        <v>433</v>
      </c>
      <c r="F21" s="84" t="str">
        <f>VLOOKUP(E21,VIP!$A$2:$O11427,2,0)</f>
        <v>DRBR433</v>
      </c>
      <c r="G21" s="98" t="str">
        <f>VLOOKUP(E21,'LISTADO ATM'!$A$2:$B$894,2,0)</f>
        <v xml:space="preserve">ATM Centro Comercial Las Canas (Cap Cana) </v>
      </c>
      <c r="H21" s="98" t="str">
        <f>VLOOKUP(E21,VIP!$A$2:$O16347,7,FALSE)</f>
        <v>Si</v>
      </c>
      <c r="I21" s="98" t="str">
        <f>VLOOKUP(E21,VIP!$A$2:$O8312,8,FALSE)</f>
        <v>Si</v>
      </c>
      <c r="J21" s="98" t="str">
        <f>VLOOKUP(E21,VIP!$A$2:$O8262,8,FALSE)</f>
        <v>Si</v>
      </c>
      <c r="K21" s="98" t="str">
        <f>VLOOKUP(E21,VIP!$A$2:$O11836,6,0)</f>
        <v>NO</v>
      </c>
      <c r="L21" s="106" t="s">
        <v>2228</v>
      </c>
      <c r="M21" s="120" t="s">
        <v>2502</v>
      </c>
      <c r="N21" s="122" t="s">
        <v>2503</v>
      </c>
      <c r="O21" s="102" t="s">
        <v>2483</v>
      </c>
      <c r="P21" s="102"/>
      <c r="Q21" s="122">
        <v>44225.600694444445</v>
      </c>
    </row>
    <row r="22" spans="1:17" ht="18" x14ac:dyDescent="0.25">
      <c r="A22" s="102" t="str">
        <f>VLOOKUP(E22,'LISTADO ATM'!$A$2:$C$895,3,0)</f>
        <v>DISTRITO NACIONAL</v>
      </c>
      <c r="B22" s="111">
        <v>335775363</v>
      </c>
      <c r="C22" s="103">
        <v>44225.351770833331</v>
      </c>
      <c r="D22" s="102" t="s">
        <v>2189</v>
      </c>
      <c r="E22" s="99">
        <v>435</v>
      </c>
      <c r="F22" s="84" t="str">
        <f>VLOOKUP(E22,VIP!$A$2:$O11473,2,0)</f>
        <v>DRBR435</v>
      </c>
      <c r="G22" s="98" t="str">
        <f>VLOOKUP(E22,'LISTADO ATM'!$A$2:$B$894,2,0)</f>
        <v xml:space="preserve">ATM Autobanco Torre I </v>
      </c>
      <c r="H22" s="98" t="str">
        <f>VLOOKUP(E22,VIP!$A$2:$O16393,7,FALSE)</f>
        <v>Si</v>
      </c>
      <c r="I22" s="98" t="str">
        <f>VLOOKUP(E22,VIP!$A$2:$O8358,8,FALSE)</f>
        <v>Si</v>
      </c>
      <c r="J22" s="98" t="str">
        <f>VLOOKUP(E22,VIP!$A$2:$O8308,8,FALSE)</f>
        <v>Si</v>
      </c>
      <c r="K22" s="98" t="str">
        <f>VLOOKUP(E22,VIP!$A$2:$O11882,6,0)</f>
        <v>SI</v>
      </c>
      <c r="L22" s="106" t="s">
        <v>2228</v>
      </c>
      <c r="M22" s="120" t="s">
        <v>2502</v>
      </c>
      <c r="N22" s="122" t="s">
        <v>2503</v>
      </c>
      <c r="O22" s="102" t="s">
        <v>2483</v>
      </c>
      <c r="P22" s="102"/>
      <c r="Q22" s="122">
        <v>44225.55972222222</v>
      </c>
    </row>
    <row r="23" spans="1:17" ht="18" x14ac:dyDescent="0.25">
      <c r="A23" s="102" t="str">
        <f>VLOOKUP(E23,'LISTADO ATM'!$A$2:$C$895,3,0)</f>
        <v>DISTRITO NACIONAL</v>
      </c>
      <c r="B23" s="111">
        <v>335775242</v>
      </c>
      <c r="C23" s="103">
        <v>44224.839201388888</v>
      </c>
      <c r="D23" s="102" t="s">
        <v>2189</v>
      </c>
      <c r="E23" s="99">
        <v>473</v>
      </c>
      <c r="F23" s="84" t="str">
        <f>VLOOKUP(E23,VIP!$A$2:$O11433,2,0)</f>
        <v>DRBR473</v>
      </c>
      <c r="G23" s="98" t="str">
        <f>VLOOKUP(E23,'LISTADO ATM'!$A$2:$B$894,2,0)</f>
        <v xml:space="preserve">ATM Oficina Carrefour II </v>
      </c>
      <c r="H23" s="98" t="str">
        <f>VLOOKUP(E23,VIP!$A$2:$O16353,7,FALSE)</f>
        <v>Si</v>
      </c>
      <c r="I23" s="98" t="str">
        <f>VLOOKUP(E23,VIP!$A$2:$O8318,8,FALSE)</f>
        <v>Si</v>
      </c>
      <c r="J23" s="98" t="str">
        <f>VLOOKUP(E23,VIP!$A$2:$O8268,8,FALSE)</f>
        <v>Si</v>
      </c>
      <c r="K23" s="98" t="str">
        <f>VLOOKUP(E23,VIP!$A$2:$O11842,6,0)</f>
        <v>NO</v>
      </c>
      <c r="L23" s="106" t="s">
        <v>2228</v>
      </c>
      <c r="M23" s="120" t="s">
        <v>2502</v>
      </c>
      <c r="N23" s="122" t="s">
        <v>2503</v>
      </c>
      <c r="O23" s="102" t="s">
        <v>2483</v>
      </c>
      <c r="P23" s="102"/>
      <c r="Q23" s="122">
        <v>44225.613194444442</v>
      </c>
    </row>
    <row r="24" spans="1:17" ht="18" x14ac:dyDescent="0.25">
      <c r="A24" s="102" t="str">
        <f>VLOOKUP(E24,'LISTADO ATM'!$A$2:$C$895,3,0)</f>
        <v>DISTRITO NACIONAL</v>
      </c>
      <c r="B24" s="111">
        <v>335773589</v>
      </c>
      <c r="C24" s="103">
        <v>44223.61519675926</v>
      </c>
      <c r="D24" s="102" t="s">
        <v>2189</v>
      </c>
      <c r="E24" s="99">
        <v>476</v>
      </c>
      <c r="F24" s="84" t="str">
        <f>VLOOKUP(E24,VIP!$A$2:$O11389,2,0)</f>
        <v>DRBR476</v>
      </c>
      <c r="G24" s="98" t="str">
        <f>VLOOKUP(E24,'LISTADO ATM'!$A$2:$B$894,2,0)</f>
        <v xml:space="preserve">ATM Multicentro La Sirena Las Caobas </v>
      </c>
      <c r="H24" s="98" t="str">
        <f>VLOOKUP(E24,VIP!$A$2:$O16309,7,FALSE)</f>
        <v>Si</v>
      </c>
      <c r="I24" s="98" t="str">
        <f>VLOOKUP(E24,VIP!$A$2:$O8274,8,FALSE)</f>
        <v>Si</v>
      </c>
      <c r="J24" s="98" t="str">
        <f>VLOOKUP(E24,VIP!$A$2:$O8224,8,FALSE)</f>
        <v>Si</v>
      </c>
      <c r="K24" s="98" t="str">
        <f>VLOOKUP(E24,VIP!$A$2:$O11798,6,0)</f>
        <v>SI</v>
      </c>
      <c r="L24" s="106" t="s">
        <v>2228</v>
      </c>
      <c r="M24" s="120" t="s">
        <v>2502</v>
      </c>
      <c r="N24" s="122" t="s">
        <v>2503</v>
      </c>
      <c r="O24" s="102" t="s">
        <v>2483</v>
      </c>
      <c r="P24" s="102"/>
      <c r="Q24" s="122">
        <v>44225.604166666664</v>
      </c>
    </row>
    <row r="25" spans="1:17" ht="18" x14ac:dyDescent="0.25">
      <c r="A25" s="102" t="str">
        <f>VLOOKUP(E25,'LISTADO ATM'!$A$2:$C$895,3,0)</f>
        <v>DISTRITO NACIONAL</v>
      </c>
      <c r="B25" s="111">
        <v>335773554</v>
      </c>
      <c r="C25" s="103">
        <v>44223.60355324074</v>
      </c>
      <c r="D25" s="102" t="s">
        <v>2189</v>
      </c>
      <c r="E25" s="99">
        <v>527</v>
      </c>
      <c r="F25" s="84" t="str">
        <f>VLOOKUP(E25,VIP!$A$2:$O11388,2,0)</f>
        <v>DRBR527</v>
      </c>
      <c r="G25" s="98" t="str">
        <f>VLOOKUP(E25,'LISTADO ATM'!$A$2:$B$894,2,0)</f>
        <v>ATM Oficina Zona Oriental II</v>
      </c>
      <c r="H25" s="98" t="str">
        <f>VLOOKUP(E25,VIP!$A$2:$O16308,7,FALSE)</f>
        <v>Si</v>
      </c>
      <c r="I25" s="98" t="str">
        <f>VLOOKUP(E25,VIP!$A$2:$O8273,8,FALSE)</f>
        <v>Si</v>
      </c>
      <c r="J25" s="98" t="str">
        <f>VLOOKUP(E25,VIP!$A$2:$O8223,8,FALSE)</f>
        <v>Si</v>
      </c>
      <c r="K25" s="98" t="str">
        <f>VLOOKUP(E25,VIP!$A$2:$O11797,6,0)</f>
        <v>SI</v>
      </c>
      <c r="L25" s="106" t="s">
        <v>2228</v>
      </c>
      <c r="M25" s="120" t="s">
        <v>2502</v>
      </c>
      <c r="N25" s="104" t="s">
        <v>2497</v>
      </c>
      <c r="O25" s="102" t="s">
        <v>2483</v>
      </c>
      <c r="P25" s="102"/>
      <c r="Q25" s="122">
        <v>44225.416666666664</v>
      </c>
    </row>
    <row r="26" spans="1:17" ht="18" x14ac:dyDescent="0.25">
      <c r="A26" s="102" t="str">
        <f>VLOOKUP(E26,'LISTADO ATM'!$A$2:$C$895,3,0)</f>
        <v>NORTE</v>
      </c>
      <c r="B26" s="111">
        <v>335775036</v>
      </c>
      <c r="C26" s="103">
        <v>44224.646608796298</v>
      </c>
      <c r="D26" s="102" t="s">
        <v>2190</v>
      </c>
      <c r="E26" s="99">
        <v>538</v>
      </c>
      <c r="F26" s="84" t="str">
        <f>VLOOKUP(E26,VIP!$A$2:$O11427,2,0)</f>
        <v>DRBR538</v>
      </c>
      <c r="G26" s="98" t="str">
        <f>VLOOKUP(E26,'LISTADO ATM'!$A$2:$B$894,2,0)</f>
        <v>ATM  Autoservicio San Fco. Macorís</v>
      </c>
      <c r="H26" s="98" t="str">
        <f>VLOOKUP(E26,VIP!$A$2:$O16347,7,FALSE)</f>
        <v>Si</v>
      </c>
      <c r="I26" s="98" t="str">
        <f>VLOOKUP(E26,VIP!$A$2:$O8312,8,FALSE)</f>
        <v>Si</v>
      </c>
      <c r="J26" s="98" t="str">
        <f>VLOOKUP(E26,VIP!$A$2:$O8262,8,FALSE)</f>
        <v>Si</v>
      </c>
      <c r="K26" s="98" t="str">
        <f>VLOOKUP(E26,VIP!$A$2:$O11836,6,0)</f>
        <v>NO</v>
      </c>
      <c r="L26" s="106" t="s">
        <v>2228</v>
      </c>
      <c r="M26" s="120" t="s">
        <v>2502</v>
      </c>
      <c r="N26" s="122" t="s">
        <v>2503</v>
      </c>
      <c r="O26" s="102" t="s">
        <v>2501</v>
      </c>
      <c r="P26" s="102"/>
      <c r="Q26" s="122">
        <v>44225.61041666667</v>
      </c>
    </row>
    <row r="27" spans="1:17" ht="18" x14ac:dyDescent="0.25">
      <c r="A27" s="102" t="str">
        <f>VLOOKUP(E27,'LISTADO ATM'!$A$2:$C$895,3,0)</f>
        <v>DISTRITO NACIONAL</v>
      </c>
      <c r="B27" s="111">
        <v>335775244</v>
      </c>
      <c r="C27" s="103">
        <v>44224.846516203703</v>
      </c>
      <c r="D27" s="102" t="s">
        <v>2189</v>
      </c>
      <c r="E27" s="99">
        <v>669</v>
      </c>
      <c r="F27" s="84" t="str">
        <f>VLOOKUP(E27,VIP!$A$2:$O11431,2,0)</f>
        <v>DRBR669</v>
      </c>
      <c r="G27" s="98" t="str">
        <f>VLOOKUP(E27,'LISTADO ATM'!$A$2:$B$894,2,0)</f>
        <v>ATM Ayuntamiento Sto. Dgo. Norte</v>
      </c>
      <c r="H27" s="98" t="str">
        <f>VLOOKUP(E27,VIP!$A$2:$O16351,7,FALSE)</f>
        <v>Si</v>
      </c>
      <c r="I27" s="98" t="str">
        <f>VLOOKUP(E27,VIP!$A$2:$O8316,8,FALSE)</f>
        <v>Si</v>
      </c>
      <c r="J27" s="98" t="str">
        <f>VLOOKUP(E27,VIP!$A$2:$O8266,8,FALSE)</f>
        <v>Si</v>
      </c>
      <c r="K27" s="98" t="str">
        <f>VLOOKUP(E27,VIP!$A$2:$O11840,6,0)</f>
        <v>SI</v>
      </c>
      <c r="L27" s="106" t="s">
        <v>2228</v>
      </c>
      <c r="M27" s="120" t="s">
        <v>2502</v>
      </c>
      <c r="N27" s="122" t="s">
        <v>2503</v>
      </c>
      <c r="O27" s="102" t="s">
        <v>2483</v>
      </c>
      <c r="P27" s="102"/>
      <c r="Q27" s="122">
        <v>44225.611805555556</v>
      </c>
    </row>
    <row r="28" spans="1:17" ht="18" x14ac:dyDescent="0.25">
      <c r="A28" s="102" t="str">
        <f>VLOOKUP(E28,'LISTADO ATM'!$A$2:$C$895,3,0)</f>
        <v>DISTRITO NACIONAL</v>
      </c>
      <c r="B28" s="111">
        <v>335775243</v>
      </c>
      <c r="C28" s="103">
        <v>44224.840358796297</v>
      </c>
      <c r="D28" s="102" t="s">
        <v>2189</v>
      </c>
      <c r="E28" s="99">
        <v>694</v>
      </c>
      <c r="F28" s="84" t="str">
        <f>VLOOKUP(E28,VIP!$A$2:$O11432,2,0)</f>
        <v>DRBR694</v>
      </c>
      <c r="G28" s="98" t="str">
        <f>VLOOKUP(E28,'LISTADO ATM'!$A$2:$B$894,2,0)</f>
        <v>ATM Optica 27 de Febrero</v>
      </c>
      <c r="H28" s="98" t="str">
        <f>VLOOKUP(E28,VIP!$A$2:$O16352,7,FALSE)</f>
        <v>Si</v>
      </c>
      <c r="I28" s="98" t="str">
        <f>VLOOKUP(E28,VIP!$A$2:$O8317,8,FALSE)</f>
        <v>Si</v>
      </c>
      <c r="J28" s="98" t="str">
        <f>VLOOKUP(E28,VIP!$A$2:$O8267,8,FALSE)</f>
        <v>Si</v>
      </c>
      <c r="K28" s="98" t="str">
        <f>VLOOKUP(E28,VIP!$A$2:$O11841,6,0)</f>
        <v>NO</v>
      </c>
      <c r="L28" s="106" t="s">
        <v>2228</v>
      </c>
      <c r="M28" s="120" t="s">
        <v>2502</v>
      </c>
      <c r="N28" s="122" t="s">
        <v>2503</v>
      </c>
      <c r="O28" s="102" t="s">
        <v>2483</v>
      </c>
      <c r="P28" s="102"/>
      <c r="Q28" s="122">
        <v>44225.613888888889</v>
      </c>
    </row>
    <row r="29" spans="1:17" ht="18" x14ac:dyDescent="0.25">
      <c r="A29" s="102" t="str">
        <f>VLOOKUP(E29,'LISTADO ATM'!$A$2:$C$895,3,0)</f>
        <v>SUR</v>
      </c>
      <c r="B29" s="111">
        <v>335774794</v>
      </c>
      <c r="C29" s="103">
        <v>44224.558020833334</v>
      </c>
      <c r="D29" s="102" t="s">
        <v>2189</v>
      </c>
      <c r="E29" s="99">
        <v>767</v>
      </c>
      <c r="F29" s="84" t="str">
        <f>VLOOKUP(E29,VIP!$A$2:$O11425,2,0)</f>
        <v>DRBR059</v>
      </c>
      <c r="G29" s="98" t="str">
        <f>VLOOKUP(E29,'LISTADO ATM'!$A$2:$B$894,2,0)</f>
        <v xml:space="preserve">ATM S/M Diverso (Azua) </v>
      </c>
      <c r="H29" s="98" t="str">
        <f>VLOOKUP(E29,VIP!$A$2:$O16345,7,FALSE)</f>
        <v>Si</v>
      </c>
      <c r="I29" s="98" t="str">
        <f>VLOOKUP(E29,VIP!$A$2:$O8310,8,FALSE)</f>
        <v>No</v>
      </c>
      <c r="J29" s="98" t="str">
        <f>VLOOKUP(E29,VIP!$A$2:$O8260,8,FALSE)</f>
        <v>No</v>
      </c>
      <c r="K29" s="98" t="str">
        <f>VLOOKUP(E29,VIP!$A$2:$O11834,6,0)</f>
        <v>NO</v>
      </c>
      <c r="L29" s="106" t="s">
        <v>2228</v>
      </c>
      <c r="M29" s="120" t="s">
        <v>2502</v>
      </c>
      <c r="N29" s="122" t="s">
        <v>2503</v>
      </c>
      <c r="O29" s="102" t="s">
        <v>2483</v>
      </c>
      <c r="P29" s="102"/>
      <c r="Q29" s="122">
        <v>44225.609722222223</v>
      </c>
    </row>
    <row r="30" spans="1:17" ht="18" x14ac:dyDescent="0.25">
      <c r="A30" s="102" t="str">
        <f>VLOOKUP(E30,'LISTADO ATM'!$A$2:$C$895,3,0)</f>
        <v>NORTE</v>
      </c>
      <c r="B30" s="111">
        <v>335775628</v>
      </c>
      <c r="C30" s="103">
        <v>44225.411874999998</v>
      </c>
      <c r="D30" s="102" t="s">
        <v>2190</v>
      </c>
      <c r="E30" s="99">
        <v>809</v>
      </c>
      <c r="F30" s="84" t="str">
        <f>VLOOKUP(E30,VIP!$A$2:$O11459,2,0)</f>
        <v>DRBR809</v>
      </c>
      <c r="G30" s="98" t="str">
        <f>VLOOKUP(E30,'LISTADO ATM'!$A$2:$B$894,2,0)</f>
        <v>ATM Yoma (Cotuí)</v>
      </c>
      <c r="H30" s="98" t="str">
        <f>VLOOKUP(E30,VIP!$A$2:$O16379,7,FALSE)</f>
        <v>Si</v>
      </c>
      <c r="I30" s="98" t="str">
        <f>VLOOKUP(E30,VIP!$A$2:$O8344,8,FALSE)</f>
        <v>Si</v>
      </c>
      <c r="J30" s="98" t="str">
        <f>VLOOKUP(E30,VIP!$A$2:$O8294,8,FALSE)</f>
        <v>Si</v>
      </c>
      <c r="K30" s="98" t="str">
        <f>VLOOKUP(E30,VIP!$A$2:$O11868,6,0)</f>
        <v>NO</v>
      </c>
      <c r="L30" s="106" t="s">
        <v>2228</v>
      </c>
      <c r="M30" s="120" t="s">
        <v>2502</v>
      </c>
      <c r="N30" s="122" t="s">
        <v>2503</v>
      </c>
      <c r="O30" s="102" t="s">
        <v>2508</v>
      </c>
      <c r="P30" s="102"/>
      <c r="Q30" s="122">
        <v>44225.619444444441</v>
      </c>
    </row>
    <row r="31" spans="1:17" ht="18" x14ac:dyDescent="0.25">
      <c r="A31" s="102" t="str">
        <f>VLOOKUP(E31,'LISTADO ATM'!$A$2:$C$895,3,0)</f>
        <v>DISTRITO NACIONAL</v>
      </c>
      <c r="B31" s="111">
        <v>335775174</v>
      </c>
      <c r="C31" s="103">
        <v>44224.722581018519</v>
      </c>
      <c r="D31" s="102" t="s">
        <v>2189</v>
      </c>
      <c r="E31" s="99">
        <v>821</v>
      </c>
      <c r="F31" s="84" t="str">
        <f>VLOOKUP(E31,VIP!$A$2:$O11430,2,0)</f>
        <v>DRBR821</v>
      </c>
      <c r="G31" s="98" t="str">
        <f>VLOOKUP(E31,'LISTADO ATM'!$A$2:$B$894,2,0)</f>
        <v xml:space="preserve">ATM S/M Bravo Churchill </v>
      </c>
      <c r="H31" s="98" t="str">
        <f>VLOOKUP(E31,VIP!$A$2:$O16350,7,FALSE)</f>
        <v>Si</v>
      </c>
      <c r="I31" s="98" t="str">
        <f>VLOOKUP(E31,VIP!$A$2:$O8315,8,FALSE)</f>
        <v>No</v>
      </c>
      <c r="J31" s="98" t="str">
        <f>VLOOKUP(E31,VIP!$A$2:$O8265,8,FALSE)</f>
        <v>No</v>
      </c>
      <c r="K31" s="98" t="str">
        <f>VLOOKUP(E31,VIP!$A$2:$O11839,6,0)</f>
        <v>SI</v>
      </c>
      <c r="L31" s="106" t="s">
        <v>2228</v>
      </c>
      <c r="M31" s="120" t="s">
        <v>2502</v>
      </c>
      <c r="N31" s="122" t="s">
        <v>2503</v>
      </c>
      <c r="O31" s="102" t="s">
        <v>2483</v>
      </c>
      <c r="P31" s="102"/>
      <c r="Q31" s="122">
        <v>44225.609722222223</v>
      </c>
    </row>
    <row r="32" spans="1:17" ht="18" x14ac:dyDescent="0.25">
      <c r="A32" s="102" t="str">
        <f>VLOOKUP(E32,'LISTADO ATM'!$A$2:$C$895,3,0)</f>
        <v>NORTE</v>
      </c>
      <c r="B32" s="111">
        <v>335775255</v>
      </c>
      <c r="C32" s="103">
        <v>44224.920416666668</v>
      </c>
      <c r="D32" s="102" t="s">
        <v>2190</v>
      </c>
      <c r="E32" s="99">
        <v>854</v>
      </c>
      <c r="F32" s="84" t="str">
        <f>VLOOKUP(E32,VIP!$A$2:$O11425,2,0)</f>
        <v>DRBR854</v>
      </c>
      <c r="G32" s="98" t="str">
        <f>VLOOKUP(E32,'LISTADO ATM'!$A$2:$B$894,2,0)</f>
        <v xml:space="preserve">ATM Centro Comercial Blanco Batista </v>
      </c>
      <c r="H32" s="98" t="str">
        <f>VLOOKUP(E32,VIP!$A$2:$O16345,7,FALSE)</f>
        <v>Si</v>
      </c>
      <c r="I32" s="98" t="str">
        <f>VLOOKUP(E32,VIP!$A$2:$O8310,8,FALSE)</f>
        <v>Si</v>
      </c>
      <c r="J32" s="98" t="str">
        <f>VLOOKUP(E32,VIP!$A$2:$O8260,8,FALSE)</f>
        <v>Si</v>
      </c>
      <c r="K32" s="98" t="str">
        <f>VLOOKUP(E32,VIP!$A$2:$O11834,6,0)</f>
        <v>NO</v>
      </c>
      <c r="L32" s="106" t="s">
        <v>2228</v>
      </c>
      <c r="M32" s="120" t="s">
        <v>2502</v>
      </c>
      <c r="N32" s="104" t="s">
        <v>2481</v>
      </c>
      <c r="O32" s="102" t="s">
        <v>2490</v>
      </c>
      <c r="P32" s="102"/>
      <c r="Q32" s="122">
        <v>44225.301388888889</v>
      </c>
    </row>
    <row r="33" spans="1:17" ht="18" x14ac:dyDescent="0.25">
      <c r="A33" s="102" t="str">
        <f>VLOOKUP(E33,'LISTADO ATM'!$A$2:$C$895,3,0)</f>
        <v>ESTE</v>
      </c>
      <c r="B33" s="111">
        <v>335775346</v>
      </c>
      <c r="C33" s="103">
        <v>44225.347071759257</v>
      </c>
      <c r="D33" s="102" t="s">
        <v>2189</v>
      </c>
      <c r="E33" s="99">
        <v>899</v>
      </c>
      <c r="F33" s="84" t="str">
        <f>VLOOKUP(E33,VIP!$A$2:$O11476,2,0)</f>
        <v>DRBR899</v>
      </c>
      <c r="G33" s="98" t="str">
        <f>VLOOKUP(E33,'LISTADO ATM'!$A$2:$B$894,2,0)</f>
        <v xml:space="preserve">ATM Oficina Punta Cana </v>
      </c>
      <c r="H33" s="98" t="str">
        <f>VLOOKUP(E33,VIP!$A$2:$O16396,7,FALSE)</f>
        <v>Si</v>
      </c>
      <c r="I33" s="98" t="str">
        <f>VLOOKUP(E33,VIP!$A$2:$O8361,8,FALSE)</f>
        <v>Si</v>
      </c>
      <c r="J33" s="98" t="str">
        <f>VLOOKUP(E33,VIP!$A$2:$O8311,8,FALSE)</f>
        <v>Si</v>
      </c>
      <c r="K33" s="98" t="str">
        <f>VLOOKUP(E33,VIP!$A$2:$O11885,6,0)</f>
        <v>NO</v>
      </c>
      <c r="L33" s="106" t="s">
        <v>2228</v>
      </c>
      <c r="M33" s="120" t="s">
        <v>2502</v>
      </c>
      <c r="N33" s="122" t="s">
        <v>2503</v>
      </c>
      <c r="O33" s="102" t="s">
        <v>2483</v>
      </c>
      <c r="P33" s="102"/>
      <c r="Q33" s="122">
        <v>44225.595138888886</v>
      </c>
    </row>
    <row r="34" spans="1:17" ht="18" x14ac:dyDescent="0.25">
      <c r="A34" s="102" t="str">
        <f>VLOOKUP(E34,'LISTADO ATM'!$A$2:$C$895,3,0)</f>
        <v>DISTRITO NACIONAL</v>
      </c>
      <c r="B34" s="111">
        <v>335775533</v>
      </c>
      <c r="C34" s="103">
        <v>44225.39267361111</v>
      </c>
      <c r="D34" s="102" t="s">
        <v>2189</v>
      </c>
      <c r="E34" s="99">
        <v>902</v>
      </c>
      <c r="F34" s="84" t="str">
        <f>VLOOKUP(E34,VIP!$A$2:$O11462,2,0)</f>
        <v>DRBR16A</v>
      </c>
      <c r="G34" s="98" t="str">
        <f>VLOOKUP(E34,'LISTADO ATM'!$A$2:$B$894,2,0)</f>
        <v xml:space="preserve">ATM Oficina Plaza Florida </v>
      </c>
      <c r="H34" s="98" t="str">
        <f>VLOOKUP(E34,VIP!$A$2:$O16382,7,FALSE)</f>
        <v>Si</v>
      </c>
      <c r="I34" s="98" t="str">
        <f>VLOOKUP(E34,VIP!$A$2:$O8347,8,FALSE)</f>
        <v>Si</v>
      </c>
      <c r="J34" s="98" t="str">
        <f>VLOOKUP(E34,VIP!$A$2:$O8297,8,FALSE)</f>
        <v>Si</v>
      </c>
      <c r="K34" s="98" t="str">
        <f>VLOOKUP(E34,VIP!$A$2:$O11871,6,0)</f>
        <v>NO</v>
      </c>
      <c r="L34" s="106" t="s">
        <v>2228</v>
      </c>
      <c r="M34" s="120" t="s">
        <v>2502</v>
      </c>
      <c r="N34" s="122" t="s">
        <v>2503</v>
      </c>
      <c r="O34" s="102" t="s">
        <v>2483</v>
      </c>
      <c r="P34" s="102"/>
      <c r="Q34" s="122">
        <v>44225.618055555555</v>
      </c>
    </row>
    <row r="35" spans="1:17" ht="18" x14ac:dyDescent="0.25">
      <c r="A35" s="102" t="str">
        <f>VLOOKUP(E35,'LISTADO ATM'!$A$2:$C$895,3,0)</f>
        <v>DISTRITO NACIONAL</v>
      </c>
      <c r="B35" s="111">
        <v>335774670</v>
      </c>
      <c r="C35" s="103">
        <v>44224.510428240741</v>
      </c>
      <c r="D35" s="102" t="s">
        <v>2189</v>
      </c>
      <c r="E35" s="99">
        <v>909</v>
      </c>
      <c r="F35" s="84" t="str">
        <f>VLOOKUP(E35,VIP!$A$2:$O11429,2,0)</f>
        <v>DRBR01A</v>
      </c>
      <c r="G35" s="98" t="str">
        <f>VLOOKUP(E35,'LISTADO ATM'!$A$2:$B$894,2,0)</f>
        <v xml:space="preserve">ATM UNP UASD </v>
      </c>
      <c r="H35" s="98" t="str">
        <f>VLOOKUP(E35,VIP!$A$2:$O16349,7,FALSE)</f>
        <v>Si</v>
      </c>
      <c r="I35" s="98" t="str">
        <f>VLOOKUP(E35,VIP!$A$2:$O8314,8,FALSE)</f>
        <v>Si</v>
      </c>
      <c r="J35" s="98" t="str">
        <f>VLOOKUP(E35,VIP!$A$2:$O8264,8,FALSE)</f>
        <v>Si</v>
      </c>
      <c r="K35" s="98" t="str">
        <f>VLOOKUP(E35,VIP!$A$2:$O11838,6,0)</f>
        <v>SI</v>
      </c>
      <c r="L35" s="106" t="s">
        <v>2228</v>
      </c>
      <c r="M35" s="120" t="s">
        <v>2502</v>
      </c>
      <c r="N35" s="122" t="s">
        <v>2503</v>
      </c>
      <c r="O35" s="102" t="s">
        <v>2483</v>
      </c>
      <c r="P35" s="102"/>
      <c r="Q35" s="122">
        <v>44225.593055555553</v>
      </c>
    </row>
    <row r="36" spans="1:17" ht="18" x14ac:dyDescent="0.25">
      <c r="A36" s="102" t="str">
        <f>VLOOKUP(E36,'LISTADO ATM'!$A$2:$C$895,3,0)</f>
        <v>DISTRITO NACIONAL</v>
      </c>
      <c r="B36" s="111">
        <v>335775273</v>
      </c>
      <c r="C36" s="103">
        <v>44225.244988425926</v>
      </c>
      <c r="D36" s="102" t="s">
        <v>2189</v>
      </c>
      <c r="E36" s="99">
        <v>2</v>
      </c>
      <c r="F36" s="84" t="str">
        <f>VLOOKUP(E36,VIP!$A$2:$O11456,2,0)</f>
        <v>DRBR002</v>
      </c>
      <c r="G36" s="98" t="str">
        <f>VLOOKUP(E36,'LISTADO ATM'!$A$2:$B$894,2,0)</f>
        <v>ATM Autoservicio Padre Castellano</v>
      </c>
      <c r="H36" s="98" t="str">
        <f>VLOOKUP(E36,VIP!$A$2:$O16376,7,FALSE)</f>
        <v>Si</v>
      </c>
      <c r="I36" s="98" t="str">
        <f>VLOOKUP(E36,VIP!$A$2:$O8341,8,FALSE)</f>
        <v>Si</v>
      </c>
      <c r="J36" s="98" t="str">
        <f>VLOOKUP(E36,VIP!$A$2:$O8291,8,FALSE)</f>
        <v>Si</v>
      </c>
      <c r="K36" s="98" t="str">
        <f>VLOOKUP(E36,VIP!$A$2:$O11865,6,0)</f>
        <v>NO</v>
      </c>
      <c r="L36" s="106" t="s">
        <v>2254</v>
      </c>
      <c r="M36" s="120" t="s">
        <v>2502</v>
      </c>
      <c r="N36" s="104" t="s">
        <v>2497</v>
      </c>
      <c r="O36" s="102" t="s">
        <v>2483</v>
      </c>
      <c r="P36" s="102"/>
      <c r="Q36" s="122">
        <v>44225.42291666667</v>
      </c>
    </row>
    <row r="37" spans="1:17" ht="18" x14ac:dyDescent="0.25">
      <c r="A37" s="102" t="str">
        <f>VLOOKUP(E37,'LISTADO ATM'!$A$2:$C$895,3,0)</f>
        <v>DISTRITO NACIONAL</v>
      </c>
      <c r="B37" s="111">
        <v>335775232</v>
      </c>
      <c r="C37" s="103">
        <v>44224.816006944442</v>
      </c>
      <c r="D37" s="102" t="s">
        <v>2189</v>
      </c>
      <c r="E37" s="99">
        <v>21</v>
      </c>
      <c r="F37" s="84" t="str">
        <f>VLOOKUP(E37,VIP!$A$2:$O11441,2,0)</f>
        <v>DRBR021</v>
      </c>
      <c r="G37" s="98" t="str">
        <f>VLOOKUP(E37,'LISTADO ATM'!$A$2:$B$894,2,0)</f>
        <v xml:space="preserve">ATM Oficina Mella </v>
      </c>
      <c r="H37" s="98" t="str">
        <f>VLOOKUP(E37,VIP!$A$2:$O16361,7,FALSE)</f>
        <v>Si</v>
      </c>
      <c r="I37" s="98" t="str">
        <f>VLOOKUP(E37,VIP!$A$2:$O8326,8,FALSE)</f>
        <v>No</v>
      </c>
      <c r="J37" s="98" t="str">
        <f>VLOOKUP(E37,VIP!$A$2:$O8276,8,FALSE)</f>
        <v>No</v>
      </c>
      <c r="K37" s="98" t="str">
        <f>VLOOKUP(E37,VIP!$A$2:$O11850,6,0)</f>
        <v>NO</v>
      </c>
      <c r="L37" s="106" t="s">
        <v>2254</v>
      </c>
      <c r="M37" s="120" t="s">
        <v>2502</v>
      </c>
      <c r="N37" s="122" t="s">
        <v>2503</v>
      </c>
      <c r="O37" s="102" t="s">
        <v>2483</v>
      </c>
      <c r="P37" s="102"/>
      <c r="Q37" s="122">
        <v>44225.424305555556</v>
      </c>
    </row>
    <row r="38" spans="1:17" ht="18" x14ac:dyDescent="0.25">
      <c r="A38" s="102" t="str">
        <f>VLOOKUP(E38,'LISTADO ATM'!$A$2:$C$895,3,0)</f>
        <v>DISTRITO NACIONAL</v>
      </c>
      <c r="B38" s="111">
        <v>335775256</v>
      </c>
      <c r="C38" s="103">
        <v>44224.921655092592</v>
      </c>
      <c r="D38" s="102" t="s">
        <v>2189</v>
      </c>
      <c r="E38" s="99">
        <v>96</v>
      </c>
      <c r="F38" s="84" t="str">
        <f>VLOOKUP(E38,VIP!$A$2:$O11424,2,0)</f>
        <v>DRBR096</v>
      </c>
      <c r="G38" s="98" t="str">
        <f>VLOOKUP(E38,'LISTADO ATM'!$A$2:$B$894,2,0)</f>
        <v>ATM S/M Caribe Av. Charles de Gaulle</v>
      </c>
      <c r="H38" s="98" t="str">
        <f>VLOOKUP(E38,VIP!$A$2:$O16344,7,FALSE)</f>
        <v>Si</v>
      </c>
      <c r="I38" s="98" t="str">
        <f>VLOOKUP(E38,VIP!$A$2:$O8309,8,FALSE)</f>
        <v>No</v>
      </c>
      <c r="J38" s="98" t="str">
        <f>VLOOKUP(E38,VIP!$A$2:$O8259,8,FALSE)</f>
        <v>No</v>
      </c>
      <c r="K38" s="98" t="str">
        <f>VLOOKUP(E38,VIP!$A$2:$O11833,6,0)</f>
        <v>NO</v>
      </c>
      <c r="L38" s="106" t="s">
        <v>2254</v>
      </c>
      <c r="M38" s="120" t="s">
        <v>2502</v>
      </c>
      <c r="N38" s="104" t="s">
        <v>2497</v>
      </c>
      <c r="O38" s="102" t="s">
        <v>2483</v>
      </c>
      <c r="P38" s="102"/>
      <c r="Q38" s="122">
        <v>44225.319444444445</v>
      </c>
    </row>
    <row r="39" spans="1:17" ht="18" x14ac:dyDescent="0.25">
      <c r="A39" s="102" t="str">
        <f>VLOOKUP(E39,'LISTADO ATM'!$A$2:$C$895,3,0)</f>
        <v>NORTE</v>
      </c>
      <c r="B39" s="111">
        <v>335775231</v>
      </c>
      <c r="C39" s="103">
        <v>44224.813935185186</v>
      </c>
      <c r="D39" s="102" t="s">
        <v>2190</v>
      </c>
      <c r="E39" s="99">
        <v>373</v>
      </c>
      <c r="F39" s="84" t="str">
        <f>VLOOKUP(E39,VIP!$A$2:$O11442,2,0)</f>
        <v>DRBR373</v>
      </c>
      <c r="G39" s="98" t="str">
        <f>VLOOKUP(E39,'LISTADO ATM'!$A$2:$B$894,2,0)</f>
        <v>S/M Tangui Nagua</v>
      </c>
      <c r="H39" s="98" t="str">
        <f>VLOOKUP(E39,VIP!$A$2:$O16362,7,FALSE)</f>
        <v>N/A</v>
      </c>
      <c r="I39" s="98" t="str">
        <f>VLOOKUP(E39,VIP!$A$2:$O8327,8,FALSE)</f>
        <v>N/A</v>
      </c>
      <c r="J39" s="98" t="str">
        <f>VLOOKUP(E39,VIP!$A$2:$O8277,8,FALSE)</f>
        <v>N/A</v>
      </c>
      <c r="K39" s="98" t="str">
        <f>VLOOKUP(E39,VIP!$A$2:$O11851,6,0)</f>
        <v>N/A</v>
      </c>
      <c r="L39" s="106" t="s">
        <v>2254</v>
      </c>
      <c r="M39" s="120" t="s">
        <v>2502</v>
      </c>
      <c r="N39" s="104" t="s">
        <v>2481</v>
      </c>
      <c r="O39" s="102" t="s">
        <v>2490</v>
      </c>
      <c r="P39" s="102"/>
      <c r="Q39" s="122">
        <v>44225.425000000003</v>
      </c>
    </row>
    <row r="40" spans="1:17" ht="18" x14ac:dyDescent="0.25">
      <c r="A40" s="102" t="str">
        <f>VLOOKUP(E40,'LISTADO ATM'!$A$2:$C$895,3,0)</f>
        <v>DISTRITO NACIONAL</v>
      </c>
      <c r="B40" s="111">
        <v>335775272</v>
      </c>
      <c r="C40" s="103">
        <v>44225.244351851848</v>
      </c>
      <c r="D40" s="102" t="s">
        <v>2189</v>
      </c>
      <c r="E40" s="99">
        <v>551</v>
      </c>
      <c r="F40" s="84" t="str">
        <f>VLOOKUP(E40,VIP!$A$2:$O11457,2,0)</f>
        <v>DRBR01C</v>
      </c>
      <c r="G40" s="98" t="str">
        <f>VLOOKUP(E40,'LISTADO ATM'!$A$2:$B$894,2,0)</f>
        <v xml:space="preserve">ATM Oficina Padre Castellanos </v>
      </c>
      <c r="H40" s="98" t="str">
        <f>VLOOKUP(E40,VIP!$A$2:$O16377,7,FALSE)</f>
        <v>Si</v>
      </c>
      <c r="I40" s="98" t="str">
        <f>VLOOKUP(E40,VIP!$A$2:$O8342,8,FALSE)</f>
        <v>Si</v>
      </c>
      <c r="J40" s="98" t="str">
        <f>VLOOKUP(E40,VIP!$A$2:$O8292,8,FALSE)</f>
        <v>Si</v>
      </c>
      <c r="K40" s="98" t="str">
        <f>VLOOKUP(E40,VIP!$A$2:$O11866,6,0)</f>
        <v>NO</v>
      </c>
      <c r="L40" s="106" t="s">
        <v>2254</v>
      </c>
      <c r="M40" s="120" t="s">
        <v>2502</v>
      </c>
      <c r="N40" s="104" t="s">
        <v>2497</v>
      </c>
      <c r="O40" s="102" t="s">
        <v>2483</v>
      </c>
      <c r="P40" s="102"/>
      <c r="Q40" s="122">
        <v>44225.425000000003</v>
      </c>
    </row>
    <row r="41" spans="1:17" ht="18" x14ac:dyDescent="0.25">
      <c r="A41" s="102" t="str">
        <f>VLOOKUP(E41,'LISTADO ATM'!$A$2:$C$895,3,0)</f>
        <v>ESTE</v>
      </c>
      <c r="B41" s="111">
        <v>335775238</v>
      </c>
      <c r="C41" s="103">
        <v>44224.830370370371</v>
      </c>
      <c r="D41" s="102" t="s">
        <v>2189</v>
      </c>
      <c r="E41" s="99">
        <v>776</v>
      </c>
      <c r="F41" s="84" t="str">
        <f>VLOOKUP(E41,VIP!$A$2:$O11436,2,0)</f>
        <v>DRBR03D</v>
      </c>
      <c r="G41" s="98" t="str">
        <f>VLOOKUP(E41,'LISTADO ATM'!$A$2:$B$894,2,0)</f>
        <v xml:space="preserve">ATM Oficina Monte Plata </v>
      </c>
      <c r="H41" s="98" t="str">
        <f>VLOOKUP(E41,VIP!$A$2:$O16356,7,FALSE)</f>
        <v>Si</v>
      </c>
      <c r="I41" s="98" t="str">
        <f>VLOOKUP(E41,VIP!$A$2:$O8321,8,FALSE)</f>
        <v>Si</v>
      </c>
      <c r="J41" s="98" t="str">
        <f>VLOOKUP(E41,VIP!$A$2:$O8271,8,FALSE)</f>
        <v>Si</v>
      </c>
      <c r="K41" s="98" t="str">
        <f>VLOOKUP(E41,VIP!$A$2:$O11845,6,0)</f>
        <v>SI</v>
      </c>
      <c r="L41" s="106" t="s">
        <v>2254</v>
      </c>
      <c r="M41" s="120" t="s">
        <v>2502</v>
      </c>
      <c r="N41" s="104" t="s">
        <v>2481</v>
      </c>
      <c r="O41" s="102" t="s">
        <v>2483</v>
      </c>
      <c r="P41" s="102"/>
      <c r="Q41" s="122">
        <v>44225.313888888886</v>
      </c>
    </row>
    <row r="42" spans="1:17" ht="18" x14ac:dyDescent="0.25">
      <c r="A42" s="102" t="str">
        <f>VLOOKUP(E42,'LISTADO ATM'!$A$2:$C$895,3,0)</f>
        <v>DISTRITO NACIONAL</v>
      </c>
      <c r="B42" s="111">
        <v>335774981</v>
      </c>
      <c r="C42" s="103">
        <v>44224.631944444445</v>
      </c>
      <c r="D42" s="102" t="s">
        <v>2477</v>
      </c>
      <c r="E42" s="99">
        <v>267</v>
      </c>
      <c r="F42" s="84" t="str">
        <f>VLOOKUP(E42,VIP!$A$2:$O11429,2,0)</f>
        <v>DRBR267</v>
      </c>
      <c r="G42" s="98" t="str">
        <f>VLOOKUP(E42,'LISTADO ATM'!$A$2:$B$894,2,0)</f>
        <v xml:space="preserve">ATM Centro de Caja México </v>
      </c>
      <c r="H42" s="98" t="str">
        <f>VLOOKUP(E42,VIP!$A$2:$O16349,7,FALSE)</f>
        <v>Si</v>
      </c>
      <c r="I42" s="98" t="str">
        <f>VLOOKUP(E42,VIP!$A$2:$O8314,8,FALSE)</f>
        <v>Si</v>
      </c>
      <c r="J42" s="98" t="str">
        <f>VLOOKUP(E42,VIP!$A$2:$O8264,8,FALSE)</f>
        <v>Si</v>
      </c>
      <c r="K42" s="98" t="str">
        <f>VLOOKUP(E42,VIP!$A$2:$O11838,6,0)</f>
        <v>NO</v>
      </c>
      <c r="L42" s="106" t="s">
        <v>2466</v>
      </c>
      <c r="M42" s="120" t="s">
        <v>2502</v>
      </c>
      <c r="N42" s="104" t="s">
        <v>2481</v>
      </c>
      <c r="O42" s="102" t="s">
        <v>2482</v>
      </c>
      <c r="P42" s="102"/>
      <c r="Q42" s="122">
        <v>44225.645833333336</v>
      </c>
    </row>
    <row r="43" spans="1:17" ht="18" x14ac:dyDescent="0.25">
      <c r="A43" s="102" t="str">
        <f>VLOOKUP(E43,'LISTADO ATM'!$A$2:$C$895,3,0)</f>
        <v>DISTRITO NACIONAL</v>
      </c>
      <c r="B43" s="111">
        <v>335775385</v>
      </c>
      <c r="C43" s="103">
        <v>44225.360520833332</v>
      </c>
      <c r="D43" s="102" t="s">
        <v>2477</v>
      </c>
      <c r="E43" s="99">
        <v>321</v>
      </c>
      <c r="F43" s="84" t="str">
        <f>VLOOKUP(E43,VIP!$A$2:$O11471,2,0)</f>
        <v>DRBR321</v>
      </c>
      <c r="G43" s="98" t="str">
        <f>VLOOKUP(E43,'LISTADO ATM'!$A$2:$B$894,2,0)</f>
        <v xml:space="preserve">ATM Oficina Jiménez Moya I </v>
      </c>
      <c r="H43" s="98" t="str">
        <f>VLOOKUP(E43,VIP!$A$2:$O16391,7,FALSE)</f>
        <v>Si</v>
      </c>
      <c r="I43" s="98" t="str">
        <f>VLOOKUP(E43,VIP!$A$2:$O8356,8,FALSE)</f>
        <v>Si</v>
      </c>
      <c r="J43" s="98" t="str">
        <f>VLOOKUP(E43,VIP!$A$2:$O8306,8,FALSE)</f>
        <v>Si</v>
      </c>
      <c r="K43" s="98" t="str">
        <f>VLOOKUP(E43,VIP!$A$2:$O11880,6,0)</f>
        <v>NO</v>
      </c>
      <c r="L43" s="106" t="s">
        <v>2466</v>
      </c>
      <c r="M43" s="120" t="s">
        <v>2502</v>
      </c>
      <c r="N43" s="104" t="s">
        <v>2481</v>
      </c>
      <c r="O43" s="102" t="s">
        <v>2482</v>
      </c>
      <c r="P43" s="102"/>
      <c r="Q43" s="122">
        <v>44225.645833333336</v>
      </c>
    </row>
    <row r="44" spans="1:17" ht="18" x14ac:dyDescent="0.25">
      <c r="A44" s="102" t="str">
        <f>VLOOKUP(E44,'LISTADO ATM'!$A$2:$C$895,3,0)</f>
        <v>NORTE</v>
      </c>
      <c r="B44" s="111">
        <v>335775285</v>
      </c>
      <c r="C44" s="103">
        <v>44225.318888888891</v>
      </c>
      <c r="D44" s="102" t="s">
        <v>2494</v>
      </c>
      <c r="E44" s="99">
        <v>405</v>
      </c>
      <c r="F44" s="84" t="str">
        <f>VLOOKUP(E44,VIP!$A$2:$O11484,2,0)</f>
        <v>DRBR405</v>
      </c>
      <c r="G44" s="98" t="str">
        <f>VLOOKUP(E44,'LISTADO ATM'!$A$2:$B$894,2,0)</f>
        <v xml:space="preserve">ATM UNP Loma de Cabrera </v>
      </c>
      <c r="H44" s="98" t="str">
        <f>VLOOKUP(E44,VIP!$A$2:$O16404,7,FALSE)</f>
        <v>Si</v>
      </c>
      <c r="I44" s="98" t="str">
        <f>VLOOKUP(E44,VIP!$A$2:$O8369,8,FALSE)</f>
        <v>Si</v>
      </c>
      <c r="J44" s="98" t="str">
        <f>VLOOKUP(E44,VIP!$A$2:$O8319,8,FALSE)</f>
        <v>Si</v>
      </c>
      <c r="K44" s="98" t="str">
        <f>VLOOKUP(E44,VIP!$A$2:$O11893,6,0)</f>
        <v>NO</v>
      </c>
      <c r="L44" s="106" t="s">
        <v>2466</v>
      </c>
      <c r="M44" s="120" t="s">
        <v>2502</v>
      </c>
      <c r="N44" s="104" t="s">
        <v>2481</v>
      </c>
      <c r="O44" s="102" t="s">
        <v>2495</v>
      </c>
      <c r="P44" s="102"/>
      <c r="Q44" s="122">
        <v>44225.451388888891</v>
      </c>
    </row>
    <row r="45" spans="1:17" ht="18" x14ac:dyDescent="0.25">
      <c r="A45" s="102" t="str">
        <f>VLOOKUP(E45,'LISTADO ATM'!$A$2:$C$895,3,0)</f>
        <v>DISTRITO NACIONAL</v>
      </c>
      <c r="B45" s="111">
        <v>335775190</v>
      </c>
      <c r="C45" s="103">
        <v>44224.739699074074</v>
      </c>
      <c r="D45" s="102" t="s">
        <v>2477</v>
      </c>
      <c r="E45" s="99">
        <v>415</v>
      </c>
      <c r="F45" s="84" t="str">
        <f>VLOOKUP(E45,VIP!$A$2:$O11426,2,0)</f>
        <v>DRBR415</v>
      </c>
      <c r="G45" s="98" t="str">
        <f>VLOOKUP(E45,'LISTADO ATM'!$A$2:$B$894,2,0)</f>
        <v xml:space="preserve">ATM Autobanco San Martín I </v>
      </c>
      <c r="H45" s="98" t="str">
        <f>VLOOKUP(E45,VIP!$A$2:$O16346,7,FALSE)</f>
        <v>Si</v>
      </c>
      <c r="I45" s="98" t="str">
        <f>VLOOKUP(E45,VIP!$A$2:$O8311,8,FALSE)</f>
        <v>Si</v>
      </c>
      <c r="J45" s="98" t="str">
        <f>VLOOKUP(E45,VIP!$A$2:$O8261,8,FALSE)</f>
        <v>Si</v>
      </c>
      <c r="K45" s="98" t="str">
        <f>VLOOKUP(E45,VIP!$A$2:$O11835,6,0)</f>
        <v>NO</v>
      </c>
      <c r="L45" s="106" t="s">
        <v>2466</v>
      </c>
      <c r="M45" s="120" t="s">
        <v>2502</v>
      </c>
      <c r="N45" s="104" t="s">
        <v>2481</v>
      </c>
      <c r="O45" s="102" t="s">
        <v>2482</v>
      </c>
      <c r="P45" s="102"/>
      <c r="Q45" s="122">
        <v>44225.645833333336</v>
      </c>
    </row>
    <row r="46" spans="1:17" ht="18" x14ac:dyDescent="0.25">
      <c r="A46" s="102" t="str">
        <f>VLOOKUP(E46,'LISTADO ATM'!$A$2:$C$895,3,0)</f>
        <v>DISTRITO NACIONAL</v>
      </c>
      <c r="B46" s="111">
        <v>335775869</v>
      </c>
      <c r="C46" s="103">
        <v>44225.483483796299</v>
      </c>
      <c r="D46" s="102" t="s">
        <v>2477</v>
      </c>
      <c r="E46" s="99">
        <v>589</v>
      </c>
      <c r="F46" s="84" t="str">
        <f>VLOOKUP(E46,VIP!$A$2:$O11477,2,0)</f>
        <v>DRBR23E</v>
      </c>
      <c r="G46" s="98" t="str">
        <f>VLOOKUP(E46,'LISTADO ATM'!$A$2:$B$894,2,0)</f>
        <v xml:space="preserve">ATM S/M Bravo San Vicente de Paul </v>
      </c>
      <c r="H46" s="98" t="str">
        <f>VLOOKUP(E46,VIP!$A$2:$O16397,7,FALSE)</f>
        <v>Si</v>
      </c>
      <c r="I46" s="98" t="str">
        <f>VLOOKUP(E46,VIP!$A$2:$O8362,8,FALSE)</f>
        <v>No</v>
      </c>
      <c r="J46" s="98" t="str">
        <f>VLOOKUP(E46,VIP!$A$2:$O8312,8,FALSE)</f>
        <v>No</v>
      </c>
      <c r="K46" s="98" t="str">
        <f>VLOOKUP(E46,VIP!$A$2:$O11886,6,0)</f>
        <v>NO</v>
      </c>
      <c r="L46" s="106" t="s">
        <v>2466</v>
      </c>
      <c r="M46" s="120" t="s">
        <v>2502</v>
      </c>
      <c r="N46" s="104" t="s">
        <v>2481</v>
      </c>
      <c r="O46" s="102" t="s">
        <v>2482</v>
      </c>
      <c r="P46" s="102"/>
      <c r="Q46" s="122">
        <v>44225.645833333336</v>
      </c>
    </row>
    <row r="47" spans="1:17" ht="18" x14ac:dyDescent="0.25">
      <c r="A47" s="102" t="str">
        <f>VLOOKUP(E47,'LISTADO ATM'!$A$2:$C$895,3,0)</f>
        <v>NORTE</v>
      </c>
      <c r="B47" s="111">
        <v>335775188</v>
      </c>
      <c r="C47" s="103">
        <v>44224.737453703703</v>
      </c>
      <c r="D47" s="102" t="s">
        <v>2494</v>
      </c>
      <c r="E47" s="99">
        <v>712</v>
      </c>
      <c r="F47" s="84" t="str">
        <f>VLOOKUP(E47,VIP!$A$2:$O11427,2,0)</f>
        <v>DRBR128</v>
      </c>
      <c r="G47" s="98" t="str">
        <f>VLOOKUP(E47,'LISTADO ATM'!$A$2:$B$894,2,0)</f>
        <v xml:space="preserve">ATM Oficina Imbert </v>
      </c>
      <c r="H47" s="98" t="str">
        <f>VLOOKUP(E47,VIP!$A$2:$O16347,7,FALSE)</f>
        <v>Si</v>
      </c>
      <c r="I47" s="98" t="str">
        <f>VLOOKUP(E47,VIP!$A$2:$O8312,8,FALSE)</f>
        <v>Si</v>
      </c>
      <c r="J47" s="98" t="str">
        <f>VLOOKUP(E47,VIP!$A$2:$O8262,8,FALSE)</f>
        <v>Si</v>
      </c>
      <c r="K47" s="98" t="str">
        <f>VLOOKUP(E47,VIP!$A$2:$O11836,6,0)</f>
        <v>SI</v>
      </c>
      <c r="L47" s="106" t="s">
        <v>2466</v>
      </c>
      <c r="M47" s="120" t="s">
        <v>2502</v>
      </c>
      <c r="N47" s="104" t="s">
        <v>2481</v>
      </c>
      <c r="O47" s="102" t="s">
        <v>2495</v>
      </c>
      <c r="P47" s="102"/>
      <c r="Q47" s="122">
        <v>44225.451388888891</v>
      </c>
    </row>
    <row r="48" spans="1:17" ht="18" x14ac:dyDescent="0.25">
      <c r="A48" s="102" t="str">
        <f>VLOOKUP(E48,'LISTADO ATM'!$A$2:$C$895,3,0)</f>
        <v>DISTRITO NACIONAL</v>
      </c>
      <c r="B48" s="111">
        <v>335775292</v>
      </c>
      <c r="C48" s="103">
        <v>44225.324224537035</v>
      </c>
      <c r="D48" s="102" t="s">
        <v>2477</v>
      </c>
      <c r="E48" s="99">
        <v>713</v>
      </c>
      <c r="F48" s="84" t="str">
        <f>VLOOKUP(E48,VIP!$A$2:$O11483,2,0)</f>
        <v>DRBR016</v>
      </c>
      <c r="G48" s="98" t="str">
        <f>VLOOKUP(E48,'LISTADO ATM'!$A$2:$B$894,2,0)</f>
        <v xml:space="preserve">ATM Oficina Las Américas </v>
      </c>
      <c r="H48" s="98" t="str">
        <f>VLOOKUP(E48,VIP!$A$2:$O16403,7,FALSE)</f>
        <v>Si</v>
      </c>
      <c r="I48" s="98" t="str">
        <f>VLOOKUP(E48,VIP!$A$2:$O8368,8,FALSE)</f>
        <v>Si</v>
      </c>
      <c r="J48" s="98" t="str">
        <f>VLOOKUP(E48,VIP!$A$2:$O8318,8,FALSE)</f>
        <v>Si</v>
      </c>
      <c r="K48" s="98" t="str">
        <f>VLOOKUP(E48,VIP!$A$2:$O11892,6,0)</f>
        <v>NO</v>
      </c>
      <c r="L48" s="106" t="s">
        <v>2466</v>
      </c>
      <c r="M48" s="120" t="s">
        <v>2502</v>
      </c>
      <c r="N48" s="104" t="s">
        <v>2481</v>
      </c>
      <c r="O48" s="102" t="s">
        <v>2482</v>
      </c>
      <c r="P48" s="102"/>
      <c r="Q48" s="122">
        <v>44225.451388888891</v>
      </c>
    </row>
    <row r="49" spans="1:17" ht="18" x14ac:dyDescent="0.25">
      <c r="A49" s="102" t="str">
        <f>VLOOKUP(E49,'LISTADO ATM'!$A$2:$C$895,3,0)</f>
        <v>DISTRITO NACIONAL</v>
      </c>
      <c r="B49" s="111">
        <v>335775113</v>
      </c>
      <c r="C49" s="103">
        <v>44224.681284722225</v>
      </c>
      <c r="D49" s="102" t="s">
        <v>2477</v>
      </c>
      <c r="E49" s="99">
        <v>724</v>
      </c>
      <c r="F49" s="84" t="str">
        <f>VLOOKUP(E49,VIP!$A$2:$O11431,2,0)</f>
        <v>DRBR997</v>
      </c>
      <c r="G49" s="98" t="str">
        <f>VLOOKUP(E49,'LISTADO ATM'!$A$2:$B$894,2,0)</f>
        <v xml:space="preserve">ATM El Huacal I </v>
      </c>
      <c r="H49" s="98" t="str">
        <f>VLOOKUP(E49,VIP!$A$2:$O16351,7,FALSE)</f>
        <v>Si</v>
      </c>
      <c r="I49" s="98" t="str">
        <f>VLOOKUP(E49,VIP!$A$2:$O8316,8,FALSE)</f>
        <v>Si</v>
      </c>
      <c r="J49" s="98" t="str">
        <f>VLOOKUP(E49,VIP!$A$2:$O8266,8,FALSE)</f>
        <v>Si</v>
      </c>
      <c r="K49" s="98" t="str">
        <f>VLOOKUP(E49,VIP!$A$2:$O11840,6,0)</f>
        <v>NO</v>
      </c>
      <c r="L49" s="106" t="s">
        <v>2466</v>
      </c>
      <c r="M49" s="120" t="s">
        <v>2502</v>
      </c>
      <c r="N49" s="104" t="s">
        <v>2481</v>
      </c>
      <c r="O49" s="102" t="s">
        <v>2482</v>
      </c>
      <c r="P49" s="102"/>
      <c r="Q49" s="122">
        <v>44225.645833333336</v>
      </c>
    </row>
    <row r="50" spans="1:17" ht="18" x14ac:dyDescent="0.25">
      <c r="A50" s="102" t="str">
        <f>VLOOKUP(E50,'LISTADO ATM'!$A$2:$C$895,3,0)</f>
        <v>DISTRITO NACIONAL</v>
      </c>
      <c r="B50" s="111">
        <v>335775317</v>
      </c>
      <c r="C50" s="103">
        <v>44225.332997685182</v>
      </c>
      <c r="D50" s="102" t="s">
        <v>2477</v>
      </c>
      <c r="E50" s="99">
        <v>725</v>
      </c>
      <c r="F50" s="84" t="str">
        <f>VLOOKUP(E50,VIP!$A$2:$O11480,2,0)</f>
        <v>DRBR998</v>
      </c>
      <c r="G50" s="98" t="str">
        <f>VLOOKUP(E50,'LISTADO ATM'!$A$2:$B$894,2,0)</f>
        <v xml:space="preserve">ATM El Huacal II  </v>
      </c>
      <c r="H50" s="98" t="str">
        <f>VLOOKUP(E50,VIP!$A$2:$O16400,7,FALSE)</f>
        <v>Si</v>
      </c>
      <c r="I50" s="98" t="str">
        <f>VLOOKUP(E50,VIP!$A$2:$O8365,8,FALSE)</f>
        <v>Si</v>
      </c>
      <c r="J50" s="98" t="str">
        <f>VLOOKUP(E50,VIP!$A$2:$O8315,8,FALSE)</f>
        <v>Si</v>
      </c>
      <c r="K50" s="98" t="str">
        <f>VLOOKUP(E50,VIP!$A$2:$O11889,6,0)</f>
        <v>NO</v>
      </c>
      <c r="L50" s="106" t="s">
        <v>2466</v>
      </c>
      <c r="M50" s="120" t="s">
        <v>2502</v>
      </c>
      <c r="N50" s="104" t="s">
        <v>2481</v>
      </c>
      <c r="O50" s="102" t="s">
        <v>2482</v>
      </c>
      <c r="P50" s="102"/>
      <c r="Q50" s="122">
        <v>44225.645833333336</v>
      </c>
    </row>
    <row r="51" spans="1:17" ht="18" x14ac:dyDescent="0.25">
      <c r="A51" s="102" t="str">
        <f>VLOOKUP(E51,'LISTADO ATM'!$A$2:$C$895,3,0)</f>
        <v>NORTE</v>
      </c>
      <c r="B51" s="111">
        <v>335774911</v>
      </c>
      <c r="C51" s="103">
        <v>44224.603020833332</v>
      </c>
      <c r="D51" s="102" t="s">
        <v>2498</v>
      </c>
      <c r="E51" s="99">
        <v>779</v>
      </c>
      <c r="F51" s="84" t="str">
        <f>VLOOKUP(E51,VIP!$A$2:$O11439,2,0)</f>
        <v>DRBR206</v>
      </c>
      <c r="G51" s="98" t="str">
        <f>VLOOKUP(E51,'LISTADO ATM'!$A$2:$B$894,2,0)</f>
        <v xml:space="preserve">ATM Zona Franca Esperanza I (Mao) </v>
      </c>
      <c r="H51" s="98" t="str">
        <f>VLOOKUP(E51,VIP!$A$2:$O16359,7,FALSE)</f>
        <v>Si</v>
      </c>
      <c r="I51" s="98" t="str">
        <f>VLOOKUP(E51,VIP!$A$2:$O8324,8,FALSE)</f>
        <v>Si</v>
      </c>
      <c r="J51" s="98" t="str">
        <f>VLOOKUP(E51,VIP!$A$2:$O8274,8,FALSE)</f>
        <v>Si</v>
      </c>
      <c r="K51" s="98" t="str">
        <f>VLOOKUP(E51,VIP!$A$2:$O11848,6,0)</f>
        <v>NO</v>
      </c>
      <c r="L51" s="106" t="s">
        <v>2466</v>
      </c>
      <c r="M51" s="120" t="s">
        <v>2502</v>
      </c>
      <c r="N51" s="104" t="s">
        <v>2481</v>
      </c>
      <c r="O51" s="102" t="s">
        <v>2499</v>
      </c>
      <c r="P51" s="102"/>
      <c r="Q51" s="122">
        <v>44225.451388888891</v>
      </c>
    </row>
    <row r="52" spans="1:17" ht="18" x14ac:dyDescent="0.25">
      <c r="A52" s="102" t="str">
        <f>VLOOKUP(E52,'LISTADO ATM'!$A$2:$C$895,3,0)</f>
        <v>ESTE</v>
      </c>
      <c r="B52" s="111">
        <v>335774924</v>
      </c>
      <c r="C52" s="103">
        <v>44224.604664351849</v>
      </c>
      <c r="D52" s="102" t="s">
        <v>2477</v>
      </c>
      <c r="E52" s="99">
        <v>795</v>
      </c>
      <c r="F52" s="84" t="str">
        <f>VLOOKUP(E52,VIP!$A$2:$O11438,2,0)</f>
        <v>DRBR795</v>
      </c>
      <c r="G52" s="98" t="str">
        <f>VLOOKUP(E52,'LISTADO ATM'!$A$2:$B$894,2,0)</f>
        <v xml:space="preserve">ATM UNP Guaymate (La Romana) </v>
      </c>
      <c r="H52" s="98" t="str">
        <f>VLOOKUP(E52,VIP!$A$2:$O16358,7,FALSE)</f>
        <v>Si</v>
      </c>
      <c r="I52" s="98" t="str">
        <f>VLOOKUP(E52,VIP!$A$2:$O8323,8,FALSE)</f>
        <v>Si</v>
      </c>
      <c r="J52" s="98" t="str">
        <f>VLOOKUP(E52,VIP!$A$2:$O8273,8,FALSE)</f>
        <v>Si</v>
      </c>
      <c r="K52" s="98" t="str">
        <f>VLOOKUP(E52,VIP!$A$2:$O11847,6,0)</f>
        <v>NO</v>
      </c>
      <c r="L52" s="106" t="s">
        <v>2466</v>
      </c>
      <c r="M52" s="120" t="s">
        <v>2502</v>
      </c>
      <c r="N52" s="104" t="s">
        <v>2481</v>
      </c>
      <c r="O52" s="102" t="s">
        <v>2482</v>
      </c>
      <c r="P52" s="102"/>
      <c r="Q52" s="122">
        <v>44225.645833333336</v>
      </c>
    </row>
    <row r="53" spans="1:17" ht="18" x14ac:dyDescent="0.25">
      <c r="A53" s="102" t="str">
        <f>VLOOKUP(E53,'LISTADO ATM'!$A$2:$C$895,3,0)</f>
        <v>NORTE</v>
      </c>
      <c r="B53" s="111">
        <v>335775338</v>
      </c>
      <c r="C53" s="103">
        <v>44225.344074074077</v>
      </c>
      <c r="D53" s="102" t="s">
        <v>2494</v>
      </c>
      <c r="E53" s="99">
        <v>796</v>
      </c>
      <c r="F53" s="84" t="str">
        <f>VLOOKUP(E53,VIP!$A$2:$O11478,2,0)</f>
        <v>DRBR155</v>
      </c>
      <c r="G53" s="98" t="str">
        <f>VLOOKUP(E53,'LISTADO ATM'!$A$2:$B$894,2,0)</f>
        <v xml:space="preserve">ATM Oficina Plaza Ventura (Nagua) </v>
      </c>
      <c r="H53" s="98" t="str">
        <f>VLOOKUP(E53,VIP!$A$2:$O16398,7,FALSE)</f>
        <v>Si</v>
      </c>
      <c r="I53" s="98" t="str">
        <f>VLOOKUP(E53,VIP!$A$2:$O8363,8,FALSE)</f>
        <v>Si</v>
      </c>
      <c r="J53" s="98" t="str">
        <f>VLOOKUP(E53,VIP!$A$2:$O8313,8,FALSE)</f>
        <v>Si</v>
      </c>
      <c r="K53" s="98" t="str">
        <f>VLOOKUP(E53,VIP!$A$2:$O11887,6,0)</f>
        <v>SI</v>
      </c>
      <c r="L53" s="106" t="s">
        <v>2466</v>
      </c>
      <c r="M53" s="120" t="s">
        <v>2502</v>
      </c>
      <c r="N53" s="104" t="s">
        <v>2481</v>
      </c>
      <c r="O53" s="102" t="s">
        <v>2495</v>
      </c>
      <c r="P53" s="102"/>
      <c r="Q53" s="122">
        <v>44225.645833333336</v>
      </c>
    </row>
    <row r="54" spans="1:17" ht="18" x14ac:dyDescent="0.25">
      <c r="A54" s="102" t="str">
        <f>VLOOKUP(E54,'LISTADO ATM'!$A$2:$C$895,3,0)</f>
        <v>NORTE</v>
      </c>
      <c r="B54" s="111">
        <v>335775266</v>
      </c>
      <c r="C54" s="103">
        <v>44225.133726851855</v>
      </c>
      <c r="D54" s="102" t="s">
        <v>2498</v>
      </c>
      <c r="E54" s="99">
        <v>882</v>
      </c>
      <c r="F54" s="84" t="str">
        <f>VLOOKUP(E54,VIP!$A$2:$O11462,2,0)</f>
        <v>DRBR882</v>
      </c>
      <c r="G54" s="98" t="str">
        <f>VLOOKUP(E54,'LISTADO ATM'!$A$2:$B$894,2,0)</f>
        <v xml:space="preserve">ATM Oficina Moca II </v>
      </c>
      <c r="H54" s="98" t="str">
        <f>VLOOKUP(E54,VIP!$A$2:$O16382,7,FALSE)</f>
        <v>Si</v>
      </c>
      <c r="I54" s="98" t="str">
        <f>VLOOKUP(E54,VIP!$A$2:$O8347,8,FALSE)</f>
        <v>Si</v>
      </c>
      <c r="J54" s="98" t="str">
        <f>VLOOKUP(E54,VIP!$A$2:$O8297,8,FALSE)</f>
        <v>Si</v>
      </c>
      <c r="K54" s="98" t="str">
        <f>VLOOKUP(E54,VIP!$A$2:$O11871,6,0)</f>
        <v>SI</v>
      </c>
      <c r="L54" s="106" t="s">
        <v>2466</v>
      </c>
      <c r="M54" s="120" t="s">
        <v>2502</v>
      </c>
      <c r="N54" s="104" t="s">
        <v>2481</v>
      </c>
      <c r="O54" s="102" t="s">
        <v>2499</v>
      </c>
      <c r="P54" s="102"/>
      <c r="Q54" s="122">
        <v>44225.451388888891</v>
      </c>
    </row>
    <row r="55" spans="1:17" ht="18" x14ac:dyDescent="0.25">
      <c r="A55" s="102" t="str">
        <f>VLOOKUP(E55,'LISTADO ATM'!$A$2:$C$895,3,0)</f>
        <v>DISTRITO NACIONAL</v>
      </c>
      <c r="B55" s="111">
        <v>335775331</v>
      </c>
      <c r="C55" s="103">
        <v>44225.341087962966</v>
      </c>
      <c r="D55" s="102" t="s">
        <v>2477</v>
      </c>
      <c r="E55" s="99">
        <v>884</v>
      </c>
      <c r="F55" s="84" t="str">
        <f>VLOOKUP(E55,VIP!$A$2:$O11479,2,0)</f>
        <v>DRBR884</v>
      </c>
      <c r="G55" s="98" t="str">
        <f>VLOOKUP(E55,'LISTADO ATM'!$A$2:$B$894,2,0)</f>
        <v xml:space="preserve">ATM UNP Olé Sabana Perdida </v>
      </c>
      <c r="H55" s="98" t="str">
        <f>VLOOKUP(E55,VIP!$A$2:$O16399,7,FALSE)</f>
        <v>Si</v>
      </c>
      <c r="I55" s="98" t="str">
        <f>VLOOKUP(E55,VIP!$A$2:$O8364,8,FALSE)</f>
        <v>Si</v>
      </c>
      <c r="J55" s="98" t="str">
        <f>VLOOKUP(E55,VIP!$A$2:$O8314,8,FALSE)</f>
        <v>Si</v>
      </c>
      <c r="K55" s="98" t="str">
        <f>VLOOKUP(E55,VIP!$A$2:$O11888,6,0)</f>
        <v>NO</v>
      </c>
      <c r="L55" s="106" t="s">
        <v>2466</v>
      </c>
      <c r="M55" s="120" t="s">
        <v>2502</v>
      </c>
      <c r="N55" s="104" t="s">
        <v>2481</v>
      </c>
      <c r="O55" s="102" t="s">
        <v>2482</v>
      </c>
      <c r="P55" s="102"/>
      <c r="Q55" s="122">
        <v>44225.645833333336</v>
      </c>
    </row>
    <row r="56" spans="1:17" ht="18" x14ac:dyDescent="0.25">
      <c r="A56" s="102" t="str">
        <f>VLOOKUP(E56,'LISTADO ATM'!$A$2:$C$895,3,0)</f>
        <v>ESTE</v>
      </c>
      <c r="B56" s="111">
        <v>335775261</v>
      </c>
      <c r="C56" s="103">
        <v>44225.009814814817</v>
      </c>
      <c r="D56" s="102" t="s">
        <v>2189</v>
      </c>
      <c r="E56" s="99">
        <v>158</v>
      </c>
      <c r="F56" s="84" t="str">
        <f>VLOOKUP(E56,VIP!$A$2:$O11465,2,0)</f>
        <v>DRBR158</v>
      </c>
      <c r="G56" s="98" t="str">
        <f>VLOOKUP(E56,'LISTADO ATM'!$A$2:$B$894,2,0)</f>
        <v xml:space="preserve">ATM Oficina Romana Norte </v>
      </c>
      <c r="H56" s="98" t="str">
        <f>VLOOKUP(E56,VIP!$A$2:$O16385,7,FALSE)</f>
        <v>Si</v>
      </c>
      <c r="I56" s="98" t="str">
        <f>VLOOKUP(E56,VIP!$A$2:$O8350,8,FALSE)</f>
        <v>Si</v>
      </c>
      <c r="J56" s="98" t="str">
        <f>VLOOKUP(E56,VIP!$A$2:$O8300,8,FALSE)</f>
        <v>Si</v>
      </c>
      <c r="K56" s="98" t="str">
        <f>VLOOKUP(E56,VIP!$A$2:$O11874,6,0)</f>
        <v>SI</v>
      </c>
      <c r="L56" s="106" t="s">
        <v>2435</v>
      </c>
      <c r="M56" s="120" t="s">
        <v>2502</v>
      </c>
      <c r="N56" s="122" t="s">
        <v>2503</v>
      </c>
      <c r="O56" s="102" t="s">
        <v>2483</v>
      </c>
      <c r="P56" s="102"/>
      <c r="Q56" s="122">
        <v>44225.621527777781</v>
      </c>
    </row>
    <row r="57" spans="1:17" ht="18" x14ac:dyDescent="0.25">
      <c r="A57" s="102" t="str">
        <f>VLOOKUP(E57,'LISTADO ATM'!$A$2:$C$895,3,0)</f>
        <v>DISTRITO NACIONAL</v>
      </c>
      <c r="B57" s="111">
        <v>335775239</v>
      </c>
      <c r="C57" s="103">
        <v>44224.832002314812</v>
      </c>
      <c r="D57" s="102" t="s">
        <v>2477</v>
      </c>
      <c r="E57" s="99">
        <v>23</v>
      </c>
      <c r="F57" s="84" t="str">
        <f>VLOOKUP(E57,VIP!$A$2:$O11435,2,0)</f>
        <v>DRBR023</v>
      </c>
      <c r="G57" s="98" t="str">
        <f>VLOOKUP(E57,'LISTADO ATM'!$A$2:$B$894,2,0)</f>
        <v xml:space="preserve">ATM Oficina México </v>
      </c>
      <c r="H57" s="98" t="str">
        <f>VLOOKUP(E57,VIP!$A$2:$O16355,7,FALSE)</f>
        <v>Si</v>
      </c>
      <c r="I57" s="98" t="str">
        <f>VLOOKUP(E57,VIP!$A$2:$O8320,8,FALSE)</f>
        <v>Si</v>
      </c>
      <c r="J57" s="98" t="str">
        <f>VLOOKUP(E57,VIP!$A$2:$O8270,8,FALSE)</f>
        <v>Si</v>
      </c>
      <c r="K57" s="98" t="str">
        <f>VLOOKUP(E57,VIP!$A$2:$O11844,6,0)</f>
        <v>NO</v>
      </c>
      <c r="L57" s="106" t="s">
        <v>2430</v>
      </c>
      <c r="M57" s="120" t="s">
        <v>2502</v>
      </c>
      <c r="N57" s="104" t="s">
        <v>2481</v>
      </c>
      <c r="O57" s="102" t="s">
        <v>2482</v>
      </c>
      <c r="P57" s="102"/>
      <c r="Q57" s="122">
        <v>44225.451388888891</v>
      </c>
    </row>
    <row r="58" spans="1:17" ht="18" x14ac:dyDescent="0.25">
      <c r="A58" s="102" t="str">
        <f>VLOOKUP(E58,'LISTADO ATM'!$A$2:$C$895,3,0)</f>
        <v>DISTRITO NACIONAL</v>
      </c>
      <c r="B58" s="111">
        <v>335775295</v>
      </c>
      <c r="C58" s="103">
        <v>44225.326782407406</v>
      </c>
      <c r="D58" s="102" t="s">
        <v>2477</v>
      </c>
      <c r="E58" s="99">
        <v>32</v>
      </c>
      <c r="F58" s="84" t="str">
        <f>VLOOKUP(E58,VIP!$A$2:$O11482,2,0)</f>
        <v>DRBR032</v>
      </c>
      <c r="G58" s="98" t="str">
        <f>VLOOKUP(E58,'LISTADO ATM'!$A$2:$B$894,2,0)</f>
        <v xml:space="preserve">ATM Oficina San Martín II </v>
      </c>
      <c r="H58" s="98" t="str">
        <f>VLOOKUP(E58,VIP!$A$2:$O16402,7,FALSE)</f>
        <v>Si</v>
      </c>
      <c r="I58" s="98" t="str">
        <f>VLOOKUP(E58,VIP!$A$2:$O8367,8,FALSE)</f>
        <v>Si</v>
      </c>
      <c r="J58" s="98" t="str">
        <f>VLOOKUP(E58,VIP!$A$2:$O8317,8,FALSE)</f>
        <v>Si</v>
      </c>
      <c r="K58" s="98" t="str">
        <f>VLOOKUP(E58,VIP!$A$2:$O11891,6,0)</f>
        <v>NO</v>
      </c>
      <c r="L58" s="106" t="s">
        <v>2430</v>
      </c>
      <c r="M58" s="120" t="s">
        <v>2502</v>
      </c>
      <c r="N58" s="104" t="s">
        <v>2481</v>
      </c>
      <c r="O58" s="102" t="s">
        <v>2482</v>
      </c>
      <c r="P58" s="102"/>
      <c r="Q58" s="122">
        <v>44225.645833333336</v>
      </c>
    </row>
    <row r="59" spans="1:17" ht="18" x14ac:dyDescent="0.25">
      <c r="A59" s="102" t="str">
        <f>VLOOKUP(E59,'LISTADO ATM'!$A$2:$C$895,3,0)</f>
        <v>NORTE</v>
      </c>
      <c r="B59" s="111">
        <v>335775463</v>
      </c>
      <c r="C59" s="103">
        <v>44225.376030092593</v>
      </c>
      <c r="D59" s="102" t="s">
        <v>2494</v>
      </c>
      <c r="E59" s="99">
        <v>144</v>
      </c>
      <c r="F59" s="84" t="str">
        <f>VLOOKUP(E59,VIP!$A$2:$O11466,2,0)</f>
        <v>DRBR144</v>
      </c>
      <c r="G59" s="98" t="str">
        <f>VLOOKUP(E59,'LISTADO ATM'!$A$2:$B$894,2,0)</f>
        <v xml:space="preserve">ATM Oficina Villa Altagracia </v>
      </c>
      <c r="H59" s="98" t="str">
        <f>VLOOKUP(E59,VIP!$A$2:$O16386,7,FALSE)</f>
        <v>Si</v>
      </c>
      <c r="I59" s="98" t="str">
        <f>VLOOKUP(E59,VIP!$A$2:$O8351,8,FALSE)</f>
        <v>Si</v>
      </c>
      <c r="J59" s="98" t="str">
        <f>VLOOKUP(E59,VIP!$A$2:$O8301,8,FALSE)</f>
        <v>Si</v>
      </c>
      <c r="K59" s="98" t="str">
        <f>VLOOKUP(E59,VIP!$A$2:$O11875,6,0)</f>
        <v>SI</v>
      </c>
      <c r="L59" s="106" t="s">
        <v>2430</v>
      </c>
      <c r="M59" s="120" t="s">
        <v>2502</v>
      </c>
      <c r="N59" s="104" t="s">
        <v>2481</v>
      </c>
      <c r="O59" s="102" t="s">
        <v>2495</v>
      </c>
      <c r="P59" s="102"/>
      <c r="Q59" s="122">
        <v>44225.451388888891</v>
      </c>
    </row>
    <row r="60" spans="1:17" ht="18" x14ac:dyDescent="0.25">
      <c r="A60" s="102" t="str">
        <f>VLOOKUP(E60,'LISTADO ATM'!$A$2:$C$895,3,0)</f>
        <v>NORTE</v>
      </c>
      <c r="B60" s="111">
        <v>335775648</v>
      </c>
      <c r="C60" s="103">
        <v>44225.416643518518</v>
      </c>
      <c r="D60" s="102" t="s">
        <v>2494</v>
      </c>
      <c r="E60" s="99">
        <v>350</v>
      </c>
      <c r="F60" s="84" t="str">
        <f>VLOOKUP(E60,VIP!$A$2:$O11458,2,0)</f>
        <v>DRBR350</v>
      </c>
      <c r="G60" s="98" t="str">
        <f>VLOOKUP(E60,'LISTADO ATM'!$A$2:$B$894,2,0)</f>
        <v xml:space="preserve">ATM Oficina Villa Tapia </v>
      </c>
      <c r="H60" s="98" t="str">
        <f>VLOOKUP(E60,VIP!$A$2:$O16378,7,FALSE)</f>
        <v>Si</v>
      </c>
      <c r="I60" s="98" t="str">
        <f>VLOOKUP(E60,VIP!$A$2:$O8343,8,FALSE)</f>
        <v>Si</v>
      </c>
      <c r="J60" s="98" t="str">
        <f>VLOOKUP(E60,VIP!$A$2:$O8293,8,FALSE)</f>
        <v>Si</v>
      </c>
      <c r="K60" s="98" t="str">
        <f>VLOOKUP(E60,VIP!$A$2:$O11867,6,0)</f>
        <v>NO</v>
      </c>
      <c r="L60" s="106" t="s">
        <v>2430</v>
      </c>
      <c r="M60" s="120" t="s">
        <v>2502</v>
      </c>
      <c r="N60" s="104" t="s">
        <v>2481</v>
      </c>
      <c r="O60" s="102" t="s">
        <v>2495</v>
      </c>
      <c r="P60" s="102"/>
      <c r="Q60" s="122">
        <v>44225.645833333336</v>
      </c>
    </row>
    <row r="61" spans="1:17" ht="18" x14ac:dyDescent="0.25">
      <c r="A61" s="102" t="str">
        <f>VLOOKUP(E61,'LISTADO ATM'!$A$2:$C$895,3,0)</f>
        <v>SUR</v>
      </c>
      <c r="B61" s="111">
        <v>335775662</v>
      </c>
      <c r="C61" s="103">
        <v>44225.419432870367</v>
      </c>
      <c r="D61" s="102" t="s">
        <v>2477</v>
      </c>
      <c r="E61" s="99">
        <v>403</v>
      </c>
      <c r="F61" s="84" t="str">
        <f>VLOOKUP(E61,VIP!$A$2:$O11457,2,0)</f>
        <v>DRBR403</v>
      </c>
      <c r="G61" s="98" t="str">
        <f>VLOOKUP(E61,'LISTADO ATM'!$A$2:$B$894,2,0)</f>
        <v xml:space="preserve">ATM Oficina Vicente Noble </v>
      </c>
      <c r="H61" s="98" t="str">
        <f>VLOOKUP(E61,VIP!$A$2:$O16377,7,FALSE)</f>
        <v>Si</v>
      </c>
      <c r="I61" s="98" t="str">
        <f>VLOOKUP(E61,VIP!$A$2:$O8342,8,FALSE)</f>
        <v>Si</v>
      </c>
      <c r="J61" s="98" t="str">
        <f>VLOOKUP(E61,VIP!$A$2:$O8292,8,FALSE)</f>
        <v>Si</v>
      </c>
      <c r="K61" s="98" t="str">
        <f>VLOOKUP(E61,VIP!$A$2:$O11866,6,0)</f>
        <v>NO</v>
      </c>
      <c r="L61" s="106" t="s">
        <v>2430</v>
      </c>
      <c r="M61" s="120" t="s">
        <v>2502</v>
      </c>
      <c r="N61" s="104" t="s">
        <v>2481</v>
      </c>
      <c r="O61" s="102" t="s">
        <v>2482</v>
      </c>
      <c r="P61" s="102"/>
      <c r="Q61" s="122">
        <v>44225.645833333336</v>
      </c>
    </row>
    <row r="62" spans="1:17" ht="18" x14ac:dyDescent="0.25">
      <c r="A62" s="102" t="str">
        <f>VLOOKUP(E62,'LISTADO ATM'!$A$2:$C$895,3,0)</f>
        <v>DISTRITO NACIONAL</v>
      </c>
      <c r="B62" s="111">
        <v>335775313</v>
      </c>
      <c r="C62" s="103">
        <v>44225.330243055556</v>
      </c>
      <c r="D62" s="102" t="s">
        <v>2477</v>
      </c>
      <c r="E62" s="99">
        <v>437</v>
      </c>
      <c r="F62" s="84" t="str">
        <f>VLOOKUP(E62,VIP!$A$2:$O11481,2,0)</f>
        <v>DRBR437</v>
      </c>
      <c r="G62" s="98" t="str">
        <f>VLOOKUP(E62,'LISTADO ATM'!$A$2:$B$894,2,0)</f>
        <v xml:space="preserve">ATM Autobanco Torre III </v>
      </c>
      <c r="H62" s="98" t="str">
        <f>VLOOKUP(E62,VIP!$A$2:$O16401,7,FALSE)</f>
        <v>Si</v>
      </c>
      <c r="I62" s="98" t="str">
        <f>VLOOKUP(E62,VIP!$A$2:$O8366,8,FALSE)</f>
        <v>Si</v>
      </c>
      <c r="J62" s="98" t="str">
        <f>VLOOKUP(E62,VIP!$A$2:$O8316,8,FALSE)</f>
        <v>Si</v>
      </c>
      <c r="K62" s="98" t="str">
        <f>VLOOKUP(E62,VIP!$A$2:$O11890,6,0)</f>
        <v>SI</v>
      </c>
      <c r="L62" s="106" t="s">
        <v>2430</v>
      </c>
      <c r="M62" s="120" t="s">
        <v>2502</v>
      </c>
      <c r="N62" s="104" t="s">
        <v>2481</v>
      </c>
      <c r="O62" s="102" t="s">
        <v>2482</v>
      </c>
      <c r="P62" s="102"/>
      <c r="Q62" s="122">
        <v>44225.645833333336</v>
      </c>
    </row>
    <row r="63" spans="1:17" ht="18" x14ac:dyDescent="0.25">
      <c r="A63" s="102" t="str">
        <f>VLOOKUP(E63,'LISTADO ATM'!$A$2:$C$895,3,0)</f>
        <v>DISTRITO NACIONAL</v>
      </c>
      <c r="B63" s="111">
        <v>335775405</v>
      </c>
      <c r="C63" s="103">
        <v>44225.368692129632</v>
      </c>
      <c r="D63" s="102" t="s">
        <v>2477</v>
      </c>
      <c r="E63" s="99">
        <v>574</v>
      </c>
      <c r="F63" s="84" t="str">
        <f>VLOOKUP(E63,VIP!$A$2:$O11468,2,0)</f>
        <v>DRBR080</v>
      </c>
      <c r="G63" s="98" t="str">
        <f>VLOOKUP(E63,'LISTADO ATM'!$A$2:$B$894,2,0)</f>
        <v xml:space="preserve">ATM Club Obras Públicas </v>
      </c>
      <c r="H63" s="98" t="str">
        <f>VLOOKUP(E63,VIP!$A$2:$O16388,7,FALSE)</f>
        <v>Si</v>
      </c>
      <c r="I63" s="98" t="str">
        <f>VLOOKUP(E63,VIP!$A$2:$O8353,8,FALSE)</f>
        <v>Si</v>
      </c>
      <c r="J63" s="98" t="str">
        <f>VLOOKUP(E63,VIP!$A$2:$O8303,8,FALSE)</f>
        <v>Si</v>
      </c>
      <c r="K63" s="98" t="str">
        <f>VLOOKUP(E63,VIP!$A$2:$O11877,6,0)</f>
        <v>NO</v>
      </c>
      <c r="L63" s="106" t="s">
        <v>2430</v>
      </c>
      <c r="M63" s="120" t="s">
        <v>2502</v>
      </c>
      <c r="N63" s="104" t="s">
        <v>2481</v>
      </c>
      <c r="O63" s="102" t="s">
        <v>2482</v>
      </c>
      <c r="P63" s="102"/>
      <c r="Q63" s="122">
        <v>44225.645833333336</v>
      </c>
    </row>
    <row r="64" spans="1:17" ht="18" x14ac:dyDescent="0.25">
      <c r="A64" s="102" t="str">
        <f>VLOOKUP(E64,'LISTADO ATM'!$A$2:$C$895,3,0)</f>
        <v>NORTE</v>
      </c>
      <c r="B64" s="111">
        <v>335775111</v>
      </c>
      <c r="C64" s="103">
        <v>44224.679212962961</v>
      </c>
      <c r="D64" s="102" t="s">
        <v>2494</v>
      </c>
      <c r="E64" s="99">
        <v>687</v>
      </c>
      <c r="F64" s="84" t="str">
        <f>VLOOKUP(E64,VIP!$A$2:$O11432,2,0)</f>
        <v>DRBR687</v>
      </c>
      <c r="G64" s="98" t="str">
        <f>VLOOKUP(E64,'LISTADO ATM'!$A$2:$B$894,2,0)</f>
        <v>ATM Oficina Monterrico II</v>
      </c>
      <c r="H64" s="98" t="str">
        <f>VLOOKUP(E64,VIP!$A$2:$O16352,7,FALSE)</f>
        <v>NO</v>
      </c>
      <c r="I64" s="98" t="str">
        <f>VLOOKUP(E64,VIP!$A$2:$O8317,8,FALSE)</f>
        <v>NO</v>
      </c>
      <c r="J64" s="98" t="str">
        <f>VLOOKUP(E64,VIP!$A$2:$O8267,8,FALSE)</f>
        <v>NO</v>
      </c>
      <c r="K64" s="98" t="str">
        <f>VLOOKUP(E64,VIP!$A$2:$O11841,6,0)</f>
        <v>SI</v>
      </c>
      <c r="L64" s="106" t="s">
        <v>2430</v>
      </c>
      <c r="M64" s="120" t="s">
        <v>2502</v>
      </c>
      <c r="N64" s="104" t="s">
        <v>2481</v>
      </c>
      <c r="O64" s="102" t="s">
        <v>2495</v>
      </c>
      <c r="P64" s="102"/>
      <c r="Q64" s="122">
        <v>44225.451388888891</v>
      </c>
    </row>
    <row r="65" spans="1:17" ht="18" x14ac:dyDescent="0.25">
      <c r="A65" s="102" t="str">
        <f>VLOOKUP(E65,'LISTADO ATM'!$A$2:$C$895,3,0)</f>
        <v>DISTRITO NACIONAL</v>
      </c>
      <c r="B65" s="111">
        <v>335775268</v>
      </c>
      <c r="C65" s="103">
        <v>44225.142685185187</v>
      </c>
      <c r="D65" s="102" t="s">
        <v>2477</v>
      </c>
      <c r="E65" s="99">
        <v>717</v>
      </c>
      <c r="F65" s="84" t="str">
        <f>VLOOKUP(E65,VIP!$A$2:$O11460,2,0)</f>
        <v>DRBR24K</v>
      </c>
      <c r="G65" s="98" t="str">
        <f>VLOOKUP(E65,'LISTADO ATM'!$A$2:$B$894,2,0)</f>
        <v xml:space="preserve">ATM Oficina Los Alcarrizos </v>
      </c>
      <c r="H65" s="98" t="str">
        <f>VLOOKUP(E65,VIP!$A$2:$O16380,7,FALSE)</f>
        <v>Si</v>
      </c>
      <c r="I65" s="98" t="str">
        <f>VLOOKUP(E65,VIP!$A$2:$O8345,8,FALSE)</f>
        <v>Si</v>
      </c>
      <c r="J65" s="98" t="str">
        <f>VLOOKUP(E65,VIP!$A$2:$O8295,8,FALSE)</f>
        <v>Si</v>
      </c>
      <c r="K65" s="98" t="str">
        <f>VLOOKUP(E65,VIP!$A$2:$O11869,6,0)</f>
        <v>SI</v>
      </c>
      <c r="L65" s="106" t="s">
        <v>2430</v>
      </c>
      <c r="M65" s="120" t="s">
        <v>2502</v>
      </c>
      <c r="N65" s="104" t="s">
        <v>2481</v>
      </c>
      <c r="O65" s="102" t="s">
        <v>2482</v>
      </c>
      <c r="P65" s="102"/>
      <c r="Q65" s="122">
        <v>44225.645833333336</v>
      </c>
    </row>
    <row r="66" spans="1:17" ht="18" x14ac:dyDescent="0.25">
      <c r="A66" s="102" t="str">
        <f>VLOOKUP(E66,'LISTADO ATM'!$A$2:$C$895,3,0)</f>
        <v>NORTE</v>
      </c>
      <c r="B66" s="111">
        <v>335775251</v>
      </c>
      <c r="C66" s="103">
        <v>44224.878969907404</v>
      </c>
      <c r="D66" s="102" t="s">
        <v>2498</v>
      </c>
      <c r="E66" s="99">
        <v>728</v>
      </c>
      <c r="F66" s="84" t="str">
        <f>VLOOKUP(E66,VIP!$A$2:$O11429,2,0)</f>
        <v>DRBR051</v>
      </c>
      <c r="G66" s="98" t="str">
        <f>VLOOKUP(E66,'LISTADO ATM'!$A$2:$B$894,2,0)</f>
        <v xml:space="preserve">ATM UNP La Vega Oficina Regional Norcentral </v>
      </c>
      <c r="H66" s="98" t="str">
        <f>VLOOKUP(E66,VIP!$A$2:$O16349,7,FALSE)</f>
        <v>Si</v>
      </c>
      <c r="I66" s="98" t="str">
        <f>VLOOKUP(E66,VIP!$A$2:$O8314,8,FALSE)</f>
        <v>Si</v>
      </c>
      <c r="J66" s="98" t="str">
        <f>VLOOKUP(E66,VIP!$A$2:$O8264,8,FALSE)</f>
        <v>Si</v>
      </c>
      <c r="K66" s="98" t="str">
        <f>VLOOKUP(E66,VIP!$A$2:$O11838,6,0)</f>
        <v>SI</v>
      </c>
      <c r="L66" s="106" t="s">
        <v>2430</v>
      </c>
      <c r="M66" s="120" t="s">
        <v>2502</v>
      </c>
      <c r="N66" s="104" t="s">
        <v>2481</v>
      </c>
      <c r="O66" s="102" t="s">
        <v>2499</v>
      </c>
      <c r="P66" s="102"/>
      <c r="Q66" s="122">
        <v>44225.645833333336</v>
      </c>
    </row>
    <row r="67" spans="1:17" ht="18" x14ac:dyDescent="0.25">
      <c r="A67" s="102" t="str">
        <f>VLOOKUP(E67,'LISTADO ATM'!$A$2:$C$895,3,0)</f>
        <v>DISTRITO NACIONAL</v>
      </c>
      <c r="B67" s="111">
        <v>335775227</v>
      </c>
      <c r="C67" s="103">
        <v>44224.806666666664</v>
      </c>
      <c r="D67" s="102" t="s">
        <v>2494</v>
      </c>
      <c r="E67" s="99">
        <v>755</v>
      </c>
      <c r="F67" s="84" t="str">
        <f>VLOOKUP(E67,VIP!$A$2:$O11445,2,0)</f>
        <v>DRBR755</v>
      </c>
      <c r="G67" s="98" t="str">
        <f>VLOOKUP(E67,'LISTADO ATM'!$A$2:$B$894,2,0)</f>
        <v xml:space="preserve">ATM Oficina Galería del Este (Plaza) </v>
      </c>
      <c r="H67" s="98" t="str">
        <f>VLOOKUP(E67,VIP!$A$2:$O16365,7,FALSE)</f>
        <v>Si</v>
      </c>
      <c r="I67" s="98" t="str">
        <f>VLOOKUP(E67,VIP!$A$2:$O8330,8,FALSE)</f>
        <v>Si</v>
      </c>
      <c r="J67" s="98" t="str">
        <f>VLOOKUP(E67,VIP!$A$2:$O8280,8,FALSE)</f>
        <v>Si</v>
      </c>
      <c r="K67" s="98" t="str">
        <f>VLOOKUP(E67,VIP!$A$2:$O11854,6,0)</f>
        <v>NO</v>
      </c>
      <c r="L67" s="106" t="s">
        <v>2430</v>
      </c>
      <c r="M67" s="120" t="s">
        <v>2502</v>
      </c>
      <c r="N67" s="104" t="s">
        <v>2481</v>
      </c>
      <c r="O67" s="102" t="s">
        <v>2495</v>
      </c>
      <c r="P67" s="102"/>
      <c r="Q67" s="122">
        <v>44225.645833333336</v>
      </c>
    </row>
    <row r="68" spans="1:17" ht="18" x14ac:dyDescent="0.25">
      <c r="A68" s="102" t="str">
        <f>VLOOKUP(E68,'LISTADO ATM'!$A$2:$C$895,3,0)</f>
        <v>DISTRITO NACIONAL</v>
      </c>
      <c r="B68" s="111">
        <v>335775039</v>
      </c>
      <c r="C68" s="103">
        <v>44224.647326388891</v>
      </c>
      <c r="D68" s="102" t="s">
        <v>2477</v>
      </c>
      <c r="E68" s="99">
        <v>813</v>
      </c>
      <c r="F68" s="84" t="str">
        <f>VLOOKUP(E68,VIP!$A$2:$O11426,2,0)</f>
        <v>DRBR815</v>
      </c>
      <c r="G68" s="98" t="str">
        <f>VLOOKUP(E68,'LISTADO ATM'!$A$2:$B$894,2,0)</f>
        <v>ATM Occidental Mall</v>
      </c>
      <c r="H68" s="98" t="str">
        <f>VLOOKUP(E68,VIP!$A$2:$O16346,7,FALSE)</f>
        <v>Si</v>
      </c>
      <c r="I68" s="98" t="str">
        <f>VLOOKUP(E68,VIP!$A$2:$O8311,8,FALSE)</f>
        <v>Si</v>
      </c>
      <c r="J68" s="98" t="str">
        <f>VLOOKUP(E68,VIP!$A$2:$O8261,8,FALSE)</f>
        <v>Si</v>
      </c>
      <c r="K68" s="98" t="str">
        <f>VLOOKUP(E68,VIP!$A$2:$O11835,6,0)</f>
        <v>NO</v>
      </c>
      <c r="L68" s="106" t="s">
        <v>2430</v>
      </c>
      <c r="M68" s="120" t="s">
        <v>2502</v>
      </c>
      <c r="N68" s="104" t="s">
        <v>2481</v>
      </c>
      <c r="O68" s="102" t="s">
        <v>2482</v>
      </c>
      <c r="P68" s="102"/>
      <c r="Q68" s="122">
        <v>44225.645833333336</v>
      </c>
    </row>
    <row r="69" spans="1:17" ht="18" x14ac:dyDescent="0.25">
      <c r="A69" s="102" t="str">
        <f>VLOOKUP(E69,'LISTADO ATM'!$A$2:$C$895,3,0)</f>
        <v>DISTRITO NACIONAL</v>
      </c>
      <c r="B69" s="111">
        <v>335775770</v>
      </c>
      <c r="C69" s="103">
        <v>44225.458761574075</v>
      </c>
      <c r="D69" s="102" t="s">
        <v>2477</v>
      </c>
      <c r="E69" s="99">
        <v>879</v>
      </c>
      <c r="F69" s="84" t="str">
        <f>VLOOKUP(E69,VIP!$A$2:$O11487,2,0)</f>
        <v>DRBR879</v>
      </c>
      <c r="G69" s="98" t="str">
        <f>VLOOKUP(E69,'LISTADO ATM'!$A$2:$B$894,2,0)</f>
        <v xml:space="preserve">ATM Plaza Metropolitana </v>
      </c>
      <c r="H69" s="98" t="str">
        <f>VLOOKUP(E69,VIP!$A$2:$O16407,7,FALSE)</f>
        <v>Si</v>
      </c>
      <c r="I69" s="98" t="str">
        <f>VLOOKUP(E69,VIP!$A$2:$O8372,8,FALSE)</f>
        <v>Si</v>
      </c>
      <c r="J69" s="98" t="str">
        <f>VLOOKUP(E69,VIP!$A$2:$O8322,8,FALSE)</f>
        <v>Si</v>
      </c>
      <c r="K69" s="98" t="str">
        <f>VLOOKUP(E69,VIP!$A$2:$O11896,6,0)</f>
        <v>NO</v>
      </c>
      <c r="L69" s="106" t="s">
        <v>2430</v>
      </c>
      <c r="M69" s="120" t="s">
        <v>2502</v>
      </c>
      <c r="N69" s="104" t="s">
        <v>2481</v>
      </c>
      <c r="O69" s="102" t="s">
        <v>2482</v>
      </c>
      <c r="P69" s="102"/>
      <c r="Q69" s="122">
        <v>44225.645833333336</v>
      </c>
    </row>
    <row r="70" spans="1:17" ht="18" x14ac:dyDescent="0.25">
      <c r="A70" s="102" t="str">
        <f>VLOOKUP(E70,'LISTADO ATM'!$A$2:$C$895,3,0)</f>
        <v>NORTE</v>
      </c>
      <c r="B70" s="111">
        <v>335775048</v>
      </c>
      <c r="C70" s="103">
        <v>44224.649629629632</v>
      </c>
      <c r="D70" s="102" t="s">
        <v>2494</v>
      </c>
      <c r="E70" s="99">
        <v>950</v>
      </c>
      <c r="F70" s="84" t="str">
        <f>VLOOKUP(E70,VIP!$A$2:$O11423,2,0)</f>
        <v>DRBR12G</v>
      </c>
      <c r="G70" s="98" t="str">
        <f>VLOOKUP(E70,'LISTADO ATM'!$A$2:$B$894,2,0)</f>
        <v xml:space="preserve">ATM Oficina Monterrico </v>
      </c>
      <c r="H70" s="98" t="str">
        <f>VLOOKUP(E70,VIP!$A$2:$O16343,7,FALSE)</f>
        <v>Si</v>
      </c>
      <c r="I70" s="98" t="str">
        <f>VLOOKUP(E70,VIP!$A$2:$O8308,8,FALSE)</f>
        <v>Si</v>
      </c>
      <c r="J70" s="98" t="str">
        <f>VLOOKUP(E70,VIP!$A$2:$O8258,8,FALSE)</f>
        <v>Si</v>
      </c>
      <c r="K70" s="98" t="str">
        <f>VLOOKUP(E70,VIP!$A$2:$O11832,6,0)</f>
        <v>SI</v>
      </c>
      <c r="L70" s="106" t="s">
        <v>2430</v>
      </c>
      <c r="M70" s="120" t="s">
        <v>2502</v>
      </c>
      <c r="N70" s="104" t="s">
        <v>2481</v>
      </c>
      <c r="O70" s="102" t="s">
        <v>2495</v>
      </c>
      <c r="P70" s="102"/>
      <c r="Q70" s="122">
        <v>44225.451388888891</v>
      </c>
    </row>
    <row r="71" spans="1:17" ht="18" x14ac:dyDescent="0.25">
      <c r="A71" s="102" t="str">
        <f>VLOOKUP(E71,'LISTADO ATM'!$A$2:$C$895,3,0)</f>
        <v>NORTE</v>
      </c>
      <c r="B71" s="111">
        <v>335775487</v>
      </c>
      <c r="C71" s="103">
        <v>44225.381678240738</v>
      </c>
      <c r="D71" s="102" t="s">
        <v>2494</v>
      </c>
      <c r="E71" s="99">
        <v>965</v>
      </c>
      <c r="F71" s="84" t="str">
        <f>VLOOKUP(E71,VIP!$A$2:$O11464,2,0)</f>
        <v>DRBR965</v>
      </c>
      <c r="G71" s="98" t="str">
        <f>VLOOKUP(E71,'LISTADO ATM'!$A$2:$B$894,2,0)</f>
        <v xml:space="preserve">ATM S/M La Fuente FUN (Santiago) </v>
      </c>
      <c r="H71" s="98" t="str">
        <f>VLOOKUP(E71,VIP!$A$2:$O16384,7,FALSE)</f>
        <v>Si</v>
      </c>
      <c r="I71" s="98" t="str">
        <f>VLOOKUP(E71,VIP!$A$2:$O8349,8,FALSE)</f>
        <v>Si</v>
      </c>
      <c r="J71" s="98" t="str">
        <f>VLOOKUP(E71,VIP!$A$2:$O8299,8,FALSE)</f>
        <v>Si</v>
      </c>
      <c r="K71" s="98" t="str">
        <f>VLOOKUP(E71,VIP!$A$2:$O11873,6,0)</f>
        <v>NO</v>
      </c>
      <c r="L71" s="106" t="s">
        <v>2430</v>
      </c>
      <c r="M71" s="120" t="s">
        <v>2502</v>
      </c>
      <c r="N71" s="104" t="s">
        <v>2481</v>
      </c>
      <c r="O71" s="102" t="s">
        <v>2495</v>
      </c>
      <c r="P71" s="102"/>
      <c r="Q71" s="122">
        <v>44225.451388888891</v>
      </c>
    </row>
    <row r="72" spans="1:17" ht="18" x14ac:dyDescent="0.25">
      <c r="A72" s="102" t="str">
        <f>VLOOKUP(E72,'LISTADO ATM'!$A$2:$C$895,3,0)</f>
        <v>DISTRITO NACIONAL</v>
      </c>
      <c r="B72" s="111">
        <v>335775263</v>
      </c>
      <c r="C72" s="103">
        <v>44225.024560185186</v>
      </c>
      <c r="D72" s="102" t="s">
        <v>2477</v>
      </c>
      <c r="E72" s="99">
        <v>981</v>
      </c>
      <c r="F72" s="84" t="str">
        <f>VLOOKUP(E72,VIP!$A$2:$O11463,2,0)</f>
        <v>DRBR981</v>
      </c>
      <c r="G72" s="98" t="str">
        <f>VLOOKUP(E72,'LISTADO ATM'!$A$2:$B$894,2,0)</f>
        <v xml:space="preserve">ATM Edificio 911 </v>
      </c>
      <c r="H72" s="98" t="str">
        <f>VLOOKUP(E72,VIP!$A$2:$O16383,7,FALSE)</f>
        <v>Si</v>
      </c>
      <c r="I72" s="98" t="str">
        <f>VLOOKUP(E72,VIP!$A$2:$O8348,8,FALSE)</f>
        <v>Si</v>
      </c>
      <c r="J72" s="98" t="str">
        <f>VLOOKUP(E72,VIP!$A$2:$O8298,8,FALSE)</f>
        <v>Si</v>
      </c>
      <c r="K72" s="98" t="str">
        <f>VLOOKUP(E72,VIP!$A$2:$O11872,6,0)</f>
        <v>NO</v>
      </c>
      <c r="L72" s="106" t="s">
        <v>2430</v>
      </c>
      <c r="M72" s="120" t="s">
        <v>2502</v>
      </c>
      <c r="N72" s="104" t="s">
        <v>2481</v>
      </c>
      <c r="O72" s="102" t="s">
        <v>2482</v>
      </c>
      <c r="P72" s="102"/>
      <c r="Q72" s="122">
        <v>44225.645833333336</v>
      </c>
    </row>
    <row r="73" spans="1:17" ht="18" x14ac:dyDescent="0.25">
      <c r="A73" s="102" t="str">
        <f>VLOOKUP(E73,'LISTADO ATM'!$A$2:$C$895,3,0)</f>
        <v>SUR</v>
      </c>
      <c r="B73" s="111">
        <v>335775747</v>
      </c>
      <c r="C73" s="103">
        <v>44225.448564814818</v>
      </c>
      <c r="D73" s="102" t="s">
        <v>2477</v>
      </c>
      <c r="E73" s="99">
        <v>984</v>
      </c>
      <c r="F73" s="84" t="str">
        <f>VLOOKUP(E73,VIP!$A$2:$O11489,2,0)</f>
        <v>DRBR984</v>
      </c>
      <c r="G73" s="98" t="str">
        <f>VLOOKUP(E73,'LISTADO ATM'!$A$2:$B$894,2,0)</f>
        <v xml:space="preserve">ATM Oficina Neiba II </v>
      </c>
      <c r="H73" s="98" t="str">
        <f>VLOOKUP(E73,VIP!$A$2:$O16409,7,FALSE)</f>
        <v>Si</v>
      </c>
      <c r="I73" s="98" t="str">
        <f>VLOOKUP(E73,VIP!$A$2:$O8374,8,FALSE)</f>
        <v>Si</v>
      </c>
      <c r="J73" s="98" t="str">
        <f>VLOOKUP(E73,VIP!$A$2:$O8324,8,FALSE)</f>
        <v>Si</v>
      </c>
      <c r="K73" s="98" t="str">
        <f>VLOOKUP(E73,VIP!$A$2:$O11898,6,0)</f>
        <v>NO</v>
      </c>
      <c r="L73" s="106" t="s">
        <v>2430</v>
      </c>
      <c r="M73" s="120" t="s">
        <v>2502</v>
      </c>
      <c r="N73" s="104" t="s">
        <v>2481</v>
      </c>
      <c r="O73" s="102" t="s">
        <v>2482</v>
      </c>
      <c r="P73" s="102"/>
      <c r="Q73" s="122">
        <v>44225.645833333336</v>
      </c>
    </row>
    <row r="74" spans="1:17" ht="18" x14ac:dyDescent="0.25">
      <c r="A74" s="102" t="str">
        <f>VLOOKUP(E74,'LISTADO ATM'!$A$2:$C$895,3,0)</f>
        <v>SUR</v>
      </c>
      <c r="B74" s="111">
        <v>335774968</v>
      </c>
      <c r="C74" s="103">
        <v>44224.629282407404</v>
      </c>
      <c r="D74" s="102" t="s">
        <v>2189</v>
      </c>
      <c r="E74" s="99">
        <v>48</v>
      </c>
      <c r="F74" s="84" t="str">
        <f>VLOOKUP(E74,VIP!$A$2:$O11431,2,0)</f>
        <v>DRBR048</v>
      </c>
      <c r="G74" s="98" t="str">
        <f>VLOOKUP(E74,'LISTADO ATM'!$A$2:$B$894,2,0)</f>
        <v xml:space="preserve">ATM Autoservicio Neiba I </v>
      </c>
      <c r="H74" s="98" t="str">
        <f>VLOOKUP(E74,VIP!$A$2:$O16351,7,FALSE)</f>
        <v>Si</v>
      </c>
      <c r="I74" s="98" t="str">
        <f>VLOOKUP(E74,VIP!$A$2:$O8316,8,FALSE)</f>
        <v>Si</v>
      </c>
      <c r="J74" s="98" t="str">
        <f>VLOOKUP(E74,VIP!$A$2:$O8266,8,FALSE)</f>
        <v>Si</v>
      </c>
      <c r="K74" s="98" t="str">
        <f>VLOOKUP(E74,VIP!$A$2:$O11840,6,0)</f>
        <v>SI</v>
      </c>
      <c r="L74" s="106" t="s">
        <v>2463</v>
      </c>
      <c r="M74" s="120" t="s">
        <v>2502</v>
      </c>
      <c r="N74" s="122" t="s">
        <v>2503</v>
      </c>
      <c r="O74" s="102" t="s">
        <v>2483</v>
      </c>
      <c r="P74" s="102"/>
      <c r="Q74" s="122">
        <v>44225.621527777781</v>
      </c>
    </row>
    <row r="75" spans="1:17" s="86" customFormat="1" ht="18" x14ac:dyDescent="0.25">
      <c r="A75" s="102" t="str">
        <f>VLOOKUP(E75,'LISTADO ATM'!$A$2:$C$895,3,0)</f>
        <v>NORTE</v>
      </c>
      <c r="B75" s="111">
        <v>335775235</v>
      </c>
      <c r="C75" s="103">
        <v>44224.823703703703</v>
      </c>
      <c r="D75" s="102" t="s">
        <v>2190</v>
      </c>
      <c r="E75" s="99">
        <v>77</v>
      </c>
      <c r="F75" s="84" t="str">
        <f>VLOOKUP(E75,VIP!$A$2:$O11439,2,0)</f>
        <v>DRBR077</v>
      </c>
      <c r="G75" s="98" t="str">
        <f>VLOOKUP(E75,'LISTADO ATM'!$A$2:$B$894,2,0)</f>
        <v xml:space="preserve">ATM Oficina Cruce de Imbert </v>
      </c>
      <c r="H75" s="98" t="str">
        <f>VLOOKUP(E75,VIP!$A$2:$O16359,7,FALSE)</f>
        <v>Si</v>
      </c>
      <c r="I75" s="98" t="str">
        <f>VLOOKUP(E75,VIP!$A$2:$O8324,8,FALSE)</f>
        <v>Si</v>
      </c>
      <c r="J75" s="98" t="str">
        <f>VLOOKUP(E75,VIP!$A$2:$O8274,8,FALSE)</f>
        <v>Si</v>
      </c>
      <c r="K75" s="98" t="str">
        <f>VLOOKUP(E75,VIP!$A$2:$O11848,6,0)</f>
        <v>SI</v>
      </c>
      <c r="L75" s="106" t="s">
        <v>2463</v>
      </c>
      <c r="M75" s="120" t="s">
        <v>2502</v>
      </c>
      <c r="N75" s="122" t="s">
        <v>2503</v>
      </c>
      <c r="O75" s="102" t="s">
        <v>2490</v>
      </c>
      <c r="P75" s="102"/>
      <c r="Q75" s="122">
        <v>44225.429166666669</v>
      </c>
    </row>
    <row r="76" spans="1:17" s="86" customFormat="1" ht="18" x14ac:dyDescent="0.25">
      <c r="A76" s="102" t="str">
        <f>VLOOKUP(E76,'LISTADO ATM'!$A$2:$C$895,3,0)</f>
        <v>SUR</v>
      </c>
      <c r="B76" s="111">
        <v>335775236</v>
      </c>
      <c r="C76" s="103">
        <v>44224.826006944444</v>
      </c>
      <c r="D76" s="102" t="s">
        <v>2189</v>
      </c>
      <c r="E76" s="99">
        <v>101</v>
      </c>
      <c r="F76" s="84" t="str">
        <f>VLOOKUP(E76,VIP!$A$2:$O11438,2,0)</f>
        <v>DRBR101</v>
      </c>
      <c r="G76" s="98" t="str">
        <f>VLOOKUP(E76,'LISTADO ATM'!$A$2:$B$894,2,0)</f>
        <v xml:space="preserve">ATM Oficina San Juan de la Maguana I </v>
      </c>
      <c r="H76" s="98" t="str">
        <f>VLOOKUP(E76,VIP!$A$2:$O16358,7,FALSE)</f>
        <v>Si</v>
      </c>
      <c r="I76" s="98" t="str">
        <f>VLOOKUP(E76,VIP!$A$2:$O8323,8,FALSE)</f>
        <v>Si</v>
      </c>
      <c r="J76" s="98" t="str">
        <f>VLOOKUP(E76,VIP!$A$2:$O8273,8,FALSE)</f>
        <v>Si</v>
      </c>
      <c r="K76" s="98" t="str">
        <f>VLOOKUP(E76,VIP!$A$2:$O11847,6,0)</f>
        <v>SI</v>
      </c>
      <c r="L76" s="106" t="s">
        <v>2463</v>
      </c>
      <c r="M76" s="120" t="s">
        <v>2502</v>
      </c>
      <c r="N76" s="104" t="s">
        <v>2497</v>
      </c>
      <c r="O76" s="102" t="s">
        <v>2483</v>
      </c>
      <c r="P76" s="102"/>
      <c r="Q76" s="122">
        <v>44225.428472222222</v>
      </c>
    </row>
    <row r="77" spans="1:17" s="86" customFormat="1" ht="18" x14ac:dyDescent="0.25">
      <c r="A77" s="102" t="str">
        <f>VLOOKUP(E77,'LISTADO ATM'!$A$2:$C$895,3,0)</f>
        <v>DISTRITO NACIONAL</v>
      </c>
      <c r="B77" s="111">
        <v>335775237</v>
      </c>
      <c r="C77" s="103">
        <v>44224.829259259262</v>
      </c>
      <c r="D77" s="102" t="s">
        <v>2189</v>
      </c>
      <c r="E77" s="99">
        <v>410</v>
      </c>
      <c r="F77" s="84" t="str">
        <f>VLOOKUP(E77,VIP!$A$2:$O11437,2,0)</f>
        <v>DRBR410</v>
      </c>
      <c r="G77" s="98" t="str">
        <f>VLOOKUP(E77,'LISTADO ATM'!$A$2:$B$894,2,0)</f>
        <v xml:space="preserve">ATM Oficina Las Palmas de Herrera II </v>
      </c>
      <c r="H77" s="98" t="str">
        <f>VLOOKUP(E77,VIP!$A$2:$O16357,7,FALSE)</f>
        <v>Si</v>
      </c>
      <c r="I77" s="98" t="str">
        <f>VLOOKUP(E77,VIP!$A$2:$O8322,8,FALSE)</f>
        <v>Si</v>
      </c>
      <c r="J77" s="98" t="str">
        <f>VLOOKUP(E77,VIP!$A$2:$O8272,8,FALSE)</f>
        <v>Si</v>
      </c>
      <c r="K77" s="98" t="str">
        <f>VLOOKUP(E77,VIP!$A$2:$O11846,6,0)</f>
        <v>NO</v>
      </c>
      <c r="L77" s="106" t="s">
        <v>2463</v>
      </c>
      <c r="M77" s="120" t="s">
        <v>2502</v>
      </c>
      <c r="N77" s="122" t="s">
        <v>2503</v>
      </c>
      <c r="O77" s="102" t="s">
        <v>2483</v>
      </c>
      <c r="P77" s="102"/>
      <c r="Q77" s="122">
        <v>44225.625</v>
      </c>
    </row>
    <row r="78" spans="1:17" s="86" customFormat="1" ht="18" x14ac:dyDescent="0.25">
      <c r="A78" s="102" t="str">
        <f>VLOOKUP(E78,'LISTADO ATM'!$A$2:$C$895,3,0)</f>
        <v>NORTE</v>
      </c>
      <c r="B78" s="111">
        <v>335775044</v>
      </c>
      <c r="C78" s="103">
        <v>44224.648252314815</v>
      </c>
      <c r="D78" s="102" t="s">
        <v>2190</v>
      </c>
      <c r="E78" s="99">
        <v>679</v>
      </c>
      <c r="F78" s="84" t="str">
        <f>VLOOKUP(E78,VIP!$A$2:$O11424,2,0)</f>
        <v>DRBR679</v>
      </c>
      <c r="G78" s="98" t="str">
        <f>VLOOKUP(E78,'LISTADO ATM'!$A$2:$B$894,2,0)</f>
        <v>ATM Base Aerea Puerto Plata</v>
      </c>
      <c r="H78" s="98" t="str">
        <f>VLOOKUP(E78,VIP!$A$2:$O16344,7,FALSE)</f>
        <v>Si</v>
      </c>
      <c r="I78" s="98" t="str">
        <f>VLOOKUP(E78,VIP!$A$2:$O8309,8,FALSE)</f>
        <v>Si</v>
      </c>
      <c r="J78" s="98" t="str">
        <f>VLOOKUP(E78,VIP!$A$2:$O8259,8,FALSE)</f>
        <v>Si</v>
      </c>
      <c r="K78" s="98" t="str">
        <f>VLOOKUP(E78,VIP!$A$2:$O11833,6,0)</f>
        <v>NO</v>
      </c>
      <c r="L78" s="106" t="s">
        <v>2463</v>
      </c>
      <c r="M78" s="120" t="s">
        <v>2502</v>
      </c>
      <c r="N78" s="122" t="s">
        <v>2503</v>
      </c>
      <c r="O78" s="102" t="s">
        <v>2501</v>
      </c>
      <c r="P78" s="102"/>
      <c r="Q78" s="122">
        <v>44225.62222222222</v>
      </c>
    </row>
    <row r="79" spans="1:17" s="86" customFormat="1" ht="18" x14ac:dyDescent="0.25">
      <c r="A79" s="102" t="str">
        <f>VLOOKUP(E79,'LISTADO ATM'!$A$2:$C$895,3,0)</f>
        <v>DISTRITO NACIONAL</v>
      </c>
      <c r="B79" s="111">
        <v>335775390</v>
      </c>
      <c r="C79" s="103">
        <v>44225.362060185187</v>
      </c>
      <c r="D79" s="102" t="s">
        <v>2189</v>
      </c>
      <c r="E79" s="99">
        <v>790</v>
      </c>
      <c r="F79" s="84" t="str">
        <f>VLOOKUP(E79,VIP!$A$2:$O11470,2,0)</f>
        <v>DRBR16I</v>
      </c>
      <c r="G79" s="98" t="str">
        <f>VLOOKUP(E79,'LISTADO ATM'!$A$2:$B$894,2,0)</f>
        <v xml:space="preserve">ATM Oficina Bella Vista Mall I </v>
      </c>
      <c r="H79" s="98" t="str">
        <f>VLOOKUP(E79,VIP!$A$2:$O16390,7,FALSE)</f>
        <v>Si</v>
      </c>
      <c r="I79" s="98" t="str">
        <f>VLOOKUP(E79,VIP!$A$2:$O8355,8,FALSE)</f>
        <v>Si</v>
      </c>
      <c r="J79" s="98" t="str">
        <f>VLOOKUP(E79,VIP!$A$2:$O8305,8,FALSE)</f>
        <v>Si</v>
      </c>
      <c r="K79" s="98" t="str">
        <f>VLOOKUP(E79,VIP!$A$2:$O11879,6,0)</f>
        <v>SI</v>
      </c>
      <c r="L79" s="106" t="s">
        <v>2463</v>
      </c>
      <c r="M79" s="120" t="s">
        <v>2502</v>
      </c>
      <c r="N79" s="122" t="s">
        <v>2503</v>
      </c>
      <c r="O79" s="102" t="s">
        <v>2483</v>
      </c>
      <c r="P79" s="102"/>
      <c r="Q79" s="122">
        <v>44225.623611111114</v>
      </c>
    </row>
    <row r="80" spans="1:17" s="86" customFormat="1" ht="18" x14ac:dyDescent="0.25">
      <c r="A80" s="102" t="str">
        <f>VLOOKUP(E80,'LISTADO ATM'!$A$2:$C$895,3,0)</f>
        <v>NORTE</v>
      </c>
      <c r="B80" s="111">
        <v>335774970</v>
      </c>
      <c r="C80" s="103">
        <v>44224.629814814813</v>
      </c>
      <c r="D80" s="102" t="s">
        <v>2190</v>
      </c>
      <c r="E80" s="99">
        <v>877</v>
      </c>
      <c r="F80" s="84" t="str">
        <f>VLOOKUP(E80,VIP!$A$2:$O11430,2,0)</f>
        <v>DRBR877</v>
      </c>
      <c r="G80" s="98" t="str">
        <f>VLOOKUP(E80,'LISTADO ATM'!$A$2:$B$894,2,0)</f>
        <v xml:space="preserve">ATM Estación Los Samanes (Ranchito, La Vega) </v>
      </c>
      <c r="H80" s="98" t="str">
        <f>VLOOKUP(E80,VIP!$A$2:$O16350,7,FALSE)</f>
        <v>Si</v>
      </c>
      <c r="I80" s="98" t="str">
        <f>VLOOKUP(E80,VIP!$A$2:$O8315,8,FALSE)</f>
        <v>Si</v>
      </c>
      <c r="J80" s="98" t="str">
        <f>VLOOKUP(E80,VIP!$A$2:$O8265,8,FALSE)</f>
        <v>Si</v>
      </c>
      <c r="K80" s="98" t="str">
        <f>VLOOKUP(E80,VIP!$A$2:$O11839,6,0)</f>
        <v>NO</v>
      </c>
      <c r="L80" s="106" t="s">
        <v>2463</v>
      </c>
      <c r="M80" s="120" t="s">
        <v>2502</v>
      </c>
      <c r="N80" s="122" t="s">
        <v>2503</v>
      </c>
      <c r="O80" s="102" t="s">
        <v>2501</v>
      </c>
      <c r="P80" s="102"/>
      <c r="Q80" s="122">
        <v>44225.62222222222</v>
      </c>
    </row>
    <row r="81" spans="1:17" s="86" customFormat="1" ht="18" x14ac:dyDescent="0.25">
      <c r="A81" s="102" t="str">
        <f>VLOOKUP(E81,'LISTADO ATM'!$A$2:$C$895,3,0)</f>
        <v>SUR</v>
      </c>
      <c r="B81" s="111">
        <v>335775352</v>
      </c>
      <c r="C81" s="103">
        <v>44225.349224537036</v>
      </c>
      <c r="D81" s="102" t="s">
        <v>2189</v>
      </c>
      <c r="E81" s="99">
        <v>891</v>
      </c>
      <c r="F81" s="84" t="str">
        <f>VLOOKUP(E81,VIP!$A$2:$O11475,2,0)</f>
        <v>DRBR891</v>
      </c>
      <c r="G81" s="98" t="str">
        <f>VLOOKUP(E81,'LISTADO ATM'!$A$2:$B$894,2,0)</f>
        <v xml:space="preserve">ATM Estación Texaco (Barahona) </v>
      </c>
      <c r="H81" s="98" t="str">
        <f>VLOOKUP(E81,VIP!$A$2:$O16395,7,FALSE)</f>
        <v>Si</v>
      </c>
      <c r="I81" s="98" t="str">
        <f>VLOOKUP(E81,VIP!$A$2:$O8360,8,FALSE)</f>
        <v>Si</v>
      </c>
      <c r="J81" s="98" t="str">
        <f>VLOOKUP(E81,VIP!$A$2:$O8310,8,FALSE)</f>
        <v>Si</v>
      </c>
      <c r="K81" s="98" t="str">
        <f>VLOOKUP(E81,VIP!$A$2:$O11884,6,0)</f>
        <v>NO</v>
      </c>
      <c r="L81" s="106" t="s">
        <v>2463</v>
      </c>
      <c r="M81" s="120" t="s">
        <v>2502</v>
      </c>
      <c r="N81" s="122" t="s">
        <v>2503</v>
      </c>
      <c r="O81" s="102" t="s">
        <v>2483</v>
      </c>
      <c r="P81" s="102"/>
      <c r="Q81" s="122">
        <v>44225.625694444447</v>
      </c>
    </row>
    <row r="82" spans="1:17" s="86" customFormat="1" ht="18" x14ac:dyDescent="0.25">
      <c r="A82" s="102" t="str">
        <f>VLOOKUP(E82,'LISTADO ATM'!$A$2:$C$895,3,0)</f>
        <v>NORTE</v>
      </c>
      <c r="B82" s="111">
        <v>335774808</v>
      </c>
      <c r="C82" s="103">
        <v>44224.564780092594</v>
      </c>
      <c r="D82" s="102" t="s">
        <v>2190</v>
      </c>
      <c r="E82" s="99">
        <v>936</v>
      </c>
      <c r="F82" s="84" t="str">
        <f>VLOOKUP(E82,VIP!$A$2:$O11424,2,0)</f>
        <v>DRBR936</v>
      </c>
      <c r="G82" s="98" t="str">
        <f>VLOOKUP(E82,'LISTADO ATM'!$A$2:$B$894,2,0)</f>
        <v xml:space="preserve">ATM Autobanco Oficina La Vega I </v>
      </c>
      <c r="H82" s="98" t="str">
        <f>VLOOKUP(E82,VIP!$A$2:$O16344,7,FALSE)</f>
        <v>Si</v>
      </c>
      <c r="I82" s="98" t="str">
        <f>VLOOKUP(E82,VIP!$A$2:$O8309,8,FALSE)</f>
        <v>Si</v>
      </c>
      <c r="J82" s="98" t="str">
        <f>VLOOKUP(E82,VIP!$A$2:$O8259,8,FALSE)</f>
        <v>Si</v>
      </c>
      <c r="K82" s="98" t="str">
        <f>VLOOKUP(E82,VIP!$A$2:$O11833,6,0)</f>
        <v>NO</v>
      </c>
      <c r="L82" s="106" t="s">
        <v>2463</v>
      </c>
      <c r="M82" s="120" t="s">
        <v>2502</v>
      </c>
      <c r="N82" s="104" t="s">
        <v>2481</v>
      </c>
      <c r="O82" s="102" t="s">
        <v>2501</v>
      </c>
      <c r="P82" s="102"/>
      <c r="Q82" s="122">
        <v>44225.424305555556</v>
      </c>
    </row>
    <row r="83" spans="1:17" s="86" customFormat="1" ht="18" x14ac:dyDescent="0.25">
      <c r="A83" s="102" t="str">
        <f>VLOOKUP(E83,'LISTADO ATM'!$A$2:$C$895,3,0)</f>
        <v>DISTRITO NACIONAL</v>
      </c>
      <c r="B83" s="111">
        <v>335774829</v>
      </c>
      <c r="C83" s="103">
        <v>44224.575648148151</v>
      </c>
      <c r="D83" s="102" t="s">
        <v>2189</v>
      </c>
      <c r="E83" s="99">
        <v>35</v>
      </c>
      <c r="F83" s="84" t="str">
        <f>VLOOKUP(E83,VIP!$A$2:$O11444,2,0)</f>
        <v>DRBR035</v>
      </c>
      <c r="G83" s="98" t="str">
        <f>VLOOKUP(E83,'LISTADO ATM'!$A$2:$B$894,2,0)</f>
        <v xml:space="preserve">ATM Dirección General de Aduanas I </v>
      </c>
      <c r="H83" s="98" t="str">
        <f>VLOOKUP(E83,VIP!$A$2:$O16364,7,FALSE)</f>
        <v>Si</v>
      </c>
      <c r="I83" s="98" t="str">
        <f>VLOOKUP(E83,VIP!$A$2:$O8329,8,FALSE)</f>
        <v>Si</v>
      </c>
      <c r="J83" s="98" t="str">
        <f>VLOOKUP(E83,VIP!$A$2:$O8279,8,FALSE)</f>
        <v>Si</v>
      </c>
      <c r="K83" s="98" t="str">
        <f>VLOOKUP(E83,VIP!$A$2:$O11853,6,0)</f>
        <v>NO</v>
      </c>
      <c r="L83" s="106" t="s">
        <v>2228</v>
      </c>
      <c r="M83" s="105" t="s">
        <v>2473</v>
      </c>
      <c r="N83" s="104" t="s">
        <v>2497</v>
      </c>
      <c r="O83" s="102" t="s">
        <v>2483</v>
      </c>
      <c r="P83" s="102"/>
      <c r="Q83" s="105" t="s">
        <v>2228</v>
      </c>
    </row>
    <row r="84" spans="1:17" s="86" customFormat="1" ht="18" x14ac:dyDescent="0.25">
      <c r="A84" s="102" t="str">
        <f>VLOOKUP(E84,'LISTADO ATM'!$A$2:$C$895,3,0)</f>
        <v>SUR</v>
      </c>
      <c r="B84" s="111">
        <v>335775241</v>
      </c>
      <c r="C84" s="103">
        <v>44224.837743055556</v>
      </c>
      <c r="D84" s="102" t="s">
        <v>2189</v>
      </c>
      <c r="E84" s="99">
        <v>47</v>
      </c>
      <c r="F84" s="84" t="str">
        <f>VLOOKUP(E84,VIP!$A$2:$O11434,2,0)</f>
        <v>DRBR047</v>
      </c>
      <c r="G84" s="98" t="str">
        <f>VLOOKUP(E84,'LISTADO ATM'!$A$2:$B$894,2,0)</f>
        <v xml:space="preserve">ATM Oficina Jimaní </v>
      </c>
      <c r="H84" s="98" t="str">
        <f>VLOOKUP(E84,VIP!$A$2:$O16354,7,FALSE)</f>
        <v>Si</v>
      </c>
      <c r="I84" s="98" t="str">
        <f>VLOOKUP(E84,VIP!$A$2:$O8319,8,FALSE)</f>
        <v>Si</v>
      </c>
      <c r="J84" s="98" t="str">
        <f>VLOOKUP(E84,VIP!$A$2:$O8269,8,FALSE)</f>
        <v>Si</v>
      </c>
      <c r="K84" s="98" t="str">
        <f>VLOOKUP(E84,VIP!$A$2:$O11843,6,0)</f>
        <v>NO</v>
      </c>
      <c r="L84" s="106" t="s">
        <v>2228</v>
      </c>
      <c r="M84" s="105" t="s">
        <v>2473</v>
      </c>
      <c r="N84" s="104" t="s">
        <v>2497</v>
      </c>
      <c r="O84" s="102" t="s">
        <v>2483</v>
      </c>
      <c r="P84" s="102"/>
      <c r="Q84" s="105" t="s">
        <v>2228</v>
      </c>
    </row>
    <row r="85" spans="1:17" ht="18" x14ac:dyDescent="0.25">
      <c r="A85" s="102" t="str">
        <f>VLOOKUP(E85,'LISTADO ATM'!$A$2:$C$895,3,0)</f>
        <v>DISTRITO NACIONAL</v>
      </c>
      <c r="B85" s="111">
        <v>335775245</v>
      </c>
      <c r="C85" s="103">
        <v>44224.84920138889</v>
      </c>
      <c r="D85" s="102" t="s">
        <v>2189</v>
      </c>
      <c r="E85" s="99">
        <v>70</v>
      </c>
      <c r="F85" s="84" t="str">
        <f>VLOOKUP(E85,VIP!$A$2:$O11430,2,0)</f>
        <v>DRBR070</v>
      </c>
      <c r="G85" s="98" t="str">
        <f>VLOOKUP(E85,'LISTADO ATM'!$A$2:$B$894,2,0)</f>
        <v xml:space="preserve">ATM Autoservicio Plaza Lama Zona Oriental </v>
      </c>
      <c r="H85" s="98" t="str">
        <f>VLOOKUP(E85,VIP!$A$2:$O16350,7,FALSE)</f>
        <v>Si</v>
      </c>
      <c r="I85" s="98" t="str">
        <f>VLOOKUP(E85,VIP!$A$2:$O8315,8,FALSE)</f>
        <v>Si</v>
      </c>
      <c r="J85" s="98" t="str">
        <f>VLOOKUP(E85,VIP!$A$2:$O8265,8,FALSE)</f>
        <v>Si</v>
      </c>
      <c r="K85" s="98" t="str">
        <f>VLOOKUP(E85,VIP!$A$2:$O11839,6,0)</f>
        <v>NO</v>
      </c>
      <c r="L85" s="106" t="s">
        <v>2228</v>
      </c>
      <c r="M85" s="105" t="s">
        <v>2473</v>
      </c>
      <c r="N85" s="104" t="s">
        <v>2497</v>
      </c>
      <c r="O85" s="102" t="s">
        <v>2483</v>
      </c>
      <c r="P85" s="102"/>
      <c r="Q85" s="105" t="s">
        <v>2228</v>
      </c>
    </row>
    <row r="86" spans="1:17" ht="18" x14ac:dyDescent="0.25">
      <c r="A86" s="102" t="str">
        <f>VLOOKUP(E86,'LISTADO ATM'!$A$2:$C$895,3,0)</f>
        <v>ESTE</v>
      </c>
      <c r="B86" s="111">
        <v>335774672</v>
      </c>
      <c r="C86" s="103">
        <v>44224.510879629626</v>
      </c>
      <c r="D86" s="102" t="s">
        <v>2189</v>
      </c>
      <c r="E86" s="99">
        <v>111</v>
      </c>
      <c r="F86" s="84" t="str">
        <f>VLOOKUP(E86,VIP!$A$2:$O11428,2,0)</f>
        <v>DRBR111</v>
      </c>
      <c r="G86" s="98" t="str">
        <f>VLOOKUP(E86,'LISTADO ATM'!$A$2:$B$894,2,0)</f>
        <v xml:space="preserve">ATM Oficina San Pedro </v>
      </c>
      <c r="H86" s="98" t="str">
        <f>VLOOKUP(E86,VIP!$A$2:$O16348,7,FALSE)</f>
        <v>Si</v>
      </c>
      <c r="I86" s="98" t="str">
        <f>VLOOKUP(E86,VIP!$A$2:$O8313,8,FALSE)</f>
        <v>Si</v>
      </c>
      <c r="J86" s="98" t="str">
        <f>VLOOKUP(E86,VIP!$A$2:$O8263,8,FALSE)</f>
        <v>Si</v>
      </c>
      <c r="K86" s="98" t="str">
        <f>VLOOKUP(E86,VIP!$A$2:$O11837,6,0)</f>
        <v>SI</v>
      </c>
      <c r="L86" s="106" t="s">
        <v>2228</v>
      </c>
      <c r="M86" s="105" t="s">
        <v>2473</v>
      </c>
      <c r="N86" s="104" t="s">
        <v>2497</v>
      </c>
      <c r="O86" s="102" t="s">
        <v>2483</v>
      </c>
      <c r="P86" s="102"/>
      <c r="Q86" s="105" t="s">
        <v>2228</v>
      </c>
    </row>
    <row r="87" spans="1:17" ht="18" x14ac:dyDescent="0.25">
      <c r="A87" s="102" t="str">
        <f>VLOOKUP(E87,'LISTADO ATM'!$A$2:$C$895,3,0)</f>
        <v>SUR</v>
      </c>
      <c r="B87" s="111">
        <v>335776115</v>
      </c>
      <c r="C87" s="103">
        <v>44225.594594907408</v>
      </c>
      <c r="D87" s="102" t="s">
        <v>2189</v>
      </c>
      <c r="E87" s="99">
        <v>137</v>
      </c>
      <c r="F87" s="84" t="str">
        <f>VLOOKUP(E87,VIP!$A$2:$O11464,2,0)</f>
        <v>DRBR137</v>
      </c>
      <c r="G87" s="98" t="str">
        <f>VLOOKUP(E87,'LISTADO ATM'!$A$2:$B$894,2,0)</f>
        <v xml:space="preserve">ATM Oficina Nizao </v>
      </c>
      <c r="H87" s="98" t="str">
        <f>VLOOKUP(E87,VIP!$A$2:$O16384,7,FALSE)</f>
        <v>Si</v>
      </c>
      <c r="I87" s="98" t="str">
        <f>VLOOKUP(E87,VIP!$A$2:$O8349,8,FALSE)</f>
        <v>Si</v>
      </c>
      <c r="J87" s="98" t="str">
        <f>VLOOKUP(E87,VIP!$A$2:$O8299,8,FALSE)</f>
        <v>Si</v>
      </c>
      <c r="K87" s="98" t="str">
        <f>VLOOKUP(E87,VIP!$A$2:$O11873,6,0)</f>
        <v>NO</v>
      </c>
      <c r="L87" s="106" t="s">
        <v>2228</v>
      </c>
      <c r="M87" s="105" t="s">
        <v>2473</v>
      </c>
      <c r="N87" s="104" t="s">
        <v>2481</v>
      </c>
      <c r="O87" s="102" t="s">
        <v>2483</v>
      </c>
      <c r="P87" s="102"/>
      <c r="Q87" s="105" t="s">
        <v>2228</v>
      </c>
    </row>
    <row r="88" spans="1:17" ht="18" x14ac:dyDescent="0.25">
      <c r="A88" s="102" t="str">
        <f>VLOOKUP(E88,'LISTADO ATM'!$A$2:$C$895,3,0)</f>
        <v>NORTE</v>
      </c>
      <c r="B88" s="111">
        <v>335775915</v>
      </c>
      <c r="C88" s="103">
        <v>44225.499872685185</v>
      </c>
      <c r="D88" s="102" t="s">
        <v>2190</v>
      </c>
      <c r="E88" s="99">
        <v>144</v>
      </c>
      <c r="F88" s="84" t="str">
        <f>VLOOKUP(E88,VIP!$A$2:$O11474,2,0)</f>
        <v>DRBR144</v>
      </c>
      <c r="G88" s="98" t="str">
        <f>VLOOKUP(E88,'LISTADO ATM'!$A$2:$B$894,2,0)</f>
        <v xml:space="preserve">ATM Oficina Villa Altagracia </v>
      </c>
      <c r="H88" s="98" t="str">
        <f>VLOOKUP(E88,VIP!$A$2:$O16394,7,FALSE)</f>
        <v>Si</v>
      </c>
      <c r="I88" s="98" t="str">
        <f>VLOOKUP(E88,VIP!$A$2:$O8359,8,FALSE)</f>
        <v>Si</v>
      </c>
      <c r="J88" s="98" t="str">
        <f>VLOOKUP(E88,VIP!$A$2:$O8309,8,FALSE)</f>
        <v>Si</v>
      </c>
      <c r="K88" s="98" t="str">
        <f>VLOOKUP(E88,VIP!$A$2:$O11883,6,0)</f>
        <v>SI</v>
      </c>
      <c r="L88" s="106" t="s">
        <v>2228</v>
      </c>
      <c r="M88" s="105" t="s">
        <v>2473</v>
      </c>
      <c r="N88" s="104" t="s">
        <v>2481</v>
      </c>
      <c r="O88" s="102" t="s">
        <v>2501</v>
      </c>
      <c r="P88" s="102"/>
      <c r="Q88" s="105" t="s">
        <v>2228</v>
      </c>
    </row>
    <row r="89" spans="1:17" ht="18" x14ac:dyDescent="0.25">
      <c r="A89" s="102" t="str">
        <f>VLOOKUP(E89,'LISTADO ATM'!$A$2:$C$895,3,0)</f>
        <v>DISTRITO NACIONAL</v>
      </c>
      <c r="B89" s="111">
        <v>335775041</v>
      </c>
      <c r="C89" s="103">
        <v>44224.647777777776</v>
      </c>
      <c r="D89" s="102" t="s">
        <v>2189</v>
      </c>
      <c r="E89" s="99">
        <v>239</v>
      </c>
      <c r="F89" s="84" t="str">
        <f>VLOOKUP(E89,VIP!$A$2:$O11425,2,0)</f>
        <v>DRBR239</v>
      </c>
      <c r="G89" s="98" t="str">
        <f>VLOOKUP(E89,'LISTADO ATM'!$A$2:$B$894,2,0)</f>
        <v xml:space="preserve">ATM Autobanco Charles de Gaulle </v>
      </c>
      <c r="H89" s="98" t="str">
        <f>VLOOKUP(E89,VIP!$A$2:$O16345,7,FALSE)</f>
        <v>Si</v>
      </c>
      <c r="I89" s="98" t="str">
        <f>VLOOKUP(E89,VIP!$A$2:$O8310,8,FALSE)</f>
        <v>Si</v>
      </c>
      <c r="J89" s="98" t="str">
        <f>VLOOKUP(E89,VIP!$A$2:$O8260,8,FALSE)</f>
        <v>Si</v>
      </c>
      <c r="K89" s="98" t="str">
        <f>VLOOKUP(E89,VIP!$A$2:$O11834,6,0)</f>
        <v>SI</v>
      </c>
      <c r="L89" s="106" t="s">
        <v>2228</v>
      </c>
      <c r="M89" s="105" t="s">
        <v>2473</v>
      </c>
      <c r="N89" s="104" t="s">
        <v>2497</v>
      </c>
      <c r="O89" s="102" t="s">
        <v>2483</v>
      </c>
      <c r="P89" s="102"/>
      <c r="Q89" s="105" t="s">
        <v>2228</v>
      </c>
    </row>
    <row r="90" spans="1:17" ht="18" x14ac:dyDescent="0.25">
      <c r="A90" s="102" t="str">
        <f>VLOOKUP(E90,'LISTADO ATM'!$A$2:$C$895,3,0)</f>
        <v>DISTRITO NACIONAL</v>
      </c>
      <c r="B90" s="111">
        <v>335774357</v>
      </c>
      <c r="C90" s="103">
        <v>44224.420185185183</v>
      </c>
      <c r="D90" s="102" t="s">
        <v>2189</v>
      </c>
      <c r="E90" s="99">
        <v>244</v>
      </c>
      <c r="F90" s="84" t="str">
        <f>VLOOKUP(E90,VIP!$A$2:$O11422,2,0)</f>
        <v>DRBR244</v>
      </c>
      <c r="G90" s="98" t="str">
        <f>VLOOKUP(E90,'LISTADO ATM'!$A$2:$B$894,2,0)</f>
        <v xml:space="preserve">ATM Ministerio de Hacienda (antiguo Finanzas) </v>
      </c>
      <c r="H90" s="98" t="str">
        <f>VLOOKUP(E90,VIP!$A$2:$O16342,7,FALSE)</f>
        <v>Si</v>
      </c>
      <c r="I90" s="98" t="str">
        <f>VLOOKUP(E90,VIP!$A$2:$O8307,8,FALSE)</f>
        <v>Si</v>
      </c>
      <c r="J90" s="98" t="str">
        <f>VLOOKUP(E90,VIP!$A$2:$O8257,8,FALSE)</f>
        <v>Si</v>
      </c>
      <c r="K90" s="98" t="str">
        <f>VLOOKUP(E90,VIP!$A$2:$O11831,6,0)</f>
        <v>NO</v>
      </c>
      <c r="L90" s="106" t="s">
        <v>2228</v>
      </c>
      <c r="M90" s="105" t="s">
        <v>2473</v>
      </c>
      <c r="N90" s="104" t="s">
        <v>2497</v>
      </c>
      <c r="O90" s="102" t="s">
        <v>2483</v>
      </c>
      <c r="P90" s="102"/>
      <c r="Q90" s="105" t="s">
        <v>2228</v>
      </c>
    </row>
    <row r="91" spans="1:17" ht="18" x14ac:dyDescent="0.25">
      <c r="A91" s="102" t="str">
        <f>VLOOKUP(E91,'LISTADO ATM'!$A$2:$C$895,3,0)</f>
        <v>DISTRITO NACIONAL</v>
      </c>
      <c r="B91" s="111">
        <v>335775205</v>
      </c>
      <c r="C91" s="103">
        <v>44224.750960648147</v>
      </c>
      <c r="D91" s="102" t="s">
        <v>2189</v>
      </c>
      <c r="E91" s="99">
        <v>359</v>
      </c>
      <c r="F91" s="84" t="str">
        <f>VLOOKUP(E91,VIP!$A$2:$O11424,2,0)</f>
        <v>DRBR359</v>
      </c>
      <c r="G91" s="98" t="str">
        <f>VLOOKUP(E91,'LISTADO ATM'!$A$2:$B$894,2,0)</f>
        <v>ATM S/M Bravo Ozama</v>
      </c>
      <c r="H91" s="98" t="str">
        <f>VLOOKUP(E91,VIP!$A$2:$O16344,7,FALSE)</f>
        <v>N/A</v>
      </c>
      <c r="I91" s="98" t="str">
        <f>VLOOKUP(E91,VIP!$A$2:$O8309,8,FALSE)</f>
        <v>N/A</v>
      </c>
      <c r="J91" s="98" t="str">
        <f>VLOOKUP(E91,VIP!$A$2:$O8259,8,FALSE)</f>
        <v>N/A</v>
      </c>
      <c r="K91" s="98" t="str">
        <f>VLOOKUP(E91,VIP!$A$2:$O11833,6,0)</f>
        <v>N/A</v>
      </c>
      <c r="L91" s="106" t="s">
        <v>2228</v>
      </c>
      <c r="M91" s="105" t="s">
        <v>2473</v>
      </c>
      <c r="N91" s="104" t="s">
        <v>2497</v>
      </c>
      <c r="O91" s="102" t="s">
        <v>2483</v>
      </c>
      <c r="P91" s="102"/>
      <c r="Q91" s="105" t="s">
        <v>2228</v>
      </c>
    </row>
    <row r="92" spans="1:17" ht="18" x14ac:dyDescent="0.25">
      <c r="A92" s="102" t="str">
        <f>VLOOKUP(E92,'LISTADO ATM'!$A$2:$C$895,3,0)</f>
        <v>DISTRITO NACIONAL</v>
      </c>
      <c r="B92" s="111">
        <v>335766639</v>
      </c>
      <c r="C92" s="103">
        <v>44214.57099537037</v>
      </c>
      <c r="D92" s="102" t="s">
        <v>2189</v>
      </c>
      <c r="E92" s="99">
        <v>384</v>
      </c>
      <c r="F92" s="84" t="e">
        <f>VLOOKUP(E92,VIP!$A$2:$O11357,2,0)</f>
        <v>#N/A</v>
      </c>
      <c r="G92" s="98" t="str">
        <f>VLOOKUP(E92,'LISTADO ATM'!$A$2:$B$894,2,0)</f>
        <v>ATM Sotano Torre Banreservas</v>
      </c>
      <c r="H92" s="98" t="e">
        <f>VLOOKUP(E92,VIP!$A$2:$O16278,7,FALSE)</f>
        <v>#N/A</v>
      </c>
      <c r="I92" s="98" t="e">
        <f>VLOOKUP(E92,VIP!$A$2:$O8243,8,FALSE)</f>
        <v>#N/A</v>
      </c>
      <c r="J92" s="98" t="e">
        <f>VLOOKUP(E92,VIP!$A$2:$O8193,8,FALSE)</f>
        <v>#N/A</v>
      </c>
      <c r="K92" s="98" t="e">
        <f>VLOOKUP(E92,VIP!$A$2:$O11767,6,0)</f>
        <v>#N/A</v>
      </c>
      <c r="L92" s="106" t="s">
        <v>2228</v>
      </c>
      <c r="M92" s="105" t="s">
        <v>2473</v>
      </c>
      <c r="N92" s="104" t="s">
        <v>2497</v>
      </c>
      <c r="O92" s="102" t="s">
        <v>2483</v>
      </c>
      <c r="P92" s="102"/>
      <c r="Q92" s="105" t="s">
        <v>2228</v>
      </c>
    </row>
    <row r="93" spans="1:17" ht="18" x14ac:dyDescent="0.25">
      <c r="A93" s="102" t="str">
        <f>VLOOKUP(E93,'LISTADO ATM'!$A$2:$C$895,3,0)</f>
        <v>DISTRITO NACIONAL</v>
      </c>
      <c r="B93" s="111">
        <v>335775571</v>
      </c>
      <c r="C93" s="103">
        <v>44225.396770833337</v>
      </c>
      <c r="D93" s="102" t="s">
        <v>2189</v>
      </c>
      <c r="E93" s="99">
        <v>408</v>
      </c>
      <c r="F93" s="84" t="str">
        <f>VLOOKUP(E93,VIP!$A$2:$O11461,2,0)</f>
        <v>DRBR408</v>
      </c>
      <c r="G93" s="98" t="str">
        <f>VLOOKUP(E93,'LISTADO ATM'!$A$2:$B$894,2,0)</f>
        <v xml:space="preserve">ATM Autobanco Las Palmas de Herrera </v>
      </c>
      <c r="H93" s="98" t="str">
        <f>VLOOKUP(E93,VIP!$A$2:$O16381,7,FALSE)</f>
        <v>Si</v>
      </c>
      <c r="I93" s="98" t="str">
        <f>VLOOKUP(E93,VIP!$A$2:$O8346,8,FALSE)</f>
        <v>Si</v>
      </c>
      <c r="J93" s="98" t="str">
        <f>VLOOKUP(E93,VIP!$A$2:$O8296,8,FALSE)</f>
        <v>Si</v>
      </c>
      <c r="K93" s="98" t="str">
        <f>VLOOKUP(E93,VIP!$A$2:$O11870,6,0)</f>
        <v>NO</v>
      </c>
      <c r="L93" s="106" t="s">
        <v>2228</v>
      </c>
      <c r="M93" s="105" t="s">
        <v>2473</v>
      </c>
      <c r="N93" s="104" t="s">
        <v>2481</v>
      </c>
      <c r="O93" s="102" t="s">
        <v>2483</v>
      </c>
      <c r="P93" s="102"/>
      <c r="Q93" s="105" t="s">
        <v>2228</v>
      </c>
    </row>
    <row r="94" spans="1:17" ht="18" x14ac:dyDescent="0.25">
      <c r="A94" s="102" t="str">
        <f>VLOOKUP(E94,'LISTADO ATM'!$A$2:$C$895,3,0)</f>
        <v>ESTE</v>
      </c>
      <c r="B94" s="111">
        <v>335775489</v>
      </c>
      <c r="C94" s="103">
        <v>44225.382511574076</v>
      </c>
      <c r="D94" s="102" t="s">
        <v>2189</v>
      </c>
      <c r="E94" s="99">
        <v>480</v>
      </c>
      <c r="F94" s="84" t="str">
        <f>VLOOKUP(E94,VIP!$A$2:$O11463,2,0)</f>
        <v>DRBR480</v>
      </c>
      <c r="G94" s="98" t="str">
        <f>VLOOKUP(E94,'LISTADO ATM'!$A$2:$B$894,2,0)</f>
        <v>ATM UNP Farmaconal Higuey</v>
      </c>
      <c r="H94" s="98" t="str">
        <f>VLOOKUP(E94,VIP!$A$2:$O16383,7,FALSE)</f>
        <v>N/A</v>
      </c>
      <c r="I94" s="98" t="str">
        <f>VLOOKUP(E94,VIP!$A$2:$O8348,8,FALSE)</f>
        <v>N/A</v>
      </c>
      <c r="J94" s="98" t="str">
        <f>VLOOKUP(E94,VIP!$A$2:$O8298,8,FALSE)</f>
        <v>N/A</v>
      </c>
      <c r="K94" s="98" t="str">
        <f>VLOOKUP(E94,VIP!$A$2:$O11872,6,0)</f>
        <v>N/A</v>
      </c>
      <c r="L94" s="106" t="s">
        <v>2228</v>
      </c>
      <c r="M94" s="105" t="s">
        <v>2473</v>
      </c>
      <c r="N94" s="104" t="s">
        <v>2481</v>
      </c>
      <c r="O94" s="102" t="s">
        <v>2483</v>
      </c>
      <c r="P94" s="102"/>
      <c r="Q94" s="105" t="s">
        <v>2228</v>
      </c>
    </row>
    <row r="95" spans="1:17" ht="18" x14ac:dyDescent="0.25">
      <c r="A95" s="102" t="str">
        <f>VLOOKUP(E95,'LISTADO ATM'!$A$2:$C$895,3,0)</f>
        <v>DISTRITO NACIONAL</v>
      </c>
      <c r="B95" s="111">
        <v>335773984</v>
      </c>
      <c r="C95" s="103">
        <v>44224.322523148148</v>
      </c>
      <c r="D95" s="102" t="s">
        <v>2189</v>
      </c>
      <c r="E95" s="99">
        <v>624</v>
      </c>
      <c r="F95" s="84" t="str">
        <f>VLOOKUP(E95,VIP!$A$2:$O11424,2,0)</f>
        <v>DRBR624</v>
      </c>
      <c r="G95" s="98" t="str">
        <f>VLOOKUP(E95,'LISTADO ATM'!$A$2:$B$894,2,0)</f>
        <v xml:space="preserve">ATM Policía Nacional I </v>
      </c>
      <c r="H95" s="98" t="str">
        <f>VLOOKUP(E95,VIP!$A$2:$O16344,7,FALSE)</f>
        <v>Si</v>
      </c>
      <c r="I95" s="98" t="str">
        <f>VLOOKUP(E95,VIP!$A$2:$O8309,8,FALSE)</f>
        <v>Si</v>
      </c>
      <c r="J95" s="98" t="str">
        <f>VLOOKUP(E95,VIP!$A$2:$O8259,8,FALSE)</f>
        <v>Si</v>
      </c>
      <c r="K95" s="98" t="str">
        <f>VLOOKUP(E95,VIP!$A$2:$O11833,6,0)</f>
        <v>NO</v>
      </c>
      <c r="L95" s="106" t="s">
        <v>2228</v>
      </c>
      <c r="M95" s="105" t="s">
        <v>2473</v>
      </c>
      <c r="N95" s="104" t="s">
        <v>2497</v>
      </c>
      <c r="O95" s="102" t="s">
        <v>2483</v>
      </c>
      <c r="P95" s="102"/>
      <c r="Q95" s="105" t="s">
        <v>2228</v>
      </c>
    </row>
    <row r="96" spans="1:17" ht="18" x14ac:dyDescent="0.25">
      <c r="A96" s="102" t="str">
        <f>VLOOKUP(E96,'LISTADO ATM'!$A$2:$C$895,3,0)</f>
        <v>DISTRITO NACIONAL</v>
      </c>
      <c r="B96" s="111">
        <v>335770186</v>
      </c>
      <c r="C96" s="103">
        <v>44218.519918981481</v>
      </c>
      <c r="D96" s="102" t="s">
        <v>2189</v>
      </c>
      <c r="E96" s="99">
        <v>735</v>
      </c>
      <c r="F96" s="84" t="str">
        <f>VLOOKUP(E96,VIP!$A$2:$O11359,2,0)</f>
        <v>DRBR179</v>
      </c>
      <c r="G96" s="98" t="str">
        <f>VLOOKUP(E96,'LISTADO ATM'!$A$2:$B$894,2,0)</f>
        <v xml:space="preserve">ATM Oficina Independencia II  </v>
      </c>
      <c r="H96" s="98" t="str">
        <f>VLOOKUP(E96,VIP!$A$2:$O16280,7,FALSE)</f>
        <v>Si</v>
      </c>
      <c r="I96" s="98" t="str">
        <f>VLOOKUP(E96,VIP!$A$2:$O8245,8,FALSE)</f>
        <v>Si</v>
      </c>
      <c r="J96" s="98" t="str">
        <f>VLOOKUP(E96,VIP!$A$2:$O8195,8,FALSE)</f>
        <v>Si</v>
      </c>
      <c r="K96" s="98" t="str">
        <f>VLOOKUP(E96,VIP!$A$2:$O11769,6,0)</f>
        <v>NO</v>
      </c>
      <c r="L96" s="106" t="s">
        <v>2228</v>
      </c>
      <c r="M96" s="105" t="s">
        <v>2473</v>
      </c>
      <c r="N96" s="104" t="s">
        <v>2497</v>
      </c>
      <c r="O96" s="102" t="s">
        <v>2483</v>
      </c>
      <c r="P96" s="102"/>
      <c r="Q96" s="105" t="s">
        <v>2228</v>
      </c>
    </row>
    <row r="97" spans="1:17" ht="18" x14ac:dyDescent="0.25">
      <c r="A97" s="102" t="str">
        <f>VLOOKUP(E97,'LISTADO ATM'!$A$2:$C$895,3,0)</f>
        <v>SUR</v>
      </c>
      <c r="B97" s="111">
        <v>335773807</v>
      </c>
      <c r="C97" s="103">
        <v>44223.695671296293</v>
      </c>
      <c r="D97" s="102" t="s">
        <v>2189</v>
      </c>
      <c r="E97" s="99">
        <v>751</v>
      </c>
      <c r="F97" s="84" t="str">
        <f>VLOOKUP(E97,VIP!$A$2:$O11396,2,0)</f>
        <v>DRBR751</v>
      </c>
      <c r="G97" s="98" t="str">
        <f>VLOOKUP(E97,'LISTADO ATM'!$A$2:$B$894,2,0)</f>
        <v>ATM Eco Petroleo Camilo</v>
      </c>
      <c r="H97" s="98" t="str">
        <f>VLOOKUP(E97,VIP!$A$2:$O16316,7,FALSE)</f>
        <v>N/A</v>
      </c>
      <c r="I97" s="98" t="str">
        <f>VLOOKUP(E97,VIP!$A$2:$O8281,8,FALSE)</f>
        <v>N/A</v>
      </c>
      <c r="J97" s="98" t="str">
        <f>VLOOKUP(E97,VIP!$A$2:$O8231,8,FALSE)</f>
        <v>N/A</v>
      </c>
      <c r="K97" s="98" t="str">
        <f>VLOOKUP(E97,VIP!$A$2:$O11805,6,0)</f>
        <v>N/A</v>
      </c>
      <c r="L97" s="106" t="s">
        <v>2228</v>
      </c>
      <c r="M97" s="105" t="s">
        <v>2473</v>
      </c>
      <c r="N97" s="104" t="s">
        <v>2497</v>
      </c>
      <c r="O97" s="102" t="s">
        <v>2483</v>
      </c>
      <c r="P97" s="102"/>
      <c r="Q97" s="105" t="s">
        <v>2228</v>
      </c>
    </row>
    <row r="98" spans="1:17" ht="18" x14ac:dyDescent="0.25">
      <c r="A98" s="102" t="str">
        <f>VLOOKUP(E98,'LISTADO ATM'!$A$2:$C$895,3,0)</f>
        <v>NORTE</v>
      </c>
      <c r="B98" s="111">
        <v>335775234</v>
      </c>
      <c r="C98" s="103">
        <v>44224.821076388886</v>
      </c>
      <c r="D98" s="102" t="s">
        <v>2190</v>
      </c>
      <c r="E98" s="99">
        <v>894</v>
      </c>
      <c r="F98" s="84" t="str">
        <f>VLOOKUP(E98,VIP!$A$2:$O11440,2,0)</f>
        <v>DRBR894</v>
      </c>
      <c r="G98" s="98" t="str">
        <f>VLOOKUP(E98,'LISTADO ATM'!$A$2:$B$894,2,0)</f>
        <v>ATM Eco Petroleo Estero Hondo</v>
      </c>
      <c r="H98" s="98" t="str">
        <f>VLOOKUP(E98,VIP!$A$2:$O16360,7,FALSE)</f>
        <v>NO</v>
      </c>
      <c r="I98" s="98" t="str">
        <f>VLOOKUP(E98,VIP!$A$2:$O8325,8,FALSE)</f>
        <v>NO</v>
      </c>
      <c r="J98" s="98" t="str">
        <f>VLOOKUP(E98,VIP!$A$2:$O8275,8,FALSE)</f>
        <v>NO</v>
      </c>
      <c r="K98" s="98" t="str">
        <f>VLOOKUP(E98,VIP!$A$2:$O11849,6,0)</f>
        <v>NO</v>
      </c>
      <c r="L98" s="106" t="s">
        <v>2228</v>
      </c>
      <c r="M98" s="105" t="s">
        <v>2473</v>
      </c>
      <c r="N98" s="104" t="s">
        <v>2481</v>
      </c>
      <c r="O98" s="102" t="s">
        <v>2490</v>
      </c>
      <c r="P98" s="102"/>
      <c r="Q98" s="105" t="s">
        <v>2228</v>
      </c>
    </row>
    <row r="99" spans="1:17" ht="18" x14ac:dyDescent="0.25">
      <c r="A99" s="102" t="str">
        <f>VLOOKUP(E99,'LISTADO ATM'!$A$2:$C$895,3,0)</f>
        <v>ESTE</v>
      </c>
      <c r="B99" s="111">
        <v>335772575</v>
      </c>
      <c r="C99" s="103">
        <v>44223.310300925928</v>
      </c>
      <c r="D99" s="102" t="s">
        <v>2189</v>
      </c>
      <c r="E99" s="99">
        <v>912</v>
      </c>
      <c r="F99" s="84" t="str">
        <f>VLOOKUP(E99,VIP!$A$2:$O11370,2,0)</f>
        <v>DRBR973</v>
      </c>
      <c r="G99" s="98" t="str">
        <f>VLOOKUP(E99,'LISTADO ATM'!$A$2:$B$894,2,0)</f>
        <v xml:space="preserve">ATM Oficina San Pedro II </v>
      </c>
      <c r="H99" s="98" t="str">
        <f>VLOOKUP(E99,VIP!$A$2:$O16290,7,FALSE)</f>
        <v>Si</v>
      </c>
      <c r="I99" s="98" t="str">
        <f>VLOOKUP(E99,VIP!$A$2:$O8255,8,FALSE)</f>
        <v>Si</v>
      </c>
      <c r="J99" s="98" t="str">
        <f>VLOOKUP(E99,VIP!$A$2:$O8205,8,FALSE)</f>
        <v>Si</v>
      </c>
      <c r="K99" s="98" t="str">
        <f>VLOOKUP(E99,VIP!$A$2:$O11779,6,0)</f>
        <v>SI</v>
      </c>
      <c r="L99" s="106" t="s">
        <v>2228</v>
      </c>
      <c r="M99" s="105" t="s">
        <v>2473</v>
      </c>
      <c r="N99" s="122" t="s">
        <v>2503</v>
      </c>
      <c r="O99" s="102" t="s">
        <v>2483</v>
      </c>
      <c r="P99" s="102"/>
      <c r="Q99" s="105" t="s">
        <v>2228</v>
      </c>
    </row>
    <row r="100" spans="1:17" ht="18" x14ac:dyDescent="0.25">
      <c r="A100" s="102" t="str">
        <f>VLOOKUP(E100,'LISTADO ATM'!$A$2:$C$895,3,0)</f>
        <v>DISTRITO NACIONAL</v>
      </c>
      <c r="B100" s="111">
        <v>335775230</v>
      </c>
      <c r="C100" s="103">
        <v>44224.812847222223</v>
      </c>
      <c r="D100" s="102" t="s">
        <v>2189</v>
      </c>
      <c r="E100" s="99">
        <v>929</v>
      </c>
      <c r="F100" s="84" t="str">
        <f>VLOOKUP(E100,VIP!$A$2:$O11443,2,0)</f>
        <v>DRBR929</v>
      </c>
      <c r="G100" s="98" t="str">
        <f>VLOOKUP(E100,'LISTADO ATM'!$A$2:$B$894,2,0)</f>
        <v>ATM Autoservicio Nacional El Conde</v>
      </c>
      <c r="H100" s="98" t="str">
        <f>VLOOKUP(E100,VIP!$A$2:$O16363,7,FALSE)</f>
        <v>Si</v>
      </c>
      <c r="I100" s="98" t="str">
        <f>VLOOKUP(E100,VIP!$A$2:$O8328,8,FALSE)</f>
        <v>Si</v>
      </c>
      <c r="J100" s="98" t="str">
        <f>VLOOKUP(E100,VIP!$A$2:$O8278,8,FALSE)</f>
        <v>Si</v>
      </c>
      <c r="K100" s="98" t="str">
        <f>VLOOKUP(E100,VIP!$A$2:$O11852,6,0)</f>
        <v>NO</v>
      </c>
      <c r="L100" s="106" t="s">
        <v>2228</v>
      </c>
      <c r="M100" s="105" t="s">
        <v>2473</v>
      </c>
      <c r="N100" s="104" t="s">
        <v>2497</v>
      </c>
      <c r="O100" s="102" t="s">
        <v>2483</v>
      </c>
      <c r="P100" s="102"/>
      <c r="Q100" s="105" t="s">
        <v>2228</v>
      </c>
    </row>
    <row r="101" spans="1:17" ht="18" x14ac:dyDescent="0.25">
      <c r="A101" s="102" t="str">
        <f>VLOOKUP(E101,'LISTADO ATM'!$A$2:$C$895,3,0)</f>
        <v>ESTE</v>
      </c>
      <c r="B101" s="111">
        <v>335775181</v>
      </c>
      <c r="C101" s="103">
        <v>44224.726030092592</v>
      </c>
      <c r="D101" s="102" t="s">
        <v>2189</v>
      </c>
      <c r="E101" s="99">
        <v>945</v>
      </c>
      <c r="F101" s="84" t="str">
        <f>VLOOKUP(E101,VIP!$A$2:$O11429,2,0)</f>
        <v>DRBR945</v>
      </c>
      <c r="G101" s="98" t="str">
        <f>VLOOKUP(E101,'LISTADO ATM'!$A$2:$B$894,2,0)</f>
        <v xml:space="preserve">ATM UNP El Valle (Hato Mayor) </v>
      </c>
      <c r="H101" s="98" t="str">
        <f>VLOOKUP(E101,VIP!$A$2:$O16349,7,FALSE)</f>
        <v>Si</v>
      </c>
      <c r="I101" s="98" t="str">
        <f>VLOOKUP(E101,VIP!$A$2:$O8314,8,FALSE)</f>
        <v>Si</v>
      </c>
      <c r="J101" s="98" t="str">
        <f>VLOOKUP(E101,VIP!$A$2:$O8264,8,FALSE)</f>
        <v>Si</v>
      </c>
      <c r="K101" s="98" t="str">
        <f>VLOOKUP(E101,VIP!$A$2:$O11838,6,0)</f>
        <v>NO</v>
      </c>
      <c r="L101" s="106" t="s">
        <v>2228</v>
      </c>
      <c r="M101" s="105" t="s">
        <v>2473</v>
      </c>
      <c r="N101" s="104" t="s">
        <v>2497</v>
      </c>
      <c r="O101" s="102" t="s">
        <v>2483</v>
      </c>
      <c r="P101" s="102"/>
      <c r="Q101" s="105" t="s">
        <v>2228</v>
      </c>
    </row>
    <row r="102" spans="1:17" ht="18" x14ac:dyDescent="0.25">
      <c r="A102" s="102" t="str">
        <f>VLOOKUP(E102,'LISTADO ATM'!$A$2:$C$895,3,0)</f>
        <v>DISTRITO NACIONAL</v>
      </c>
      <c r="B102" s="111">
        <v>335774811</v>
      </c>
      <c r="C102" s="103">
        <v>44224.566168981481</v>
      </c>
      <c r="D102" s="102" t="s">
        <v>2189</v>
      </c>
      <c r="E102" s="99">
        <v>951</v>
      </c>
      <c r="F102" s="84" t="str">
        <f>VLOOKUP(E102,VIP!$A$2:$O11422,2,0)</f>
        <v>DRBR203</v>
      </c>
      <c r="G102" s="98" t="str">
        <f>VLOOKUP(E102,'LISTADO ATM'!$A$2:$B$894,2,0)</f>
        <v xml:space="preserve">ATM Oficina Plaza Haché JFK </v>
      </c>
      <c r="H102" s="98" t="str">
        <f>VLOOKUP(E102,VIP!$A$2:$O16342,7,FALSE)</f>
        <v>Si</v>
      </c>
      <c r="I102" s="98" t="str">
        <f>VLOOKUP(E102,VIP!$A$2:$O8307,8,FALSE)</f>
        <v>Si</v>
      </c>
      <c r="J102" s="98" t="str">
        <f>VLOOKUP(E102,VIP!$A$2:$O8257,8,FALSE)</f>
        <v>Si</v>
      </c>
      <c r="K102" s="98" t="str">
        <f>VLOOKUP(E102,VIP!$A$2:$O11831,6,0)</f>
        <v>NO</v>
      </c>
      <c r="L102" s="106" t="s">
        <v>2228</v>
      </c>
      <c r="M102" s="105" t="s">
        <v>2473</v>
      </c>
      <c r="N102" s="104" t="s">
        <v>2497</v>
      </c>
      <c r="O102" s="102" t="s">
        <v>2483</v>
      </c>
      <c r="P102" s="102"/>
      <c r="Q102" s="105" t="s">
        <v>2228</v>
      </c>
    </row>
    <row r="103" spans="1:17" ht="18" x14ac:dyDescent="0.25">
      <c r="A103" s="102" t="str">
        <f>VLOOKUP(E103,'LISTADO ATM'!$A$2:$C$895,3,0)</f>
        <v>DISTRITO NACIONAL</v>
      </c>
      <c r="B103" s="111">
        <v>335774689</v>
      </c>
      <c r="C103" s="103">
        <v>44224.51767361111</v>
      </c>
      <c r="D103" s="102" t="s">
        <v>2189</v>
      </c>
      <c r="E103" s="99">
        <v>979</v>
      </c>
      <c r="F103" s="84" t="str">
        <f>VLOOKUP(E103,VIP!$A$2:$O11427,2,0)</f>
        <v>DRBR979</v>
      </c>
      <c r="G103" s="98" t="str">
        <f>VLOOKUP(E103,'LISTADO ATM'!$A$2:$B$894,2,0)</f>
        <v xml:space="preserve">ATM Oficina Luperón I </v>
      </c>
      <c r="H103" s="98" t="str">
        <f>VLOOKUP(E103,VIP!$A$2:$O16347,7,FALSE)</f>
        <v>Si</v>
      </c>
      <c r="I103" s="98" t="str">
        <f>VLOOKUP(E103,VIP!$A$2:$O8312,8,FALSE)</f>
        <v>Si</v>
      </c>
      <c r="J103" s="98" t="str">
        <f>VLOOKUP(E103,VIP!$A$2:$O8262,8,FALSE)</f>
        <v>Si</v>
      </c>
      <c r="K103" s="98" t="str">
        <f>VLOOKUP(E103,VIP!$A$2:$O11836,6,0)</f>
        <v>NO</v>
      </c>
      <c r="L103" s="106" t="s">
        <v>2228</v>
      </c>
      <c r="M103" s="105" t="s">
        <v>2473</v>
      </c>
      <c r="N103" s="104" t="s">
        <v>2497</v>
      </c>
      <c r="O103" s="102" t="s">
        <v>2483</v>
      </c>
      <c r="P103" s="102"/>
      <c r="Q103" s="105" t="s">
        <v>2228</v>
      </c>
    </row>
    <row r="104" spans="1:17" ht="18" x14ac:dyDescent="0.25">
      <c r="A104" s="102" t="str">
        <f>VLOOKUP(E104,'LISTADO ATM'!$A$2:$C$895,3,0)</f>
        <v>DISTRITO NACIONAL</v>
      </c>
      <c r="B104" s="111">
        <v>335764730</v>
      </c>
      <c r="C104" s="103">
        <v>44211.489016203705</v>
      </c>
      <c r="D104" s="102" t="s">
        <v>2189</v>
      </c>
      <c r="E104" s="99">
        <v>486</v>
      </c>
      <c r="F104" s="84" t="str">
        <f>VLOOKUP(E104,VIP!$A$2:$O11356,2,0)</f>
        <v>DRBR486</v>
      </c>
      <c r="G104" s="98" t="str">
        <f>VLOOKUP(E104,'LISTADO ATM'!$A$2:$B$894,2,0)</f>
        <v xml:space="preserve">ATM Olé La Caleta </v>
      </c>
      <c r="H104" s="98" t="str">
        <f>VLOOKUP(E104,VIP!$A$2:$O16277,7,FALSE)</f>
        <v>Si</v>
      </c>
      <c r="I104" s="98" t="str">
        <f>VLOOKUP(E104,VIP!$A$2:$O8242,8,FALSE)</f>
        <v>Si</v>
      </c>
      <c r="J104" s="98" t="str">
        <f>VLOOKUP(E104,VIP!$A$2:$O8192,8,FALSE)</f>
        <v>Si</v>
      </c>
      <c r="K104" s="98" t="str">
        <f>VLOOKUP(E104,VIP!$A$2:$O11766,6,0)</f>
        <v>NO</v>
      </c>
      <c r="L104" s="106" t="s">
        <v>2254</v>
      </c>
      <c r="M104" s="105" t="s">
        <v>2473</v>
      </c>
      <c r="N104" s="104" t="s">
        <v>2497</v>
      </c>
      <c r="O104" s="102" t="s">
        <v>2483</v>
      </c>
      <c r="P104" s="102"/>
      <c r="Q104" s="105" t="s">
        <v>2254</v>
      </c>
    </row>
    <row r="105" spans="1:17" ht="18" x14ac:dyDescent="0.25">
      <c r="A105" s="102" t="str">
        <f>VLOOKUP(E105,'LISTADO ATM'!$A$2:$C$895,3,0)</f>
        <v>DISTRITO NACIONAL</v>
      </c>
      <c r="B105" s="111">
        <v>335775271</v>
      </c>
      <c r="C105" s="103">
        <v>44225.243761574071</v>
      </c>
      <c r="D105" s="102" t="s">
        <v>2189</v>
      </c>
      <c r="E105" s="99">
        <v>490</v>
      </c>
      <c r="F105" s="84" t="str">
        <f>VLOOKUP(E105,VIP!$A$2:$O11458,2,0)</f>
        <v>DRBR490</v>
      </c>
      <c r="G105" s="98" t="str">
        <f>VLOOKUP(E105,'LISTADO ATM'!$A$2:$B$894,2,0)</f>
        <v xml:space="preserve">ATM Hospital Ney Arias Lora </v>
      </c>
      <c r="H105" s="98" t="str">
        <f>VLOOKUP(E105,VIP!$A$2:$O16378,7,FALSE)</f>
        <v>Si</v>
      </c>
      <c r="I105" s="98" t="str">
        <f>VLOOKUP(E105,VIP!$A$2:$O8343,8,FALSE)</f>
        <v>Si</v>
      </c>
      <c r="J105" s="98" t="str">
        <f>VLOOKUP(E105,VIP!$A$2:$O8293,8,FALSE)</f>
        <v>Si</v>
      </c>
      <c r="K105" s="98" t="str">
        <f>VLOOKUP(E105,VIP!$A$2:$O11867,6,0)</f>
        <v>NO</v>
      </c>
      <c r="L105" s="106" t="s">
        <v>2254</v>
      </c>
      <c r="M105" s="105" t="s">
        <v>2473</v>
      </c>
      <c r="N105" s="104" t="s">
        <v>2497</v>
      </c>
      <c r="O105" s="102" t="s">
        <v>2483</v>
      </c>
      <c r="P105" s="102"/>
      <c r="Q105" s="105" t="s">
        <v>2254</v>
      </c>
    </row>
    <row r="106" spans="1:17" ht="18" x14ac:dyDescent="0.25">
      <c r="A106" s="102" t="str">
        <f>VLOOKUP(E106,'LISTADO ATM'!$A$2:$C$895,3,0)</f>
        <v>DISTRITO NACIONAL</v>
      </c>
      <c r="B106" s="111">
        <v>335775954</v>
      </c>
      <c r="C106" s="103">
        <v>44225.513506944444</v>
      </c>
      <c r="D106" s="102" t="s">
        <v>2189</v>
      </c>
      <c r="E106" s="99">
        <v>611</v>
      </c>
      <c r="F106" s="84" t="str">
        <f>VLOOKUP(E106,VIP!$A$2:$O11473,2,0)</f>
        <v>DRBR611</v>
      </c>
      <c r="G106" s="98" t="str">
        <f>VLOOKUP(E106,'LISTADO ATM'!$A$2:$B$894,2,0)</f>
        <v xml:space="preserve">ATM DGII Sede Central </v>
      </c>
      <c r="H106" s="98" t="str">
        <f>VLOOKUP(E106,VIP!$A$2:$O16393,7,FALSE)</f>
        <v>Si</v>
      </c>
      <c r="I106" s="98" t="str">
        <f>VLOOKUP(E106,VIP!$A$2:$O8358,8,FALSE)</f>
        <v>Si</v>
      </c>
      <c r="J106" s="98" t="str">
        <f>VLOOKUP(E106,VIP!$A$2:$O8308,8,FALSE)</f>
        <v>Si</v>
      </c>
      <c r="K106" s="98" t="str">
        <f>VLOOKUP(E106,VIP!$A$2:$O11882,6,0)</f>
        <v>NO</v>
      </c>
      <c r="L106" s="106" t="s">
        <v>2254</v>
      </c>
      <c r="M106" s="105" t="s">
        <v>2473</v>
      </c>
      <c r="N106" s="104" t="s">
        <v>2481</v>
      </c>
      <c r="O106" s="102" t="s">
        <v>2483</v>
      </c>
      <c r="P106" s="102"/>
      <c r="Q106" s="105" t="s">
        <v>2254</v>
      </c>
    </row>
    <row r="107" spans="1:17" ht="18" x14ac:dyDescent="0.25">
      <c r="A107" s="102" t="str">
        <f>VLOOKUP(E107,'LISTADO ATM'!$A$2:$C$895,3,0)</f>
        <v>DISTRITO NACIONAL</v>
      </c>
      <c r="B107" s="111">
        <v>335775257</v>
      </c>
      <c r="C107" s="103">
        <v>44224.922858796293</v>
      </c>
      <c r="D107" s="102" t="s">
        <v>2189</v>
      </c>
      <c r="E107" s="99">
        <v>684</v>
      </c>
      <c r="F107" s="84" t="str">
        <f>VLOOKUP(E107,VIP!$A$2:$O11423,2,0)</f>
        <v>DRBR684</v>
      </c>
      <c r="G107" s="98" t="str">
        <f>VLOOKUP(E107,'LISTADO ATM'!$A$2:$B$894,2,0)</f>
        <v>ATM Estación Texaco Prolongación 27 Febrero</v>
      </c>
      <c r="H107" s="98" t="str">
        <f>VLOOKUP(E107,VIP!$A$2:$O16343,7,FALSE)</f>
        <v>NO</v>
      </c>
      <c r="I107" s="98" t="str">
        <f>VLOOKUP(E107,VIP!$A$2:$O8308,8,FALSE)</f>
        <v>NO</v>
      </c>
      <c r="J107" s="98" t="str">
        <f>VLOOKUP(E107,VIP!$A$2:$O8258,8,FALSE)</f>
        <v>NO</v>
      </c>
      <c r="K107" s="98" t="str">
        <f>VLOOKUP(E107,VIP!$A$2:$O11832,6,0)</f>
        <v>NO</v>
      </c>
      <c r="L107" s="106" t="s">
        <v>2254</v>
      </c>
      <c r="M107" s="105" t="s">
        <v>2473</v>
      </c>
      <c r="N107" s="104" t="s">
        <v>2497</v>
      </c>
      <c r="O107" s="102" t="s">
        <v>2483</v>
      </c>
      <c r="P107" s="102"/>
      <c r="Q107" s="105" t="s">
        <v>2254</v>
      </c>
    </row>
    <row r="108" spans="1:17" ht="18" x14ac:dyDescent="0.25">
      <c r="A108" s="102" t="str">
        <f>VLOOKUP(E108,'LISTADO ATM'!$A$2:$C$895,3,0)</f>
        <v>NORTE</v>
      </c>
      <c r="B108" s="111">
        <v>335776119</v>
      </c>
      <c r="C108" s="103">
        <v>44225.598298611112</v>
      </c>
      <c r="D108" s="102" t="s">
        <v>2190</v>
      </c>
      <c r="E108" s="99">
        <v>991</v>
      </c>
      <c r="F108" s="84" t="str">
        <f>VLOOKUP(E108,VIP!$A$2:$O11462,2,0)</f>
        <v>DRBR991</v>
      </c>
      <c r="G108" s="98" t="str">
        <f>VLOOKUP(E108,'LISTADO ATM'!$A$2:$B$894,2,0)</f>
        <v xml:space="preserve">ATM UNP Las Matas de Santa Cruz </v>
      </c>
      <c r="H108" s="98" t="str">
        <f>VLOOKUP(E108,VIP!$A$2:$O16382,7,FALSE)</f>
        <v>Si</v>
      </c>
      <c r="I108" s="98" t="str">
        <f>VLOOKUP(E108,VIP!$A$2:$O8347,8,FALSE)</f>
        <v>Si</v>
      </c>
      <c r="J108" s="98" t="str">
        <f>VLOOKUP(E108,VIP!$A$2:$O8297,8,FALSE)</f>
        <v>Si</v>
      </c>
      <c r="K108" s="98" t="str">
        <f>VLOOKUP(E108,VIP!$A$2:$O11871,6,0)</f>
        <v>NO</v>
      </c>
      <c r="L108" s="106" t="s">
        <v>2254</v>
      </c>
      <c r="M108" s="105" t="s">
        <v>2473</v>
      </c>
      <c r="N108" s="104" t="s">
        <v>2481</v>
      </c>
      <c r="O108" s="102" t="s">
        <v>2501</v>
      </c>
      <c r="P108" s="102"/>
      <c r="Q108" s="105" t="s">
        <v>2254</v>
      </c>
    </row>
    <row r="109" spans="1:17" ht="18" x14ac:dyDescent="0.25">
      <c r="A109" s="102" t="str">
        <f>VLOOKUP(E109,'LISTADO ATM'!$A$2:$C$895,3,0)</f>
        <v>DISTRITO NACIONAL</v>
      </c>
      <c r="B109" s="111">
        <v>335775883</v>
      </c>
      <c r="C109" s="103">
        <v>44225.49046296296</v>
      </c>
      <c r="D109" s="102" t="s">
        <v>2477</v>
      </c>
      <c r="E109" s="99">
        <v>2</v>
      </c>
      <c r="F109" s="84" t="str">
        <f>VLOOKUP(E109,VIP!$A$2:$O11476,2,0)</f>
        <v>DRBR002</v>
      </c>
      <c r="G109" s="98" t="str">
        <f>VLOOKUP(E109,'LISTADO ATM'!$A$2:$B$894,2,0)</f>
        <v>ATM Autoservicio Padre Castellano</v>
      </c>
      <c r="H109" s="98" t="str">
        <f>VLOOKUP(E109,VIP!$A$2:$O16396,7,FALSE)</f>
        <v>Si</v>
      </c>
      <c r="I109" s="98" t="str">
        <f>VLOOKUP(E109,VIP!$A$2:$O8361,8,FALSE)</f>
        <v>Si</v>
      </c>
      <c r="J109" s="98" t="str">
        <f>VLOOKUP(E109,VIP!$A$2:$O8311,8,FALSE)</f>
        <v>Si</v>
      </c>
      <c r="K109" s="98" t="str">
        <f>VLOOKUP(E109,VIP!$A$2:$O11885,6,0)</f>
        <v>NO</v>
      </c>
      <c r="L109" s="106" t="s">
        <v>2511</v>
      </c>
      <c r="M109" s="105" t="s">
        <v>2473</v>
      </c>
      <c r="N109" s="104" t="s">
        <v>2481</v>
      </c>
      <c r="O109" s="102" t="s">
        <v>2482</v>
      </c>
      <c r="P109" s="102"/>
      <c r="Q109" s="105" t="s">
        <v>2511</v>
      </c>
    </row>
    <row r="110" spans="1:17" ht="18" x14ac:dyDescent="0.25">
      <c r="A110" s="102" t="str">
        <f>VLOOKUP(E110,'LISTADO ATM'!$A$2:$C$895,3,0)</f>
        <v>DISTRITO NACIONAL</v>
      </c>
      <c r="B110" s="111">
        <v>335775846</v>
      </c>
      <c r="C110" s="103">
        <v>44225.478715277779</v>
      </c>
      <c r="D110" s="102" t="s">
        <v>2477</v>
      </c>
      <c r="E110" s="99">
        <v>165</v>
      </c>
      <c r="F110" s="84" t="str">
        <f>VLOOKUP(E110,VIP!$A$2:$O11479,2,0)</f>
        <v>DRBR165</v>
      </c>
      <c r="G110" s="98" t="str">
        <f>VLOOKUP(E110,'LISTADO ATM'!$A$2:$B$894,2,0)</f>
        <v>ATM Autoservicio Megacentro</v>
      </c>
      <c r="H110" s="98" t="str">
        <f>VLOOKUP(E110,VIP!$A$2:$O16399,7,FALSE)</f>
        <v>Si</v>
      </c>
      <c r="I110" s="98" t="str">
        <f>VLOOKUP(E110,VIP!$A$2:$O8364,8,FALSE)</f>
        <v>Si</v>
      </c>
      <c r="J110" s="98" t="str">
        <f>VLOOKUP(E110,VIP!$A$2:$O8314,8,FALSE)</f>
        <v>Si</v>
      </c>
      <c r="K110" s="98" t="str">
        <f>VLOOKUP(E110,VIP!$A$2:$O11888,6,0)</f>
        <v>SI</v>
      </c>
      <c r="L110" s="106" t="s">
        <v>2511</v>
      </c>
      <c r="M110" s="105" t="s">
        <v>2473</v>
      </c>
      <c r="N110" s="104" t="s">
        <v>2481</v>
      </c>
      <c r="O110" s="102" t="s">
        <v>2482</v>
      </c>
      <c r="P110" s="102"/>
      <c r="Q110" s="105" t="s">
        <v>2511</v>
      </c>
    </row>
    <row r="111" spans="1:17" ht="18" x14ac:dyDescent="0.25">
      <c r="A111" s="102" t="str">
        <f>VLOOKUP(E111,'LISTADO ATM'!$A$2:$C$895,3,0)</f>
        <v>NORTE</v>
      </c>
      <c r="B111" s="111">
        <v>335775833</v>
      </c>
      <c r="C111" s="103">
        <v>44225.47283564815</v>
      </c>
      <c r="D111" s="102" t="s">
        <v>2498</v>
      </c>
      <c r="E111" s="99">
        <v>307</v>
      </c>
      <c r="F111" s="84" t="str">
        <f>VLOOKUP(E111,VIP!$A$2:$O11482,2,0)</f>
        <v>DRBR307</v>
      </c>
      <c r="G111" s="98" t="str">
        <f>VLOOKUP(E111,'LISTADO ATM'!$A$2:$B$894,2,0)</f>
        <v>ATM Oficina Nagua II</v>
      </c>
      <c r="H111" s="98" t="str">
        <f>VLOOKUP(E111,VIP!$A$2:$O16402,7,FALSE)</f>
        <v>Si</v>
      </c>
      <c r="I111" s="98" t="str">
        <f>VLOOKUP(E111,VIP!$A$2:$O8367,8,FALSE)</f>
        <v>Si</v>
      </c>
      <c r="J111" s="98" t="str">
        <f>VLOOKUP(E111,VIP!$A$2:$O8317,8,FALSE)</f>
        <v>Si</v>
      </c>
      <c r="K111" s="98" t="str">
        <f>VLOOKUP(E111,VIP!$A$2:$O11891,6,0)</f>
        <v>SI</v>
      </c>
      <c r="L111" s="106" t="s">
        <v>2511</v>
      </c>
      <c r="M111" s="105" t="s">
        <v>2473</v>
      </c>
      <c r="N111" s="104" t="s">
        <v>2481</v>
      </c>
      <c r="O111" s="102" t="s">
        <v>2499</v>
      </c>
      <c r="P111" s="102"/>
      <c r="Q111" s="105" t="s">
        <v>2511</v>
      </c>
    </row>
    <row r="112" spans="1:17" ht="18" x14ac:dyDescent="0.25">
      <c r="A112" s="102" t="str">
        <f>VLOOKUP(E112,'LISTADO ATM'!$A$2:$C$895,3,0)</f>
        <v>DISTRITO NACIONAL</v>
      </c>
      <c r="B112" s="111">
        <v>335775786</v>
      </c>
      <c r="C112" s="103">
        <v>44225.462256944447</v>
      </c>
      <c r="D112" s="102" t="s">
        <v>2477</v>
      </c>
      <c r="E112" s="99">
        <v>558</v>
      </c>
      <c r="F112" s="84" t="str">
        <f>VLOOKUP(E112,VIP!$A$2:$O11486,2,0)</f>
        <v>DRBR106</v>
      </c>
      <c r="G112" s="98" t="str">
        <f>VLOOKUP(E112,'LISTADO ATM'!$A$2:$B$894,2,0)</f>
        <v xml:space="preserve">ATM Base Naval 27 de Febrero (Sans Soucí) </v>
      </c>
      <c r="H112" s="98" t="str">
        <f>VLOOKUP(E112,VIP!$A$2:$O16406,7,FALSE)</f>
        <v>Si</v>
      </c>
      <c r="I112" s="98" t="str">
        <f>VLOOKUP(E112,VIP!$A$2:$O8371,8,FALSE)</f>
        <v>Si</v>
      </c>
      <c r="J112" s="98" t="str">
        <f>VLOOKUP(E112,VIP!$A$2:$O8321,8,FALSE)</f>
        <v>Si</v>
      </c>
      <c r="K112" s="98" t="str">
        <f>VLOOKUP(E112,VIP!$A$2:$O11895,6,0)</f>
        <v>NO</v>
      </c>
      <c r="L112" s="106" t="s">
        <v>2511</v>
      </c>
      <c r="M112" s="105" t="s">
        <v>2473</v>
      </c>
      <c r="N112" s="104" t="s">
        <v>2481</v>
      </c>
      <c r="O112" s="102" t="s">
        <v>2482</v>
      </c>
      <c r="P112" s="102"/>
      <c r="Q112" s="105" t="s">
        <v>2511</v>
      </c>
    </row>
    <row r="113" spans="1:17" ht="18" x14ac:dyDescent="0.25">
      <c r="A113" s="102" t="str">
        <f>VLOOKUP(E113,'LISTADO ATM'!$A$2:$C$895,3,0)</f>
        <v>NORTE</v>
      </c>
      <c r="B113" s="111">
        <v>335775761</v>
      </c>
      <c r="C113" s="103">
        <v>44225.455555555556</v>
      </c>
      <c r="D113" s="102" t="s">
        <v>2498</v>
      </c>
      <c r="E113" s="99">
        <v>774</v>
      </c>
      <c r="F113" s="84" t="str">
        <f>VLOOKUP(E113,VIP!$A$2:$O11488,2,0)</f>
        <v>DRBR061</v>
      </c>
      <c r="G113" s="98" t="str">
        <f>VLOOKUP(E113,'LISTADO ATM'!$A$2:$B$894,2,0)</f>
        <v xml:space="preserve">ATM Oficina Montecristi </v>
      </c>
      <c r="H113" s="98" t="str">
        <f>VLOOKUP(E113,VIP!$A$2:$O16408,7,FALSE)</f>
        <v>Si</v>
      </c>
      <c r="I113" s="98" t="str">
        <f>VLOOKUP(E113,VIP!$A$2:$O8373,8,FALSE)</f>
        <v>Si</v>
      </c>
      <c r="J113" s="98" t="str">
        <f>VLOOKUP(E113,VIP!$A$2:$O8323,8,FALSE)</f>
        <v>Si</v>
      </c>
      <c r="K113" s="98" t="str">
        <f>VLOOKUP(E113,VIP!$A$2:$O11897,6,0)</f>
        <v>NO</v>
      </c>
      <c r="L113" s="106" t="s">
        <v>2511</v>
      </c>
      <c r="M113" s="105" t="s">
        <v>2473</v>
      </c>
      <c r="N113" s="104" t="s">
        <v>2481</v>
      </c>
      <c r="O113" s="102" t="s">
        <v>2499</v>
      </c>
      <c r="P113" s="102"/>
      <c r="Q113" s="105" t="s">
        <v>2511</v>
      </c>
    </row>
    <row r="114" spans="1:17" ht="18" x14ac:dyDescent="0.25">
      <c r="A114" s="102" t="str">
        <f>VLOOKUP(E114,'LISTADO ATM'!$A$2:$C$895,3,0)</f>
        <v>NORTE</v>
      </c>
      <c r="B114" s="111">
        <v>335776116</v>
      </c>
      <c r="C114" s="103">
        <v>44225.596307870372</v>
      </c>
      <c r="D114" s="102" t="s">
        <v>2190</v>
      </c>
      <c r="E114" s="99">
        <v>299</v>
      </c>
      <c r="F114" s="84" t="str">
        <f>VLOOKUP(E114,VIP!$A$2:$O11463,2,0)</f>
        <v>DRBR299</v>
      </c>
      <c r="G114" s="98" t="str">
        <f>VLOOKUP(E114,'LISTADO ATM'!$A$2:$B$894,2,0)</f>
        <v xml:space="preserve">ATM S/M Aprezio Cotui </v>
      </c>
      <c r="H114" s="98" t="str">
        <f>VLOOKUP(E114,VIP!$A$2:$O16383,7,FALSE)</f>
        <v>Si</v>
      </c>
      <c r="I114" s="98" t="str">
        <f>VLOOKUP(E114,VIP!$A$2:$O8348,8,FALSE)</f>
        <v>Si</v>
      </c>
      <c r="J114" s="98" t="str">
        <f>VLOOKUP(E114,VIP!$A$2:$O8298,8,FALSE)</f>
        <v>Si</v>
      </c>
      <c r="K114" s="98" t="str">
        <f>VLOOKUP(E114,VIP!$A$2:$O11872,6,0)</f>
        <v>NO</v>
      </c>
      <c r="L114" s="106" t="s">
        <v>2510</v>
      </c>
      <c r="M114" s="105" t="s">
        <v>2473</v>
      </c>
      <c r="N114" s="104" t="s">
        <v>2481</v>
      </c>
      <c r="O114" s="102" t="s">
        <v>2501</v>
      </c>
      <c r="P114" s="102"/>
      <c r="Q114" s="105" t="s">
        <v>2510</v>
      </c>
    </row>
    <row r="115" spans="1:17" ht="18" x14ac:dyDescent="0.25">
      <c r="A115" s="102" t="str">
        <f>VLOOKUP(E115,'LISTADO ATM'!$A$2:$C$895,3,0)</f>
        <v>NORTE</v>
      </c>
      <c r="B115" s="111">
        <v>335776122</v>
      </c>
      <c r="C115" s="103">
        <v>44225.600173611114</v>
      </c>
      <c r="D115" s="102" t="s">
        <v>2190</v>
      </c>
      <c r="E115" s="99">
        <v>779</v>
      </c>
      <c r="F115" s="84" t="str">
        <f>VLOOKUP(E115,VIP!$A$2:$O11461,2,0)</f>
        <v>DRBR206</v>
      </c>
      <c r="G115" s="98" t="str">
        <f>VLOOKUP(E115,'LISTADO ATM'!$A$2:$B$894,2,0)</f>
        <v xml:space="preserve">ATM Zona Franca Esperanza I (Mao) </v>
      </c>
      <c r="H115" s="98" t="str">
        <f>VLOOKUP(E115,VIP!$A$2:$O16381,7,FALSE)</f>
        <v>Si</v>
      </c>
      <c r="I115" s="98" t="str">
        <f>VLOOKUP(E115,VIP!$A$2:$O8346,8,FALSE)</f>
        <v>Si</v>
      </c>
      <c r="J115" s="98" t="str">
        <f>VLOOKUP(E115,VIP!$A$2:$O8296,8,FALSE)</f>
        <v>Si</v>
      </c>
      <c r="K115" s="98" t="str">
        <f>VLOOKUP(E115,VIP!$A$2:$O11870,6,0)</f>
        <v>NO</v>
      </c>
      <c r="L115" s="106" t="s">
        <v>2510</v>
      </c>
      <c r="M115" s="105" t="s">
        <v>2473</v>
      </c>
      <c r="N115" s="104" t="s">
        <v>2481</v>
      </c>
      <c r="O115" s="102" t="s">
        <v>2508</v>
      </c>
      <c r="P115" s="102"/>
      <c r="Q115" s="105" t="s">
        <v>2510</v>
      </c>
    </row>
    <row r="116" spans="1:17" ht="18" x14ac:dyDescent="0.25">
      <c r="A116" s="102" t="str">
        <f>VLOOKUP(E116,'LISTADO ATM'!$A$2:$C$895,3,0)</f>
        <v>DISTRITO NACIONAL</v>
      </c>
      <c r="B116" s="111">
        <v>335776178</v>
      </c>
      <c r="C116" s="103">
        <v>44225.621886574074</v>
      </c>
      <c r="D116" s="102" t="s">
        <v>2477</v>
      </c>
      <c r="E116" s="99">
        <v>13</v>
      </c>
      <c r="F116" s="84" t="str">
        <f>VLOOKUP(E116,VIP!$A$2:$O11460,2,0)</f>
        <v>DRBR013</v>
      </c>
      <c r="G116" s="98" t="str">
        <f>VLOOKUP(E116,'LISTADO ATM'!$A$2:$B$894,2,0)</f>
        <v xml:space="preserve">ATM CDEEE </v>
      </c>
      <c r="H116" s="98" t="str">
        <f>VLOOKUP(E116,VIP!$A$2:$O16380,7,FALSE)</f>
        <v>Si</v>
      </c>
      <c r="I116" s="98" t="str">
        <f>VLOOKUP(E116,VIP!$A$2:$O8345,8,FALSE)</f>
        <v>Si</v>
      </c>
      <c r="J116" s="98" t="str">
        <f>VLOOKUP(E116,VIP!$A$2:$O8295,8,FALSE)</f>
        <v>Si</v>
      </c>
      <c r="K116" s="98" t="str">
        <f>VLOOKUP(E116,VIP!$A$2:$O11869,6,0)</f>
        <v>NO</v>
      </c>
      <c r="L116" s="106" t="s">
        <v>2466</v>
      </c>
      <c r="M116" s="105" t="s">
        <v>2473</v>
      </c>
      <c r="N116" s="104" t="s">
        <v>2481</v>
      </c>
      <c r="O116" s="102" t="s">
        <v>2482</v>
      </c>
      <c r="P116" s="102"/>
      <c r="Q116" s="105" t="s">
        <v>2466</v>
      </c>
    </row>
    <row r="117" spans="1:17" ht="18" x14ac:dyDescent="0.25">
      <c r="A117" s="102" t="str">
        <f>VLOOKUP(E117,'LISTADO ATM'!$A$2:$C$895,3,0)</f>
        <v>DISTRITO NACIONAL</v>
      </c>
      <c r="B117" s="111">
        <v>335776186</v>
      </c>
      <c r="C117" s="103">
        <v>44225.62400462963</v>
      </c>
      <c r="D117" s="102" t="s">
        <v>2477</v>
      </c>
      <c r="E117" s="99">
        <v>194</v>
      </c>
      <c r="F117" s="84" t="str">
        <f>VLOOKUP(E117,VIP!$A$2:$O11459,2,0)</f>
        <v>DRBR194</v>
      </c>
      <c r="G117" s="98" t="str">
        <f>VLOOKUP(E117,'LISTADO ATM'!$A$2:$B$894,2,0)</f>
        <v xml:space="preserve">ATM UNP Pantoja </v>
      </c>
      <c r="H117" s="98" t="str">
        <f>VLOOKUP(E117,VIP!$A$2:$O16379,7,FALSE)</f>
        <v>Si</v>
      </c>
      <c r="I117" s="98" t="str">
        <f>VLOOKUP(E117,VIP!$A$2:$O8344,8,FALSE)</f>
        <v>No</v>
      </c>
      <c r="J117" s="98" t="str">
        <f>VLOOKUP(E117,VIP!$A$2:$O8294,8,FALSE)</f>
        <v>No</v>
      </c>
      <c r="K117" s="98" t="str">
        <f>VLOOKUP(E117,VIP!$A$2:$O11868,6,0)</f>
        <v>NO</v>
      </c>
      <c r="L117" s="106" t="s">
        <v>2466</v>
      </c>
      <c r="M117" s="105" t="s">
        <v>2473</v>
      </c>
      <c r="N117" s="104" t="s">
        <v>2481</v>
      </c>
      <c r="O117" s="102" t="s">
        <v>2482</v>
      </c>
      <c r="P117" s="102"/>
      <c r="Q117" s="105" t="s">
        <v>2466</v>
      </c>
    </row>
    <row r="118" spans="1:17" ht="18" x14ac:dyDescent="0.25">
      <c r="A118" s="102" t="str">
        <f>VLOOKUP(E118,'LISTADO ATM'!$A$2:$C$895,3,0)</f>
        <v>DISTRITO NACIONAL</v>
      </c>
      <c r="B118" s="111">
        <v>335774986</v>
      </c>
      <c r="C118" s="103">
        <v>44224.632581018515</v>
      </c>
      <c r="D118" s="102" t="s">
        <v>2477</v>
      </c>
      <c r="E118" s="99">
        <v>302</v>
      </c>
      <c r="F118" s="84" t="str">
        <f>VLOOKUP(E118,VIP!$A$2:$O11428,2,0)</f>
        <v>DRBR302</v>
      </c>
      <c r="G118" s="98" t="str">
        <f>VLOOKUP(E118,'LISTADO ATM'!$A$2:$B$894,2,0)</f>
        <v xml:space="preserve">ATM S/M Aprezio Los Mameyes  </v>
      </c>
      <c r="H118" s="98" t="str">
        <f>VLOOKUP(E118,VIP!$A$2:$O16348,7,FALSE)</f>
        <v>Si</v>
      </c>
      <c r="I118" s="98" t="str">
        <f>VLOOKUP(E118,VIP!$A$2:$O8313,8,FALSE)</f>
        <v>Si</v>
      </c>
      <c r="J118" s="98" t="str">
        <f>VLOOKUP(E118,VIP!$A$2:$O8263,8,FALSE)</f>
        <v>Si</v>
      </c>
      <c r="K118" s="98" t="str">
        <f>VLOOKUP(E118,VIP!$A$2:$O11837,6,0)</f>
        <v>NO</v>
      </c>
      <c r="L118" s="106" t="s">
        <v>2466</v>
      </c>
      <c r="M118" s="105" t="s">
        <v>2473</v>
      </c>
      <c r="N118" s="104" t="s">
        <v>2481</v>
      </c>
      <c r="O118" s="102" t="s">
        <v>2482</v>
      </c>
      <c r="P118" s="102"/>
      <c r="Q118" s="105" t="s">
        <v>2466</v>
      </c>
    </row>
    <row r="119" spans="1:17" ht="18" x14ac:dyDescent="0.25">
      <c r="A119" s="102" t="str">
        <f>VLOOKUP(E119,'LISTADO ATM'!$A$2:$C$895,3,0)</f>
        <v>DISTRITO NACIONAL</v>
      </c>
      <c r="B119" s="111">
        <v>335775253</v>
      </c>
      <c r="C119" s="103">
        <v>44224.883460648147</v>
      </c>
      <c r="D119" s="102" t="s">
        <v>2477</v>
      </c>
      <c r="E119" s="99">
        <v>355</v>
      </c>
      <c r="F119" s="84" t="str">
        <f>VLOOKUP(E119,VIP!$A$2:$O11427,2,0)</f>
        <v>DRBR355</v>
      </c>
      <c r="G119" s="98" t="str">
        <f>VLOOKUP(E119,'LISTADO ATM'!$A$2:$B$894,2,0)</f>
        <v xml:space="preserve">ATM UNP Metro II </v>
      </c>
      <c r="H119" s="98" t="str">
        <f>VLOOKUP(E119,VIP!$A$2:$O16347,7,FALSE)</f>
        <v>Si</v>
      </c>
      <c r="I119" s="98" t="str">
        <f>VLOOKUP(E119,VIP!$A$2:$O8312,8,FALSE)</f>
        <v>Si</v>
      </c>
      <c r="J119" s="98" t="str">
        <f>VLOOKUP(E119,VIP!$A$2:$O8262,8,FALSE)</f>
        <v>Si</v>
      </c>
      <c r="K119" s="98" t="str">
        <f>VLOOKUP(E119,VIP!$A$2:$O11836,6,0)</f>
        <v>SI</v>
      </c>
      <c r="L119" s="106" t="s">
        <v>2466</v>
      </c>
      <c r="M119" s="105" t="s">
        <v>2473</v>
      </c>
      <c r="N119" s="104" t="s">
        <v>2481</v>
      </c>
      <c r="O119" s="102" t="s">
        <v>2482</v>
      </c>
      <c r="P119" s="102"/>
      <c r="Q119" s="105" t="s">
        <v>2466</v>
      </c>
    </row>
    <row r="120" spans="1:17" ht="18" x14ac:dyDescent="0.25">
      <c r="A120" s="102" t="str">
        <f>VLOOKUP(E120,'LISTADO ATM'!$A$2:$C$895,3,0)</f>
        <v>DISTRITO NACIONAL</v>
      </c>
      <c r="B120" s="111">
        <v>335772891</v>
      </c>
      <c r="C120" s="103">
        <v>44223.391759259262</v>
      </c>
      <c r="D120" s="102" t="s">
        <v>2477</v>
      </c>
      <c r="E120" s="99">
        <v>406</v>
      </c>
      <c r="F120" s="84" t="str">
        <f>VLOOKUP(E120,VIP!$A$2:$O11373,2,0)</f>
        <v>DRBR406</v>
      </c>
      <c r="G120" s="98" t="str">
        <f>VLOOKUP(E120,'LISTADO ATM'!$A$2:$B$894,2,0)</f>
        <v xml:space="preserve">ATM UNP Plaza Lama Máximo Gómez </v>
      </c>
      <c r="H120" s="98" t="str">
        <f>VLOOKUP(E120,VIP!$A$2:$O16293,7,FALSE)</f>
        <v>Si</v>
      </c>
      <c r="I120" s="98" t="str">
        <f>VLOOKUP(E120,VIP!$A$2:$O8258,8,FALSE)</f>
        <v>Si</v>
      </c>
      <c r="J120" s="98" t="str">
        <f>VLOOKUP(E120,VIP!$A$2:$O8208,8,FALSE)</f>
        <v>Si</v>
      </c>
      <c r="K120" s="98" t="str">
        <f>VLOOKUP(E120,VIP!$A$2:$O11782,6,0)</f>
        <v>SI</v>
      </c>
      <c r="L120" s="106" t="s">
        <v>2466</v>
      </c>
      <c r="M120" s="105" t="s">
        <v>2473</v>
      </c>
      <c r="N120" s="104" t="s">
        <v>2481</v>
      </c>
      <c r="O120" s="102" t="s">
        <v>2482</v>
      </c>
      <c r="P120" s="102"/>
      <c r="Q120" s="105" t="s">
        <v>2466</v>
      </c>
    </row>
    <row r="121" spans="1:17" ht="18" x14ac:dyDescent="0.25">
      <c r="A121" s="102" t="str">
        <f>VLOOKUP(E121,'LISTADO ATM'!$A$2:$C$895,3,0)</f>
        <v>DISTRITO NACIONAL</v>
      </c>
      <c r="B121" s="111">
        <v>335775228</v>
      </c>
      <c r="C121" s="103">
        <v>44224.808472222219</v>
      </c>
      <c r="D121" s="102" t="s">
        <v>2477</v>
      </c>
      <c r="E121" s="99">
        <v>407</v>
      </c>
      <c r="F121" s="84" t="str">
        <f>VLOOKUP(E121,VIP!$A$2:$O11444,2,0)</f>
        <v>DRBR407</v>
      </c>
      <c r="G121" s="98" t="str">
        <f>VLOOKUP(E121,'LISTADO ATM'!$A$2:$B$894,2,0)</f>
        <v xml:space="preserve">ATM Multicentro La Sirena Villa Mella </v>
      </c>
      <c r="H121" s="98" t="str">
        <f>VLOOKUP(E121,VIP!$A$2:$O16364,7,FALSE)</f>
        <v>Si</v>
      </c>
      <c r="I121" s="98" t="str">
        <f>VLOOKUP(E121,VIP!$A$2:$O8329,8,FALSE)</f>
        <v>Si</v>
      </c>
      <c r="J121" s="98" t="str">
        <f>VLOOKUP(E121,VIP!$A$2:$O8279,8,FALSE)</f>
        <v>Si</v>
      </c>
      <c r="K121" s="98" t="str">
        <f>VLOOKUP(E121,VIP!$A$2:$O11853,6,0)</f>
        <v>NO</v>
      </c>
      <c r="L121" s="106" t="s">
        <v>2466</v>
      </c>
      <c r="M121" s="105" t="s">
        <v>2473</v>
      </c>
      <c r="N121" s="104" t="s">
        <v>2481</v>
      </c>
      <c r="O121" s="102" t="s">
        <v>2482</v>
      </c>
      <c r="P121" s="102"/>
      <c r="Q121" s="105" t="s">
        <v>2466</v>
      </c>
    </row>
    <row r="122" spans="1:17" ht="18" x14ac:dyDescent="0.25">
      <c r="A122" s="102" t="str">
        <f>VLOOKUP(E122,'LISTADO ATM'!$A$2:$C$895,3,0)</f>
        <v>DISTRITO NACIONAL</v>
      </c>
      <c r="B122" s="111">
        <v>335775267</v>
      </c>
      <c r="C122" s="103">
        <v>44225.139074074075</v>
      </c>
      <c r="D122" s="102" t="s">
        <v>2477</v>
      </c>
      <c r="E122" s="99">
        <v>515</v>
      </c>
      <c r="F122" s="84" t="str">
        <f>VLOOKUP(E122,VIP!$A$2:$O11461,2,0)</f>
        <v>DRBR515</v>
      </c>
      <c r="G122" s="98" t="str">
        <f>VLOOKUP(E122,'LISTADO ATM'!$A$2:$B$894,2,0)</f>
        <v xml:space="preserve">ATM Oficina Agora Mall I </v>
      </c>
      <c r="H122" s="98" t="str">
        <f>VLOOKUP(E122,VIP!$A$2:$O16381,7,FALSE)</f>
        <v>Si</v>
      </c>
      <c r="I122" s="98" t="str">
        <f>VLOOKUP(E122,VIP!$A$2:$O8346,8,FALSE)</f>
        <v>Si</v>
      </c>
      <c r="J122" s="98" t="str">
        <f>VLOOKUP(E122,VIP!$A$2:$O8296,8,FALSE)</f>
        <v>Si</v>
      </c>
      <c r="K122" s="98" t="str">
        <f>VLOOKUP(E122,VIP!$A$2:$O11870,6,0)</f>
        <v>SI</v>
      </c>
      <c r="L122" s="106" t="s">
        <v>2466</v>
      </c>
      <c r="M122" s="105" t="s">
        <v>2473</v>
      </c>
      <c r="N122" s="104" t="s">
        <v>2481</v>
      </c>
      <c r="O122" s="102" t="s">
        <v>2482</v>
      </c>
      <c r="P122" s="102"/>
      <c r="Q122" s="105" t="s">
        <v>2466</v>
      </c>
    </row>
    <row r="123" spans="1:17" ht="18" x14ac:dyDescent="0.25">
      <c r="A123" s="102" t="str">
        <f>VLOOKUP(E123,'LISTADO ATM'!$A$2:$C$895,3,0)</f>
        <v>DISTRITO NACIONAL</v>
      </c>
      <c r="B123" s="111">
        <v>335775354</v>
      </c>
      <c r="C123" s="103">
        <v>44225.350034722222</v>
      </c>
      <c r="D123" s="102" t="s">
        <v>2477</v>
      </c>
      <c r="E123" s="99">
        <v>678</v>
      </c>
      <c r="F123" s="84" t="str">
        <f>VLOOKUP(E123,VIP!$A$2:$O11474,2,0)</f>
        <v>DRBR678</v>
      </c>
      <c r="G123" s="98" t="str">
        <f>VLOOKUP(E123,'LISTADO ATM'!$A$2:$B$894,2,0)</f>
        <v>ATM Eco Petroleo San Isidro</v>
      </c>
      <c r="H123" s="98" t="str">
        <f>VLOOKUP(E123,VIP!$A$2:$O16394,7,FALSE)</f>
        <v>Si</v>
      </c>
      <c r="I123" s="98" t="str">
        <f>VLOOKUP(E123,VIP!$A$2:$O8359,8,FALSE)</f>
        <v>Si</v>
      </c>
      <c r="J123" s="98" t="str">
        <f>VLOOKUP(E123,VIP!$A$2:$O8309,8,FALSE)</f>
        <v>Si</v>
      </c>
      <c r="K123" s="98" t="str">
        <f>VLOOKUP(E123,VIP!$A$2:$O11883,6,0)</f>
        <v>NO</v>
      </c>
      <c r="L123" s="106" t="s">
        <v>2466</v>
      </c>
      <c r="M123" s="105" t="s">
        <v>2473</v>
      </c>
      <c r="N123" s="104" t="s">
        <v>2481</v>
      </c>
      <c r="O123" s="102" t="s">
        <v>2482</v>
      </c>
      <c r="P123" s="102"/>
      <c r="Q123" s="105" t="s">
        <v>2466</v>
      </c>
    </row>
    <row r="124" spans="1:17" ht="18" x14ac:dyDescent="0.25">
      <c r="A124" s="102" t="str">
        <f>VLOOKUP(E124,'LISTADO ATM'!$A$2:$C$895,3,0)</f>
        <v>DISTRITO NACIONAL</v>
      </c>
      <c r="B124" s="111">
        <v>335769547</v>
      </c>
      <c r="C124" s="103">
        <v>44217.503275462965</v>
      </c>
      <c r="D124" s="102" t="s">
        <v>2477</v>
      </c>
      <c r="E124" s="99">
        <v>719</v>
      </c>
      <c r="F124" s="84" t="str">
        <f>VLOOKUP(E124,VIP!$A$2:$O11358,2,0)</f>
        <v>DRBR419</v>
      </c>
      <c r="G124" s="98" t="str">
        <f>VLOOKUP(E124,'LISTADO ATM'!$A$2:$B$894,2,0)</f>
        <v xml:space="preserve">ATM Ayuntamiento Municipal San Luís </v>
      </c>
      <c r="H124" s="98" t="str">
        <f>VLOOKUP(E124,VIP!$A$2:$O16279,7,FALSE)</f>
        <v>Si</v>
      </c>
      <c r="I124" s="98" t="str">
        <f>VLOOKUP(E124,VIP!$A$2:$O8244,8,FALSE)</f>
        <v>Si</v>
      </c>
      <c r="J124" s="98" t="str">
        <f>VLOOKUP(E124,VIP!$A$2:$O8194,8,FALSE)</f>
        <v>Si</v>
      </c>
      <c r="K124" s="98" t="str">
        <f>VLOOKUP(E124,VIP!$A$2:$O11768,6,0)</f>
        <v>NO</v>
      </c>
      <c r="L124" s="106" t="s">
        <v>2466</v>
      </c>
      <c r="M124" s="105" t="s">
        <v>2473</v>
      </c>
      <c r="N124" s="104" t="s">
        <v>2481</v>
      </c>
      <c r="O124" s="102" t="s">
        <v>2482</v>
      </c>
      <c r="P124" s="106"/>
      <c r="Q124" s="105" t="s">
        <v>2466</v>
      </c>
    </row>
    <row r="125" spans="1:17" ht="18" x14ac:dyDescent="0.25">
      <c r="A125" s="102" t="str">
        <f>VLOOKUP(E125,'LISTADO ATM'!$A$2:$C$895,3,0)</f>
        <v>DISTRITO NACIONAL</v>
      </c>
      <c r="B125" s="111">
        <v>335774290</v>
      </c>
      <c r="C125" s="103">
        <v>44224.405729166669</v>
      </c>
      <c r="D125" s="102" t="s">
        <v>2477</v>
      </c>
      <c r="E125" s="99">
        <v>915</v>
      </c>
      <c r="F125" s="84" t="str">
        <f>VLOOKUP(E125,VIP!$A$2:$O11426,2,0)</f>
        <v>DRBR24F</v>
      </c>
      <c r="G125" s="98" t="str">
        <f>VLOOKUP(E125,'LISTADO ATM'!$A$2:$B$894,2,0)</f>
        <v xml:space="preserve">ATM Multicentro La Sirena Aut. Duarte </v>
      </c>
      <c r="H125" s="98" t="str">
        <f>VLOOKUP(E125,VIP!$A$2:$O16346,7,FALSE)</f>
        <v>Si</v>
      </c>
      <c r="I125" s="98" t="str">
        <f>VLOOKUP(E125,VIP!$A$2:$O8311,8,FALSE)</f>
        <v>Si</v>
      </c>
      <c r="J125" s="98" t="str">
        <f>VLOOKUP(E125,VIP!$A$2:$O8261,8,FALSE)</f>
        <v>Si</v>
      </c>
      <c r="K125" s="98" t="str">
        <f>VLOOKUP(E125,VIP!$A$2:$O11835,6,0)</f>
        <v>SI</v>
      </c>
      <c r="L125" s="106" t="s">
        <v>2466</v>
      </c>
      <c r="M125" s="105" t="s">
        <v>2473</v>
      </c>
      <c r="N125" s="104" t="s">
        <v>2481</v>
      </c>
      <c r="O125" s="102" t="s">
        <v>2482</v>
      </c>
      <c r="P125" s="102"/>
      <c r="Q125" s="105" t="s">
        <v>2466</v>
      </c>
    </row>
    <row r="126" spans="1:17" ht="18" x14ac:dyDescent="0.25">
      <c r="A126" s="102" t="str">
        <f>VLOOKUP(E126,'LISTADO ATM'!$A$2:$C$895,3,0)</f>
        <v>DISTRITO NACIONAL</v>
      </c>
      <c r="B126" s="111">
        <v>335775262</v>
      </c>
      <c r="C126" s="103">
        <v>44225.01494212963</v>
      </c>
      <c r="D126" s="102" t="s">
        <v>2189</v>
      </c>
      <c r="E126" s="99">
        <v>453</v>
      </c>
      <c r="F126" s="84" t="str">
        <f>VLOOKUP(E126,VIP!$A$2:$O11464,2,0)</f>
        <v>DRBR453</v>
      </c>
      <c r="G126" s="98" t="str">
        <f>VLOOKUP(E126,'LISTADO ATM'!$A$2:$B$894,2,0)</f>
        <v xml:space="preserve">ATM Autobanco Sarasota II </v>
      </c>
      <c r="H126" s="98" t="str">
        <f>VLOOKUP(E126,VIP!$A$2:$O16384,7,FALSE)</f>
        <v>Si</v>
      </c>
      <c r="I126" s="98" t="str">
        <f>VLOOKUP(E126,VIP!$A$2:$O8349,8,FALSE)</f>
        <v>Si</v>
      </c>
      <c r="J126" s="98" t="str">
        <f>VLOOKUP(E126,VIP!$A$2:$O8299,8,FALSE)</f>
        <v>Si</v>
      </c>
      <c r="K126" s="98" t="str">
        <f>VLOOKUP(E126,VIP!$A$2:$O11873,6,0)</f>
        <v>SI</v>
      </c>
      <c r="L126" s="106" t="s">
        <v>2435</v>
      </c>
      <c r="M126" s="105" t="s">
        <v>2473</v>
      </c>
      <c r="N126" s="104" t="s">
        <v>2497</v>
      </c>
      <c r="O126" s="102" t="s">
        <v>2483</v>
      </c>
      <c r="P126" s="102"/>
      <c r="Q126" s="105" t="s">
        <v>2435</v>
      </c>
    </row>
    <row r="127" spans="1:17" ht="18" x14ac:dyDescent="0.25">
      <c r="A127" s="102" t="str">
        <f>VLOOKUP(E127,'LISTADO ATM'!$A$2:$C$895,3,0)</f>
        <v>SUR</v>
      </c>
      <c r="B127" s="111">
        <v>335775843</v>
      </c>
      <c r="C127" s="103">
        <v>44225.476481481484</v>
      </c>
      <c r="D127" s="102" t="s">
        <v>2494</v>
      </c>
      <c r="E127" s="99">
        <v>6</v>
      </c>
      <c r="F127" s="84" t="str">
        <f>VLOOKUP(E127,VIP!$A$2:$O11480,2,0)</f>
        <v>DRBR006</v>
      </c>
      <c r="G127" s="98" t="str">
        <f>VLOOKUP(E127,'LISTADO ATM'!$A$2:$B$894,2,0)</f>
        <v xml:space="preserve">ATM Plaza WAO San Juan </v>
      </c>
      <c r="H127" s="98" t="str">
        <f>VLOOKUP(E127,VIP!$A$2:$O16400,7,FALSE)</f>
        <v>N/A</v>
      </c>
      <c r="I127" s="98" t="str">
        <f>VLOOKUP(E127,VIP!$A$2:$O8365,8,FALSE)</f>
        <v>N/A</v>
      </c>
      <c r="J127" s="98" t="str">
        <f>VLOOKUP(E127,VIP!$A$2:$O8315,8,FALSE)</f>
        <v>N/A</v>
      </c>
      <c r="K127" s="98" t="str">
        <f>VLOOKUP(E127,VIP!$A$2:$O11889,6,0)</f>
        <v/>
      </c>
      <c r="L127" s="106" t="s">
        <v>2430</v>
      </c>
      <c r="M127" s="105" t="s">
        <v>2473</v>
      </c>
      <c r="N127" s="104" t="s">
        <v>2481</v>
      </c>
      <c r="O127" s="102" t="s">
        <v>2495</v>
      </c>
      <c r="P127" s="102"/>
      <c r="Q127" s="105" t="s">
        <v>2430</v>
      </c>
    </row>
    <row r="128" spans="1:17" ht="18" x14ac:dyDescent="0.25">
      <c r="A128" s="102" t="str">
        <f>VLOOKUP(E128,'LISTADO ATM'!$A$2:$C$895,3,0)</f>
        <v>DISTRITO NACIONAL</v>
      </c>
      <c r="B128" s="111">
        <v>335775838</v>
      </c>
      <c r="C128" s="103">
        <v>44225.474317129629</v>
      </c>
      <c r="D128" s="102" t="s">
        <v>2477</v>
      </c>
      <c r="E128" s="99">
        <v>24</v>
      </c>
      <c r="F128" s="84" t="str">
        <f>VLOOKUP(E128,VIP!$A$2:$O11481,2,0)</f>
        <v>DRBR024</v>
      </c>
      <c r="G128" s="98" t="str">
        <f>VLOOKUP(E128,'LISTADO ATM'!$A$2:$B$894,2,0)</f>
        <v xml:space="preserve">ATM Oficina Eusebio Manzueta </v>
      </c>
      <c r="H128" s="98" t="str">
        <f>VLOOKUP(E128,VIP!$A$2:$O16401,7,FALSE)</f>
        <v>No</v>
      </c>
      <c r="I128" s="98" t="str">
        <f>VLOOKUP(E128,VIP!$A$2:$O8366,8,FALSE)</f>
        <v>No</v>
      </c>
      <c r="J128" s="98" t="str">
        <f>VLOOKUP(E128,VIP!$A$2:$O8316,8,FALSE)</f>
        <v>No</v>
      </c>
      <c r="K128" s="98" t="str">
        <f>VLOOKUP(E128,VIP!$A$2:$O11890,6,0)</f>
        <v>NO</v>
      </c>
      <c r="L128" s="106" t="s">
        <v>2430</v>
      </c>
      <c r="M128" s="105" t="s">
        <v>2473</v>
      </c>
      <c r="N128" s="104" t="s">
        <v>2481</v>
      </c>
      <c r="O128" s="102" t="s">
        <v>2482</v>
      </c>
      <c r="P128" s="102"/>
      <c r="Q128" s="105" t="s">
        <v>2430</v>
      </c>
    </row>
    <row r="129" spans="1:17" ht="18" x14ac:dyDescent="0.25">
      <c r="A129" s="102" t="str">
        <f>VLOOKUP(E129,'LISTADO ATM'!$A$2:$C$895,3,0)</f>
        <v>DISTRITO NACIONAL</v>
      </c>
      <c r="B129" s="111">
        <v>335776050</v>
      </c>
      <c r="C129" s="103">
        <v>44225.561874999999</v>
      </c>
      <c r="D129" s="102" t="s">
        <v>2477</v>
      </c>
      <c r="E129" s="99">
        <v>26</v>
      </c>
      <c r="F129" s="84" t="str">
        <f>VLOOKUP(E129,VIP!$A$2:$O11467,2,0)</f>
        <v>DRBR221</v>
      </c>
      <c r="G129" s="98" t="str">
        <f>VLOOKUP(E129,'LISTADO ATM'!$A$2:$B$894,2,0)</f>
        <v>ATM S/M Jumbo San Isidro</v>
      </c>
      <c r="H129" s="98" t="str">
        <f>VLOOKUP(E129,VIP!$A$2:$O16387,7,FALSE)</f>
        <v>Si</v>
      </c>
      <c r="I129" s="98" t="str">
        <f>VLOOKUP(E129,VIP!$A$2:$O8352,8,FALSE)</f>
        <v>Si</v>
      </c>
      <c r="J129" s="98" t="str">
        <f>VLOOKUP(E129,VIP!$A$2:$O8302,8,FALSE)</f>
        <v>Si</v>
      </c>
      <c r="K129" s="98" t="str">
        <f>VLOOKUP(E129,VIP!$A$2:$O11876,6,0)</f>
        <v>NO</v>
      </c>
      <c r="L129" s="106" t="s">
        <v>2430</v>
      </c>
      <c r="M129" s="105" t="s">
        <v>2473</v>
      </c>
      <c r="N129" s="104" t="s">
        <v>2481</v>
      </c>
      <c r="O129" s="102" t="s">
        <v>2482</v>
      </c>
      <c r="P129" s="102"/>
      <c r="Q129" s="105" t="s">
        <v>2430</v>
      </c>
    </row>
    <row r="130" spans="1:17" ht="18" x14ac:dyDescent="0.25">
      <c r="A130" s="102" t="str">
        <f>VLOOKUP(E130,'LISTADO ATM'!$A$2:$C$895,3,0)</f>
        <v>DISTRITO NACIONAL</v>
      </c>
      <c r="B130" s="111">
        <v>335775108</v>
      </c>
      <c r="C130" s="103">
        <v>44224.676435185182</v>
      </c>
      <c r="D130" s="102" t="s">
        <v>2477</v>
      </c>
      <c r="E130" s="99">
        <v>29</v>
      </c>
      <c r="F130" s="84" t="str">
        <f>VLOOKUP(E130,VIP!$A$2:$O11433,2,0)</f>
        <v>DRBR029</v>
      </c>
      <c r="G130" s="98" t="str">
        <f>VLOOKUP(E130,'LISTADO ATM'!$A$2:$B$894,2,0)</f>
        <v xml:space="preserve">ATM AFP </v>
      </c>
      <c r="H130" s="98" t="str">
        <f>VLOOKUP(E130,VIP!$A$2:$O16353,7,FALSE)</f>
        <v>Si</v>
      </c>
      <c r="I130" s="98" t="str">
        <f>VLOOKUP(E130,VIP!$A$2:$O8318,8,FALSE)</f>
        <v>Si</v>
      </c>
      <c r="J130" s="98" t="str">
        <f>VLOOKUP(E130,VIP!$A$2:$O8268,8,FALSE)</f>
        <v>Si</v>
      </c>
      <c r="K130" s="98" t="str">
        <f>VLOOKUP(E130,VIP!$A$2:$O11842,6,0)</f>
        <v>NO</v>
      </c>
      <c r="L130" s="106" t="s">
        <v>2430</v>
      </c>
      <c r="M130" s="105" t="s">
        <v>2473</v>
      </c>
      <c r="N130" s="104" t="s">
        <v>2481</v>
      </c>
      <c r="O130" s="102" t="s">
        <v>2482</v>
      </c>
      <c r="P130" s="102"/>
      <c r="Q130" s="105" t="s">
        <v>2430</v>
      </c>
    </row>
    <row r="131" spans="1:17" ht="18" x14ac:dyDescent="0.25">
      <c r="A131" s="102" t="str">
        <f>VLOOKUP(E131,'LISTADO ATM'!$A$2:$C$895,3,0)</f>
        <v>SUR</v>
      </c>
      <c r="B131" s="111">
        <v>335775478</v>
      </c>
      <c r="C131" s="103">
        <v>44225.378657407404</v>
      </c>
      <c r="D131" s="102" t="s">
        <v>2477</v>
      </c>
      <c r="E131" s="99">
        <v>44</v>
      </c>
      <c r="F131" s="84" t="str">
        <f>VLOOKUP(E131,VIP!$A$2:$O11465,2,0)</f>
        <v>DRBR044</v>
      </c>
      <c r="G131" s="98" t="str">
        <f>VLOOKUP(E131,'LISTADO ATM'!$A$2:$B$894,2,0)</f>
        <v xml:space="preserve">ATM Oficina Pedernales </v>
      </c>
      <c r="H131" s="98" t="str">
        <f>VLOOKUP(E131,VIP!$A$2:$O16385,7,FALSE)</f>
        <v>Si</v>
      </c>
      <c r="I131" s="98" t="str">
        <f>VLOOKUP(E131,VIP!$A$2:$O8350,8,FALSE)</f>
        <v>Si</v>
      </c>
      <c r="J131" s="98" t="str">
        <f>VLOOKUP(E131,VIP!$A$2:$O8300,8,FALSE)</f>
        <v>Si</v>
      </c>
      <c r="K131" s="98" t="str">
        <f>VLOOKUP(E131,VIP!$A$2:$O11874,6,0)</f>
        <v>SI</v>
      </c>
      <c r="L131" s="106" t="s">
        <v>2430</v>
      </c>
      <c r="M131" s="105" t="s">
        <v>2473</v>
      </c>
      <c r="N131" s="104" t="s">
        <v>2481</v>
      </c>
      <c r="O131" s="102" t="s">
        <v>2482</v>
      </c>
      <c r="P131" s="102"/>
      <c r="Q131" s="105" t="s">
        <v>2430</v>
      </c>
    </row>
    <row r="132" spans="1:17" ht="18" x14ac:dyDescent="0.25">
      <c r="A132" s="102" t="str">
        <f>VLOOKUP(E132,'LISTADO ATM'!$A$2:$C$895,3,0)</f>
        <v>NORTE</v>
      </c>
      <c r="B132" s="111">
        <v>335775343</v>
      </c>
      <c r="C132" s="103">
        <v>44225.346354166664</v>
      </c>
      <c r="D132" s="102" t="s">
        <v>2498</v>
      </c>
      <c r="E132" s="99">
        <v>136</v>
      </c>
      <c r="F132" s="84" t="str">
        <f>VLOOKUP(E132,VIP!$A$2:$O11477,2,0)</f>
        <v>DRBR136</v>
      </c>
      <c r="G132" s="98" t="str">
        <f>VLOOKUP(E132,'LISTADO ATM'!$A$2:$B$894,2,0)</f>
        <v>ATM S/M Xtra (Santiago)</v>
      </c>
      <c r="H132" s="98" t="str">
        <f>VLOOKUP(E132,VIP!$A$2:$O16397,7,FALSE)</f>
        <v>Si</v>
      </c>
      <c r="I132" s="98" t="str">
        <f>VLOOKUP(E132,VIP!$A$2:$O8362,8,FALSE)</f>
        <v>Si</v>
      </c>
      <c r="J132" s="98" t="str">
        <f>VLOOKUP(E132,VIP!$A$2:$O8312,8,FALSE)</f>
        <v>Si</v>
      </c>
      <c r="K132" s="98" t="str">
        <f>VLOOKUP(E132,VIP!$A$2:$O11886,6,0)</f>
        <v>NO</v>
      </c>
      <c r="L132" s="106" t="s">
        <v>2430</v>
      </c>
      <c r="M132" s="105" t="s">
        <v>2473</v>
      </c>
      <c r="N132" s="104" t="s">
        <v>2481</v>
      </c>
      <c r="O132" s="102" t="s">
        <v>2499</v>
      </c>
      <c r="P132" s="102"/>
      <c r="Q132" s="105" t="s">
        <v>2430</v>
      </c>
    </row>
    <row r="133" spans="1:17" ht="18" x14ac:dyDescent="0.25">
      <c r="A133" s="102" t="str">
        <f>VLOOKUP(E133,'LISTADO ATM'!$A$2:$C$895,3,0)</f>
        <v>SUR</v>
      </c>
      <c r="B133" s="111">
        <v>335776035</v>
      </c>
      <c r="C133" s="103">
        <v>44225.551701388889</v>
      </c>
      <c r="D133" s="102" t="s">
        <v>2477</v>
      </c>
      <c r="E133" s="99">
        <v>301</v>
      </c>
      <c r="F133" s="84" t="str">
        <f>VLOOKUP(E133,VIP!$A$2:$O11469,2,0)</f>
        <v>DRBR301</v>
      </c>
      <c r="G133" s="98" t="str">
        <f>VLOOKUP(E133,'LISTADO ATM'!$A$2:$B$894,2,0)</f>
        <v xml:space="preserve">ATM UNP Alfa y Omega (Barahona) </v>
      </c>
      <c r="H133" s="98" t="str">
        <f>VLOOKUP(E133,VIP!$A$2:$O16389,7,FALSE)</f>
        <v>Si</v>
      </c>
      <c r="I133" s="98" t="str">
        <f>VLOOKUP(E133,VIP!$A$2:$O8354,8,FALSE)</f>
        <v>Si</v>
      </c>
      <c r="J133" s="98" t="str">
        <f>VLOOKUP(E133,VIP!$A$2:$O8304,8,FALSE)</f>
        <v>Si</v>
      </c>
      <c r="K133" s="98" t="str">
        <f>VLOOKUP(E133,VIP!$A$2:$O11878,6,0)</f>
        <v>NO</v>
      </c>
      <c r="L133" s="106" t="s">
        <v>2430</v>
      </c>
      <c r="M133" s="105" t="s">
        <v>2473</v>
      </c>
      <c r="N133" s="104" t="s">
        <v>2481</v>
      </c>
      <c r="O133" s="102" t="s">
        <v>2482</v>
      </c>
      <c r="P133" s="102"/>
      <c r="Q133" s="105" t="s">
        <v>2430</v>
      </c>
    </row>
    <row r="134" spans="1:17" ht="18" x14ac:dyDescent="0.25">
      <c r="A134" s="102" t="str">
        <f>VLOOKUP(E134,'LISTADO ATM'!$A$2:$C$895,3,0)</f>
        <v>DISTRITO NACIONAL</v>
      </c>
      <c r="B134" s="111">
        <v>335775459</v>
      </c>
      <c r="C134" s="103">
        <v>44225.373090277775</v>
      </c>
      <c r="D134" s="102" t="s">
        <v>2477</v>
      </c>
      <c r="E134" s="99">
        <v>312</v>
      </c>
      <c r="F134" s="84" t="str">
        <f>VLOOKUP(E134,VIP!$A$2:$O11467,2,0)</f>
        <v>DRBR312</v>
      </c>
      <c r="G134" s="98" t="str">
        <f>VLOOKUP(E134,'LISTADO ATM'!$A$2:$B$894,2,0)</f>
        <v xml:space="preserve">ATM Oficina Tiradentes II (Naco) </v>
      </c>
      <c r="H134" s="98" t="str">
        <f>VLOOKUP(E134,VIP!$A$2:$O16387,7,FALSE)</f>
        <v>Si</v>
      </c>
      <c r="I134" s="98" t="str">
        <f>VLOOKUP(E134,VIP!$A$2:$O8352,8,FALSE)</f>
        <v>Si</v>
      </c>
      <c r="J134" s="98" t="str">
        <f>VLOOKUP(E134,VIP!$A$2:$O8302,8,FALSE)</f>
        <v>Si</v>
      </c>
      <c r="K134" s="98" t="str">
        <f>VLOOKUP(E134,VIP!$A$2:$O11876,6,0)</f>
        <v>NO</v>
      </c>
      <c r="L134" s="106" t="s">
        <v>2430</v>
      </c>
      <c r="M134" s="105" t="s">
        <v>2473</v>
      </c>
      <c r="N134" s="104" t="s">
        <v>2481</v>
      </c>
      <c r="O134" s="102" t="s">
        <v>2482</v>
      </c>
      <c r="P134" s="102"/>
      <c r="Q134" s="105" t="s">
        <v>2430</v>
      </c>
    </row>
    <row r="135" spans="1:17" ht="18" x14ac:dyDescent="0.25">
      <c r="A135" s="102" t="str">
        <f>VLOOKUP(E135,'LISTADO ATM'!$A$2:$C$895,3,0)</f>
        <v>DISTRITO NACIONAL</v>
      </c>
      <c r="B135" s="111">
        <v>335775815</v>
      </c>
      <c r="C135" s="103">
        <v>44225.471296296295</v>
      </c>
      <c r="D135" s="102" t="s">
        <v>2494</v>
      </c>
      <c r="E135" s="99">
        <v>378</v>
      </c>
      <c r="F135" s="84" t="str">
        <f>VLOOKUP(E135,VIP!$A$2:$O11483,2,0)</f>
        <v>DRBR378</v>
      </c>
      <c r="G135" s="98" t="str">
        <f>VLOOKUP(E135,'LISTADO ATM'!$A$2:$B$894,2,0)</f>
        <v>ATM UNP Villa Flores</v>
      </c>
      <c r="H135" s="98" t="str">
        <f>VLOOKUP(E135,VIP!$A$2:$O16403,7,FALSE)</f>
        <v>N/A</v>
      </c>
      <c r="I135" s="98" t="str">
        <f>VLOOKUP(E135,VIP!$A$2:$O8368,8,FALSE)</f>
        <v>N/A</v>
      </c>
      <c r="J135" s="98" t="str">
        <f>VLOOKUP(E135,VIP!$A$2:$O8318,8,FALSE)</f>
        <v>N/A</v>
      </c>
      <c r="K135" s="98" t="str">
        <f>VLOOKUP(E135,VIP!$A$2:$O11892,6,0)</f>
        <v>N/A</v>
      </c>
      <c r="L135" s="106" t="s">
        <v>2430</v>
      </c>
      <c r="M135" s="105" t="s">
        <v>2473</v>
      </c>
      <c r="N135" s="104" t="s">
        <v>2481</v>
      </c>
      <c r="O135" s="102" t="s">
        <v>2495</v>
      </c>
      <c r="P135" s="102"/>
      <c r="Q135" s="105" t="s">
        <v>2430</v>
      </c>
    </row>
    <row r="136" spans="1:17" ht="18" x14ac:dyDescent="0.25">
      <c r="A136" s="102" t="str">
        <f>VLOOKUP(E136,'LISTADO ATM'!$A$2:$C$895,3,0)</f>
        <v>DISTRITO NACIONAL</v>
      </c>
      <c r="B136" s="111">
        <v>335776015</v>
      </c>
      <c r="C136" s="103">
        <v>44225.544548611113</v>
      </c>
      <c r="D136" s="102" t="s">
        <v>2477</v>
      </c>
      <c r="E136" s="99">
        <v>390</v>
      </c>
      <c r="F136" s="84" t="str">
        <f>VLOOKUP(E136,VIP!$A$2:$O11471,2,0)</f>
        <v>DRBR390</v>
      </c>
      <c r="G136" s="98" t="str">
        <f>VLOOKUP(E136,'LISTADO ATM'!$A$2:$B$894,2,0)</f>
        <v xml:space="preserve">ATM Oficina Boca Chica II </v>
      </c>
      <c r="H136" s="98" t="str">
        <f>VLOOKUP(E136,VIP!$A$2:$O16391,7,FALSE)</f>
        <v>Si</v>
      </c>
      <c r="I136" s="98" t="str">
        <f>VLOOKUP(E136,VIP!$A$2:$O8356,8,FALSE)</f>
        <v>Si</v>
      </c>
      <c r="J136" s="98" t="str">
        <f>VLOOKUP(E136,VIP!$A$2:$O8306,8,FALSE)</f>
        <v>Si</v>
      </c>
      <c r="K136" s="98" t="str">
        <f>VLOOKUP(E136,VIP!$A$2:$O11880,6,0)</f>
        <v>NO</v>
      </c>
      <c r="L136" s="106" t="s">
        <v>2430</v>
      </c>
      <c r="M136" s="105" t="s">
        <v>2473</v>
      </c>
      <c r="N136" s="104" t="s">
        <v>2481</v>
      </c>
      <c r="O136" s="102" t="s">
        <v>2482</v>
      </c>
      <c r="P136" s="102"/>
      <c r="Q136" s="105" t="s">
        <v>2430</v>
      </c>
    </row>
    <row r="137" spans="1:17" ht="18" x14ac:dyDescent="0.25">
      <c r="A137" s="102" t="str">
        <f>VLOOKUP(E137,'LISTADO ATM'!$A$2:$C$895,3,0)</f>
        <v>ESTE</v>
      </c>
      <c r="B137" s="111">
        <v>335775194</v>
      </c>
      <c r="C137" s="103">
        <v>44224.7421412037</v>
      </c>
      <c r="D137" s="102" t="s">
        <v>2477</v>
      </c>
      <c r="E137" s="99">
        <v>429</v>
      </c>
      <c r="F137" s="84" t="str">
        <f>VLOOKUP(E137,VIP!$A$2:$O11425,2,0)</f>
        <v>DRBR429</v>
      </c>
      <c r="G137" s="98" t="str">
        <f>VLOOKUP(E137,'LISTADO ATM'!$A$2:$B$894,2,0)</f>
        <v xml:space="preserve">ATM Oficina Jumbo La Romana </v>
      </c>
      <c r="H137" s="98" t="str">
        <f>VLOOKUP(E137,VIP!$A$2:$O16345,7,FALSE)</f>
        <v>Si</v>
      </c>
      <c r="I137" s="98" t="str">
        <f>VLOOKUP(E137,VIP!$A$2:$O8310,8,FALSE)</f>
        <v>Si</v>
      </c>
      <c r="J137" s="98" t="str">
        <f>VLOOKUP(E137,VIP!$A$2:$O8260,8,FALSE)</f>
        <v>Si</v>
      </c>
      <c r="K137" s="98" t="str">
        <f>VLOOKUP(E137,VIP!$A$2:$O11834,6,0)</f>
        <v>NO</v>
      </c>
      <c r="L137" s="106" t="s">
        <v>2430</v>
      </c>
      <c r="M137" s="105" t="s">
        <v>2473</v>
      </c>
      <c r="N137" s="104" t="s">
        <v>2481</v>
      </c>
      <c r="O137" s="102" t="s">
        <v>2482</v>
      </c>
      <c r="P137" s="102"/>
      <c r="Q137" s="105" t="s">
        <v>2430</v>
      </c>
    </row>
    <row r="138" spans="1:17" ht="18" x14ac:dyDescent="0.25">
      <c r="A138" s="102" t="str">
        <f>VLOOKUP(E138,'LISTADO ATM'!$A$2:$C$895,3,0)</f>
        <v>DISTRITO NACIONAL</v>
      </c>
      <c r="B138" s="111">
        <v>335776191</v>
      </c>
      <c r="C138" s="103">
        <v>44225.626909722225</v>
      </c>
      <c r="D138" s="102" t="s">
        <v>2477</v>
      </c>
      <c r="E138" s="99">
        <v>587</v>
      </c>
      <c r="F138" s="84" t="str">
        <f>VLOOKUP(E138,VIP!$A$2:$O11458,2,0)</f>
        <v>DRBR123</v>
      </c>
      <c r="G138" s="98" t="str">
        <f>VLOOKUP(E138,'LISTADO ATM'!$A$2:$B$894,2,0)</f>
        <v xml:space="preserve">ATM Cuerpo de Ayudantes Militares </v>
      </c>
      <c r="H138" s="98" t="str">
        <f>VLOOKUP(E138,VIP!$A$2:$O16378,7,FALSE)</f>
        <v>Si</v>
      </c>
      <c r="I138" s="98" t="str">
        <f>VLOOKUP(E138,VIP!$A$2:$O8343,8,FALSE)</f>
        <v>Si</v>
      </c>
      <c r="J138" s="98" t="str">
        <f>VLOOKUP(E138,VIP!$A$2:$O8293,8,FALSE)</f>
        <v>Si</v>
      </c>
      <c r="K138" s="98" t="str">
        <f>VLOOKUP(E138,VIP!$A$2:$O11867,6,0)</f>
        <v>NO</v>
      </c>
      <c r="L138" s="106" t="s">
        <v>2430</v>
      </c>
      <c r="M138" s="105" t="s">
        <v>2473</v>
      </c>
      <c r="N138" s="104" t="s">
        <v>2481</v>
      </c>
      <c r="O138" s="102" t="s">
        <v>2482</v>
      </c>
      <c r="P138" s="102"/>
      <c r="Q138" s="105" t="s">
        <v>2430</v>
      </c>
    </row>
    <row r="139" spans="1:17" ht="18" x14ac:dyDescent="0.25">
      <c r="A139" s="102" t="str">
        <f>VLOOKUP(E139,'LISTADO ATM'!$A$2:$C$895,3,0)</f>
        <v>NORTE</v>
      </c>
      <c r="B139" s="111">
        <v>335776099</v>
      </c>
      <c r="C139" s="103">
        <v>44225.57608796296</v>
      </c>
      <c r="D139" s="102" t="s">
        <v>2498</v>
      </c>
      <c r="E139" s="99">
        <v>604</v>
      </c>
      <c r="F139" s="84" t="str">
        <f>VLOOKUP(E139,VIP!$A$2:$O11466,2,0)</f>
        <v>DRBR401</v>
      </c>
      <c r="G139" s="98" t="str">
        <f>VLOOKUP(E139,'LISTADO ATM'!$A$2:$B$894,2,0)</f>
        <v xml:space="preserve">ATM Oficina Estancia Nueva (Moca) </v>
      </c>
      <c r="H139" s="98" t="str">
        <f>VLOOKUP(E139,VIP!$A$2:$O16386,7,FALSE)</f>
        <v>Si</v>
      </c>
      <c r="I139" s="98" t="str">
        <f>VLOOKUP(E139,VIP!$A$2:$O8351,8,FALSE)</f>
        <v>Si</v>
      </c>
      <c r="J139" s="98" t="str">
        <f>VLOOKUP(E139,VIP!$A$2:$O8301,8,FALSE)</f>
        <v>Si</v>
      </c>
      <c r="K139" s="98" t="str">
        <f>VLOOKUP(E139,VIP!$A$2:$O11875,6,0)</f>
        <v>NO</v>
      </c>
      <c r="L139" s="106" t="s">
        <v>2430</v>
      </c>
      <c r="M139" s="105" t="s">
        <v>2473</v>
      </c>
      <c r="N139" s="104" t="s">
        <v>2481</v>
      </c>
      <c r="O139" s="102" t="s">
        <v>2499</v>
      </c>
      <c r="P139" s="102"/>
      <c r="Q139" s="105" t="s">
        <v>2430</v>
      </c>
    </row>
    <row r="140" spans="1:17" ht="18" x14ac:dyDescent="0.25">
      <c r="A140" s="102" t="str">
        <f>VLOOKUP(E140,'LISTADO ATM'!$A$2:$C$895,3,0)</f>
        <v>DISTRITO NACIONAL</v>
      </c>
      <c r="B140" s="111">
        <v>335775252</v>
      </c>
      <c r="C140" s="103">
        <v>44224.881122685183</v>
      </c>
      <c r="D140" s="102" t="s">
        <v>2477</v>
      </c>
      <c r="E140" s="99">
        <v>628</v>
      </c>
      <c r="F140" s="84" t="str">
        <f>VLOOKUP(E140,VIP!$A$2:$O11428,2,0)</f>
        <v>DRBR086</v>
      </c>
      <c r="G140" s="98" t="str">
        <f>VLOOKUP(E140,'LISTADO ATM'!$A$2:$B$894,2,0)</f>
        <v xml:space="preserve">ATM Autobanco San Isidro </v>
      </c>
      <c r="H140" s="98" t="str">
        <f>VLOOKUP(E140,VIP!$A$2:$O16348,7,FALSE)</f>
        <v>Si</v>
      </c>
      <c r="I140" s="98" t="str">
        <f>VLOOKUP(E140,VIP!$A$2:$O8313,8,FALSE)</f>
        <v>Si</v>
      </c>
      <c r="J140" s="98" t="str">
        <f>VLOOKUP(E140,VIP!$A$2:$O8263,8,FALSE)</f>
        <v>Si</v>
      </c>
      <c r="K140" s="98" t="str">
        <f>VLOOKUP(E140,VIP!$A$2:$O11837,6,0)</f>
        <v>SI</v>
      </c>
      <c r="L140" s="106" t="s">
        <v>2430</v>
      </c>
      <c r="M140" s="105" t="s">
        <v>2473</v>
      </c>
      <c r="N140" s="104" t="s">
        <v>2481</v>
      </c>
      <c r="O140" s="102" t="s">
        <v>2482</v>
      </c>
      <c r="P140" s="102"/>
      <c r="Q140" s="105" t="s">
        <v>2430</v>
      </c>
    </row>
    <row r="141" spans="1:17" ht="18" x14ac:dyDescent="0.25">
      <c r="A141" s="102" t="str">
        <f>VLOOKUP(E141,'LISTADO ATM'!$A$2:$C$895,3,0)</f>
        <v>NORTE</v>
      </c>
      <c r="B141" s="111">
        <v>335776103</v>
      </c>
      <c r="C141" s="103">
        <v>44225.57949074074</v>
      </c>
      <c r="D141" s="102" t="s">
        <v>2498</v>
      </c>
      <c r="E141" s="99">
        <v>633</v>
      </c>
      <c r="F141" s="84" t="str">
        <f>VLOOKUP(E141,VIP!$A$2:$O11465,2,0)</f>
        <v>DRBR260</v>
      </c>
      <c r="G141" s="98" t="str">
        <f>VLOOKUP(E141,'LISTADO ATM'!$A$2:$B$894,2,0)</f>
        <v xml:space="preserve">ATM Autobanco Las Colinas </v>
      </c>
      <c r="H141" s="98" t="str">
        <f>VLOOKUP(E141,VIP!$A$2:$O16385,7,FALSE)</f>
        <v>Si</v>
      </c>
      <c r="I141" s="98" t="str">
        <f>VLOOKUP(E141,VIP!$A$2:$O8350,8,FALSE)</f>
        <v>Si</v>
      </c>
      <c r="J141" s="98" t="str">
        <f>VLOOKUP(E141,VIP!$A$2:$O8300,8,FALSE)</f>
        <v>Si</v>
      </c>
      <c r="K141" s="98" t="str">
        <f>VLOOKUP(E141,VIP!$A$2:$O11874,6,0)</f>
        <v>SI</v>
      </c>
      <c r="L141" s="106" t="s">
        <v>2430</v>
      </c>
      <c r="M141" s="105" t="s">
        <v>2473</v>
      </c>
      <c r="N141" s="104" t="s">
        <v>2481</v>
      </c>
      <c r="O141" s="102" t="s">
        <v>2499</v>
      </c>
      <c r="P141" s="102"/>
      <c r="Q141" s="105" t="s">
        <v>2430</v>
      </c>
    </row>
    <row r="142" spans="1:17" ht="18" x14ac:dyDescent="0.25">
      <c r="A142" s="102" t="str">
        <f>VLOOKUP(E142,'LISTADO ATM'!$A$2:$C$895,3,0)</f>
        <v>ESTE</v>
      </c>
      <c r="B142" s="111">
        <v>335775849</v>
      </c>
      <c r="C142" s="103">
        <v>44225.479155092595</v>
      </c>
      <c r="D142" s="102" t="s">
        <v>2477</v>
      </c>
      <c r="E142" s="99">
        <v>673</v>
      </c>
      <c r="F142" s="84" t="str">
        <f>VLOOKUP(E142,VIP!$A$2:$O11478,2,0)</f>
        <v>DRBR673</v>
      </c>
      <c r="G142" s="98" t="str">
        <f>VLOOKUP(E142,'LISTADO ATM'!$A$2:$B$894,2,0)</f>
        <v>ATM Clínica Dr. Cruz Jiminián</v>
      </c>
      <c r="H142" s="98" t="str">
        <f>VLOOKUP(E142,VIP!$A$2:$O16398,7,FALSE)</f>
        <v>Si</v>
      </c>
      <c r="I142" s="98" t="str">
        <f>VLOOKUP(E142,VIP!$A$2:$O8363,8,FALSE)</f>
        <v>Si</v>
      </c>
      <c r="J142" s="98" t="str">
        <f>VLOOKUP(E142,VIP!$A$2:$O8313,8,FALSE)</f>
        <v>Si</v>
      </c>
      <c r="K142" s="98" t="str">
        <f>VLOOKUP(E142,VIP!$A$2:$O11887,6,0)</f>
        <v>NO</v>
      </c>
      <c r="L142" s="106" t="s">
        <v>2430</v>
      </c>
      <c r="M142" s="105" t="s">
        <v>2473</v>
      </c>
      <c r="N142" s="104" t="s">
        <v>2481</v>
      </c>
      <c r="O142" s="102" t="s">
        <v>2482</v>
      </c>
      <c r="P142" s="102"/>
      <c r="Q142" s="105" t="s">
        <v>2430</v>
      </c>
    </row>
    <row r="143" spans="1:17" ht="18" x14ac:dyDescent="0.25">
      <c r="A143" s="102" t="str">
        <f>VLOOKUP(E143,'LISTADO ATM'!$A$2:$C$895,3,0)</f>
        <v>DISTRITO NACIONAL</v>
      </c>
      <c r="B143" s="111">
        <v>335775956</v>
      </c>
      <c r="C143" s="103">
        <v>44225.514502314814</v>
      </c>
      <c r="D143" s="102" t="s">
        <v>2477</v>
      </c>
      <c r="E143" s="99">
        <v>676</v>
      </c>
      <c r="F143" s="84" t="str">
        <f>VLOOKUP(E143,VIP!$A$2:$O11472,2,0)</f>
        <v>DRBR676</v>
      </c>
      <c r="G143" s="98" t="str">
        <f>VLOOKUP(E143,'LISTADO ATM'!$A$2:$B$894,2,0)</f>
        <v>ATM S/M Bravo Colina Del Oeste</v>
      </c>
      <c r="H143" s="98" t="str">
        <f>VLOOKUP(E143,VIP!$A$2:$O16392,7,FALSE)</f>
        <v>Si</v>
      </c>
      <c r="I143" s="98" t="str">
        <f>VLOOKUP(E143,VIP!$A$2:$O8357,8,FALSE)</f>
        <v>Si</v>
      </c>
      <c r="J143" s="98" t="str">
        <f>VLOOKUP(E143,VIP!$A$2:$O8307,8,FALSE)</f>
        <v>Si</v>
      </c>
      <c r="K143" s="98" t="str">
        <f>VLOOKUP(E143,VIP!$A$2:$O11881,6,0)</f>
        <v>NO</v>
      </c>
      <c r="L143" s="106" t="s">
        <v>2430</v>
      </c>
      <c r="M143" s="105" t="s">
        <v>2473</v>
      </c>
      <c r="N143" s="104" t="s">
        <v>2481</v>
      </c>
      <c r="O143" s="102" t="s">
        <v>2482</v>
      </c>
      <c r="P143" s="102"/>
      <c r="Q143" s="105" t="s">
        <v>2430</v>
      </c>
    </row>
    <row r="144" spans="1:17" ht="18" x14ac:dyDescent="0.25">
      <c r="A144" s="102" t="str">
        <f>VLOOKUP(E144,'LISTADO ATM'!$A$2:$C$895,3,0)</f>
        <v>DISTRITO NACIONAL</v>
      </c>
      <c r="B144" s="111">
        <v>335776039</v>
      </c>
      <c r="C144" s="103">
        <v>44225.554710648146</v>
      </c>
      <c r="D144" s="102" t="s">
        <v>2477</v>
      </c>
      <c r="E144" s="99">
        <v>697</v>
      </c>
      <c r="F144" s="84" t="str">
        <f>VLOOKUP(E144,VIP!$A$2:$O11468,2,0)</f>
        <v>DRBR697</v>
      </c>
      <c r="G144" s="98" t="str">
        <f>VLOOKUP(E144,'LISTADO ATM'!$A$2:$B$894,2,0)</f>
        <v>ATM Hipermercado Olé Ciudad Juan Bosch</v>
      </c>
      <c r="H144" s="98" t="str">
        <f>VLOOKUP(E144,VIP!$A$2:$O16388,7,FALSE)</f>
        <v>Si</v>
      </c>
      <c r="I144" s="98" t="str">
        <f>VLOOKUP(E144,VIP!$A$2:$O8353,8,FALSE)</f>
        <v>Si</v>
      </c>
      <c r="J144" s="98" t="str">
        <f>VLOOKUP(E144,VIP!$A$2:$O8303,8,FALSE)</f>
        <v>Si</v>
      </c>
      <c r="K144" s="98" t="str">
        <f>VLOOKUP(E144,VIP!$A$2:$O11877,6,0)</f>
        <v>NO</v>
      </c>
      <c r="L144" s="106" t="s">
        <v>2430</v>
      </c>
      <c r="M144" s="105" t="s">
        <v>2473</v>
      </c>
      <c r="N144" s="104" t="s">
        <v>2481</v>
      </c>
      <c r="O144" s="102" t="s">
        <v>2482</v>
      </c>
      <c r="P144" s="102"/>
      <c r="Q144" s="105" t="s">
        <v>2430</v>
      </c>
    </row>
    <row r="145" spans="1:17" ht="18" x14ac:dyDescent="0.25">
      <c r="A145" s="102" t="str">
        <f>VLOOKUP(E145,'LISTADO ATM'!$A$2:$C$895,3,0)</f>
        <v>DISTRITO NACIONAL</v>
      </c>
      <c r="B145" s="111">
        <v>335775885</v>
      </c>
      <c r="C145" s="103">
        <v>44225.491875</v>
      </c>
      <c r="D145" s="102" t="s">
        <v>2477</v>
      </c>
      <c r="E145" s="99">
        <v>706</v>
      </c>
      <c r="F145" s="84" t="str">
        <f>VLOOKUP(E145,VIP!$A$2:$O11475,2,0)</f>
        <v>DRBR706</v>
      </c>
      <c r="G145" s="98" t="str">
        <f>VLOOKUP(E145,'LISTADO ATM'!$A$2:$B$894,2,0)</f>
        <v xml:space="preserve">ATM S/M Pristine </v>
      </c>
      <c r="H145" s="98" t="str">
        <f>VLOOKUP(E145,VIP!$A$2:$O16395,7,FALSE)</f>
        <v>Si</v>
      </c>
      <c r="I145" s="98" t="str">
        <f>VLOOKUP(E145,VIP!$A$2:$O8360,8,FALSE)</f>
        <v>Si</v>
      </c>
      <c r="J145" s="98" t="str">
        <f>VLOOKUP(E145,VIP!$A$2:$O8310,8,FALSE)</f>
        <v>Si</v>
      </c>
      <c r="K145" s="98" t="str">
        <f>VLOOKUP(E145,VIP!$A$2:$O11884,6,0)</f>
        <v>NO</v>
      </c>
      <c r="L145" s="106" t="s">
        <v>2430</v>
      </c>
      <c r="M145" s="105" t="s">
        <v>2473</v>
      </c>
      <c r="N145" s="104" t="s">
        <v>2481</v>
      </c>
      <c r="O145" s="102" t="s">
        <v>2482</v>
      </c>
      <c r="P145" s="102"/>
      <c r="Q145" s="105" t="s">
        <v>2430</v>
      </c>
    </row>
    <row r="146" spans="1:17" ht="18" x14ac:dyDescent="0.25">
      <c r="A146" s="102" t="str">
        <f>VLOOKUP(E146,'LISTADO ATM'!$A$2:$C$895,3,0)</f>
        <v>DISTRITO NACIONAL</v>
      </c>
      <c r="B146" s="111">
        <v>335776026</v>
      </c>
      <c r="C146" s="103">
        <v>44225.548483796294</v>
      </c>
      <c r="D146" s="102" t="s">
        <v>2494</v>
      </c>
      <c r="E146" s="99">
        <v>734</v>
      </c>
      <c r="F146" s="84" t="str">
        <f>VLOOKUP(E146,VIP!$A$2:$O11470,2,0)</f>
        <v>DRBR178</v>
      </c>
      <c r="G146" s="98" t="str">
        <f>VLOOKUP(E146,'LISTADO ATM'!$A$2:$B$894,2,0)</f>
        <v xml:space="preserve">ATM Oficina Independencia I </v>
      </c>
      <c r="H146" s="98" t="str">
        <f>VLOOKUP(E146,VIP!$A$2:$O16390,7,FALSE)</f>
        <v>Si</v>
      </c>
      <c r="I146" s="98" t="str">
        <f>VLOOKUP(E146,VIP!$A$2:$O8355,8,FALSE)</f>
        <v>Si</v>
      </c>
      <c r="J146" s="98" t="str">
        <f>VLOOKUP(E146,VIP!$A$2:$O8305,8,FALSE)</f>
        <v>Si</v>
      </c>
      <c r="K146" s="98" t="str">
        <f>VLOOKUP(E146,VIP!$A$2:$O11879,6,0)</f>
        <v>SI</v>
      </c>
      <c r="L146" s="106" t="s">
        <v>2430</v>
      </c>
      <c r="M146" s="105" t="s">
        <v>2473</v>
      </c>
      <c r="N146" s="104" t="s">
        <v>2481</v>
      </c>
      <c r="O146" s="102" t="s">
        <v>2495</v>
      </c>
      <c r="P146" s="102"/>
      <c r="Q146" s="105" t="s">
        <v>2430</v>
      </c>
    </row>
    <row r="147" spans="1:17" ht="18" x14ac:dyDescent="0.25">
      <c r="A147" s="102" t="str">
        <f>VLOOKUP(E147,'LISTADO ATM'!$A$2:$C$895,3,0)</f>
        <v>DISTRITO NACIONAL</v>
      </c>
      <c r="B147" s="111">
        <v>335774939</v>
      </c>
      <c r="C147" s="103">
        <v>44224.609409722223</v>
      </c>
      <c r="D147" s="102" t="s">
        <v>2477</v>
      </c>
      <c r="E147" s="99">
        <v>875</v>
      </c>
      <c r="F147" s="84" t="str">
        <f>VLOOKUP(E147,VIP!$A$2:$O11436,2,0)</f>
        <v>DRBR875</v>
      </c>
      <c r="G147" s="98" t="str">
        <f>VLOOKUP(E147,'LISTADO ATM'!$A$2:$B$894,2,0)</f>
        <v xml:space="preserve">ATM Texaco Aut. Duarte KM 14 1/2 (Los Alcarrizos) </v>
      </c>
      <c r="H147" s="98" t="str">
        <f>VLOOKUP(E147,VIP!$A$2:$O16356,7,FALSE)</f>
        <v>Si</v>
      </c>
      <c r="I147" s="98" t="str">
        <f>VLOOKUP(E147,VIP!$A$2:$O8321,8,FALSE)</f>
        <v>Si</v>
      </c>
      <c r="J147" s="98" t="str">
        <f>VLOOKUP(E147,VIP!$A$2:$O8271,8,FALSE)</f>
        <v>Si</v>
      </c>
      <c r="K147" s="98" t="str">
        <f>VLOOKUP(E147,VIP!$A$2:$O11845,6,0)</f>
        <v>NO</v>
      </c>
      <c r="L147" s="106" t="s">
        <v>2430</v>
      </c>
      <c r="M147" s="105" t="s">
        <v>2473</v>
      </c>
      <c r="N147" s="104" t="s">
        <v>2481</v>
      </c>
      <c r="O147" s="102" t="s">
        <v>2482</v>
      </c>
      <c r="P147" s="102"/>
      <c r="Q147" s="105" t="s">
        <v>2430</v>
      </c>
    </row>
    <row r="148" spans="1:17" ht="18" x14ac:dyDescent="0.25">
      <c r="A148" s="102" t="str">
        <f>VLOOKUP(E148,'LISTADO ATM'!$A$2:$C$895,3,0)</f>
        <v>DISTRITO NACIONAL</v>
      </c>
      <c r="B148" s="111">
        <v>335774945</v>
      </c>
      <c r="C148" s="103">
        <v>44224.61310185185</v>
      </c>
      <c r="D148" s="102" t="s">
        <v>2477</v>
      </c>
      <c r="E148" s="99">
        <v>889</v>
      </c>
      <c r="F148" s="84" t="str">
        <f>VLOOKUP(E148,VIP!$A$2:$O11434,2,0)</f>
        <v>DRBR889</v>
      </c>
      <c r="G148" s="98" t="str">
        <f>VLOOKUP(E148,'LISTADO ATM'!$A$2:$B$894,2,0)</f>
        <v>ATM Oficina Plaza Lama Máximo Gómez II</v>
      </c>
      <c r="H148" s="98" t="str">
        <f>VLOOKUP(E148,VIP!$A$2:$O16354,7,FALSE)</f>
        <v>Si</v>
      </c>
      <c r="I148" s="98" t="str">
        <f>VLOOKUP(E148,VIP!$A$2:$O8319,8,FALSE)</f>
        <v>Si</v>
      </c>
      <c r="J148" s="98" t="str">
        <f>VLOOKUP(E148,VIP!$A$2:$O8269,8,FALSE)</f>
        <v>Si</v>
      </c>
      <c r="K148" s="98" t="str">
        <f>VLOOKUP(E148,VIP!$A$2:$O11843,6,0)</f>
        <v>NO</v>
      </c>
      <c r="L148" s="106" t="s">
        <v>2430</v>
      </c>
      <c r="M148" s="105" t="s">
        <v>2473</v>
      </c>
      <c r="N148" s="104" t="s">
        <v>2481</v>
      </c>
      <c r="O148" s="102" t="s">
        <v>2482</v>
      </c>
      <c r="P148" s="102"/>
      <c r="Q148" s="105" t="s">
        <v>2430</v>
      </c>
    </row>
    <row r="149" spans="1:17" ht="18" x14ac:dyDescent="0.25">
      <c r="A149" s="102" t="str">
        <f>VLOOKUP(E149,'LISTADO ATM'!$A$2:$C$895,3,0)</f>
        <v>NORTE</v>
      </c>
      <c r="B149" s="111">
        <v>335775807</v>
      </c>
      <c r="C149" s="103">
        <v>44225.467743055553</v>
      </c>
      <c r="D149" s="102" t="s">
        <v>2190</v>
      </c>
      <c r="E149" s="99">
        <v>351</v>
      </c>
      <c r="F149" s="84" t="str">
        <f>VLOOKUP(E149,VIP!$A$2:$O11485,2,0)</f>
        <v>DRBR351</v>
      </c>
      <c r="G149" s="98" t="str">
        <f>VLOOKUP(E149,'LISTADO ATM'!$A$2:$B$894,2,0)</f>
        <v xml:space="preserve">ATM S/M José Luís (Puerto Plata) </v>
      </c>
      <c r="H149" s="98" t="str">
        <f>VLOOKUP(E149,VIP!$A$2:$O16405,7,FALSE)</f>
        <v>Si</v>
      </c>
      <c r="I149" s="98" t="str">
        <f>VLOOKUP(E149,VIP!$A$2:$O8370,8,FALSE)</f>
        <v>Si</v>
      </c>
      <c r="J149" s="98" t="str">
        <f>VLOOKUP(E149,VIP!$A$2:$O8320,8,FALSE)</f>
        <v>Si</v>
      </c>
      <c r="K149" s="98" t="str">
        <f>VLOOKUP(E149,VIP!$A$2:$O11894,6,0)</f>
        <v>NO</v>
      </c>
      <c r="L149" s="106" t="s">
        <v>2463</v>
      </c>
      <c r="M149" s="105" t="s">
        <v>2473</v>
      </c>
      <c r="N149" s="104" t="s">
        <v>2481</v>
      </c>
      <c r="O149" s="102" t="s">
        <v>2513</v>
      </c>
      <c r="P149" s="102"/>
      <c r="Q149" s="105" t="s">
        <v>2463</v>
      </c>
    </row>
    <row r="150" spans="1:17" ht="18" x14ac:dyDescent="0.25">
      <c r="A150" s="102" t="str">
        <f>VLOOKUP(E150,'LISTADO ATM'!$A$2:$C$895,3,0)</f>
        <v>ESTE</v>
      </c>
      <c r="B150" s="111">
        <v>335775185</v>
      </c>
      <c r="C150" s="103">
        <v>44224.731423611112</v>
      </c>
      <c r="D150" s="102" t="s">
        <v>2189</v>
      </c>
      <c r="E150" s="99">
        <v>427</v>
      </c>
      <c r="F150" s="84" t="str">
        <f>VLOOKUP(E150,VIP!$A$2:$O11428,2,0)</f>
        <v>DRBR427</v>
      </c>
      <c r="G150" s="98" t="str">
        <f>VLOOKUP(E150,'LISTADO ATM'!$A$2:$B$894,2,0)</f>
        <v xml:space="preserve">ATM Almacenes Iberia (Hato Mayor) </v>
      </c>
      <c r="H150" s="98" t="str">
        <f>VLOOKUP(E150,VIP!$A$2:$O16348,7,FALSE)</f>
        <v>Si</v>
      </c>
      <c r="I150" s="98" t="str">
        <f>VLOOKUP(E150,VIP!$A$2:$O8313,8,FALSE)</f>
        <v>Si</v>
      </c>
      <c r="J150" s="98" t="str">
        <f>VLOOKUP(E150,VIP!$A$2:$O8263,8,FALSE)</f>
        <v>Si</v>
      </c>
      <c r="K150" s="98" t="str">
        <f>VLOOKUP(E150,VIP!$A$2:$O11837,6,0)</f>
        <v>NO</v>
      </c>
      <c r="L150" s="106" t="s">
        <v>2463</v>
      </c>
      <c r="M150" s="105" t="s">
        <v>2473</v>
      </c>
      <c r="N150" s="104" t="s">
        <v>2497</v>
      </c>
      <c r="O150" s="102" t="s">
        <v>2483</v>
      </c>
      <c r="P150" s="102"/>
      <c r="Q150" s="105" t="s">
        <v>2463</v>
      </c>
    </row>
    <row r="151" spans="1:17" ht="18" x14ac:dyDescent="0.25">
      <c r="A151" s="102" t="str">
        <f>VLOOKUP(E151,'LISTADO ATM'!$A$2:$C$895,3,0)</f>
        <v>NORTE</v>
      </c>
      <c r="B151" s="111">
        <v>335775611</v>
      </c>
      <c r="C151" s="103">
        <v>44225.407372685186</v>
      </c>
      <c r="D151" s="102" t="s">
        <v>2190</v>
      </c>
      <c r="E151" s="99">
        <v>691</v>
      </c>
      <c r="F151" s="84" t="str">
        <f>VLOOKUP(E151,VIP!$A$2:$O11460,2,0)</f>
        <v>DRBR691</v>
      </c>
      <c r="G151" s="98" t="str">
        <f>VLOOKUP(E151,'LISTADO ATM'!$A$2:$B$894,2,0)</f>
        <v>ATM Eco Petroleo Manzanillo</v>
      </c>
      <c r="H151" s="98" t="str">
        <f>VLOOKUP(E151,VIP!$A$2:$O16380,7,FALSE)</f>
        <v>Si</v>
      </c>
      <c r="I151" s="98" t="str">
        <f>VLOOKUP(E151,VIP!$A$2:$O8345,8,FALSE)</f>
        <v>Si</v>
      </c>
      <c r="J151" s="98" t="str">
        <f>VLOOKUP(E151,VIP!$A$2:$O8295,8,FALSE)</f>
        <v>Si</v>
      </c>
      <c r="K151" s="98" t="str">
        <f>VLOOKUP(E151,VIP!$A$2:$O11869,6,0)</f>
        <v>NO</v>
      </c>
      <c r="L151" s="106" t="s">
        <v>2463</v>
      </c>
      <c r="M151" s="105" t="s">
        <v>2473</v>
      </c>
      <c r="N151" s="104" t="s">
        <v>2481</v>
      </c>
      <c r="O151" s="102" t="s">
        <v>2501</v>
      </c>
      <c r="P151" s="102"/>
      <c r="Q151" s="105" t="s">
        <v>2463</v>
      </c>
    </row>
    <row r="152" spans="1:17" ht="18" x14ac:dyDescent="0.25">
      <c r="A152" s="102" t="str">
        <f>VLOOKUP(E152,'LISTADO ATM'!$A$2:$C$895,3,0)</f>
        <v>DISTRITO NACIONAL</v>
      </c>
      <c r="B152" s="111">
        <v>335774964</v>
      </c>
      <c r="C152" s="103">
        <v>44224.628182870372</v>
      </c>
      <c r="D152" s="102" t="s">
        <v>2189</v>
      </c>
      <c r="E152" s="99">
        <v>769</v>
      </c>
      <c r="F152" s="84" t="str">
        <f>VLOOKUP(E152,VIP!$A$2:$O11432,2,0)</f>
        <v>DRBR769</v>
      </c>
      <c r="G152" s="98" t="str">
        <f>VLOOKUP(E152,'LISTADO ATM'!$A$2:$B$894,2,0)</f>
        <v>ATM UNP Pablo Mella Morales</v>
      </c>
      <c r="H152" s="98" t="str">
        <f>VLOOKUP(E152,VIP!$A$2:$O16352,7,FALSE)</f>
        <v>Si</v>
      </c>
      <c r="I152" s="98" t="str">
        <f>VLOOKUP(E152,VIP!$A$2:$O8317,8,FALSE)</f>
        <v>Si</v>
      </c>
      <c r="J152" s="98" t="str">
        <f>VLOOKUP(E152,VIP!$A$2:$O8267,8,FALSE)</f>
        <v>Si</v>
      </c>
      <c r="K152" s="98" t="str">
        <f>VLOOKUP(E152,VIP!$A$2:$O11841,6,0)</f>
        <v>NO</v>
      </c>
      <c r="L152" s="106" t="s">
        <v>2463</v>
      </c>
      <c r="M152" s="105" t="s">
        <v>2473</v>
      </c>
      <c r="N152" s="104" t="s">
        <v>2497</v>
      </c>
      <c r="O152" s="102" t="s">
        <v>2483</v>
      </c>
      <c r="P152" s="102"/>
      <c r="Q152" s="105" t="s">
        <v>2463</v>
      </c>
    </row>
    <row r="153" spans="1:17" ht="18" x14ac:dyDescent="0.25">
      <c r="A153" s="102" t="str">
        <f>VLOOKUP(E153,'LISTADO ATM'!$A$2:$C$895,3,0)</f>
        <v>NORTE</v>
      </c>
      <c r="B153" s="111">
        <v>335775811</v>
      </c>
      <c r="C153" s="103">
        <v>44225.469548611109</v>
      </c>
      <c r="D153" s="102" t="s">
        <v>2190</v>
      </c>
      <c r="E153" s="99">
        <v>937</v>
      </c>
      <c r="F153" s="84" t="str">
        <f>VLOOKUP(E153,VIP!$A$2:$O11484,2,0)</f>
        <v>DRBR937</v>
      </c>
      <c r="G153" s="98" t="str">
        <f>VLOOKUP(E153,'LISTADO ATM'!$A$2:$B$894,2,0)</f>
        <v xml:space="preserve">ATM Autobanco Oficina La Vega II </v>
      </c>
      <c r="H153" s="98" t="str">
        <f>VLOOKUP(E153,VIP!$A$2:$O16404,7,FALSE)</f>
        <v>Si</v>
      </c>
      <c r="I153" s="98" t="str">
        <f>VLOOKUP(E153,VIP!$A$2:$O8369,8,FALSE)</f>
        <v>Si</v>
      </c>
      <c r="J153" s="98" t="str">
        <f>VLOOKUP(E153,VIP!$A$2:$O8319,8,FALSE)</f>
        <v>Si</v>
      </c>
      <c r="K153" s="98" t="str">
        <f>VLOOKUP(E153,VIP!$A$2:$O11893,6,0)</f>
        <v>NO</v>
      </c>
      <c r="L153" s="106" t="s">
        <v>2463</v>
      </c>
      <c r="M153" s="105" t="s">
        <v>2473</v>
      </c>
      <c r="N153" s="104" t="s">
        <v>2481</v>
      </c>
      <c r="O153" s="102" t="s">
        <v>2512</v>
      </c>
      <c r="P153" s="102"/>
      <c r="Q153" s="105" t="s">
        <v>2463</v>
      </c>
    </row>
    <row r="154" spans="1:17" ht="18" x14ac:dyDescent="0.25">
      <c r="A154" s="102" t="str">
        <f>VLOOKUP(E154,'LISTADO ATM'!$A$2:$C$895,3,0)</f>
        <v>DISTRITO NACIONAL</v>
      </c>
      <c r="B154" s="111">
        <v>335773990</v>
      </c>
      <c r="C154" s="103">
        <v>44224.325798611113</v>
      </c>
      <c r="D154" s="102" t="s">
        <v>2189</v>
      </c>
      <c r="E154" s="99">
        <v>967</v>
      </c>
      <c r="F154" s="84" t="str">
        <f>VLOOKUP(E154,VIP!$A$2:$O11421,2,0)</f>
        <v>DRBR967</v>
      </c>
      <c r="G154" s="98" t="str">
        <f>VLOOKUP(E154,'LISTADO ATM'!$A$2:$B$894,2,0)</f>
        <v xml:space="preserve">ATM UNP Hiper Olé Autopista Duarte </v>
      </c>
      <c r="H154" s="98" t="str">
        <f>VLOOKUP(E154,VIP!$A$2:$O16341,7,FALSE)</f>
        <v>Si</v>
      </c>
      <c r="I154" s="98" t="str">
        <f>VLOOKUP(E154,VIP!$A$2:$O8306,8,FALSE)</f>
        <v>Si</v>
      </c>
      <c r="J154" s="98" t="str">
        <f>VLOOKUP(E154,VIP!$A$2:$O8256,8,FALSE)</f>
        <v>Si</v>
      </c>
      <c r="K154" s="98" t="str">
        <f>VLOOKUP(E154,VIP!$A$2:$O11830,6,0)</f>
        <v>NO</v>
      </c>
      <c r="L154" s="106" t="s">
        <v>2463</v>
      </c>
      <c r="M154" s="105" t="s">
        <v>2473</v>
      </c>
      <c r="N154" s="104" t="s">
        <v>2481</v>
      </c>
      <c r="O154" s="102" t="s">
        <v>2483</v>
      </c>
      <c r="P154" s="102"/>
      <c r="Q154" s="105" t="s">
        <v>2463</v>
      </c>
    </row>
  </sheetData>
  <autoFilter ref="A4:Q154">
    <sortState ref="A5:Q162">
      <sortCondition ref="P4:P15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85:B1048576 B1:B42">
    <cfRule type="duplicateValues" dxfId="232" priority="2423"/>
  </conditionalFormatting>
  <conditionalFormatting sqref="B85:B1048576 B5:B42">
    <cfRule type="duplicateValues" dxfId="231" priority="329863"/>
  </conditionalFormatting>
  <conditionalFormatting sqref="B85:B1048576 B1:B42">
    <cfRule type="duplicateValues" dxfId="230" priority="329875"/>
    <cfRule type="duplicateValues" dxfId="229" priority="329876"/>
    <cfRule type="duplicateValues" dxfId="228" priority="329877"/>
  </conditionalFormatting>
  <conditionalFormatting sqref="B85:B1048576 B1:B42">
    <cfRule type="duplicateValues" dxfId="227" priority="329887"/>
    <cfRule type="duplicateValues" dxfId="226" priority="329888"/>
  </conditionalFormatting>
  <conditionalFormatting sqref="B85:B1048576 B5:B42">
    <cfRule type="duplicateValues" dxfId="225" priority="329895"/>
    <cfRule type="duplicateValues" dxfId="224" priority="329896"/>
    <cfRule type="duplicateValues" dxfId="223" priority="329897"/>
  </conditionalFormatting>
  <conditionalFormatting sqref="B85:B1048576 B5:B42">
    <cfRule type="duplicateValues" dxfId="222" priority="1432"/>
    <cfRule type="duplicateValues" dxfId="221" priority="1433"/>
  </conditionalFormatting>
  <conditionalFormatting sqref="B85:B1048576">
    <cfRule type="duplicateValues" dxfId="220" priority="1330"/>
  </conditionalFormatting>
  <conditionalFormatting sqref="E49:E52">
    <cfRule type="duplicateValues" dxfId="219" priority="344976"/>
  </conditionalFormatting>
  <conditionalFormatting sqref="E49:E52">
    <cfRule type="duplicateValues" dxfId="218" priority="344995"/>
    <cfRule type="duplicateValues" dxfId="217" priority="344996"/>
    <cfRule type="duplicateValues" dxfId="216" priority="344997"/>
  </conditionalFormatting>
  <conditionalFormatting sqref="B23">
    <cfRule type="duplicateValues" dxfId="215" priority="296"/>
  </conditionalFormatting>
  <conditionalFormatting sqref="B23">
    <cfRule type="duplicateValues" dxfId="214" priority="293"/>
    <cfRule type="duplicateValues" dxfId="213" priority="294"/>
    <cfRule type="duplicateValues" dxfId="212" priority="295"/>
  </conditionalFormatting>
  <conditionalFormatting sqref="B23">
    <cfRule type="duplicateValues" dxfId="211" priority="291"/>
    <cfRule type="duplicateValues" dxfId="210" priority="292"/>
  </conditionalFormatting>
  <conditionalFormatting sqref="E49:E52">
    <cfRule type="duplicateValues" dxfId="209" priority="252"/>
  </conditionalFormatting>
  <conditionalFormatting sqref="E49:E52">
    <cfRule type="duplicateValues" dxfId="208" priority="250"/>
    <cfRule type="duplicateValues" dxfId="207" priority="251"/>
  </conditionalFormatting>
  <conditionalFormatting sqref="E49:E52">
    <cfRule type="duplicateValues" dxfId="206" priority="247"/>
    <cfRule type="duplicateValues" dxfId="205" priority="248"/>
    <cfRule type="duplicateValues" dxfId="204" priority="249"/>
  </conditionalFormatting>
  <conditionalFormatting sqref="B49:B52">
    <cfRule type="duplicateValues" dxfId="203" priority="245"/>
  </conditionalFormatting>
  <conditionalFormatting sqref="B49:B52">
    <cfRule type="duplicateValues" dxfId="202" priority="244"/>
  </conditionalFormatting>
  <conditionalFormatting sqref="B49:B52">
    <cfRule type="duplicateValues" dxfId="201" priority="241"/>
    <cfRule type="duplicateValues" dxfId="200" priority="242"/>
    <cfRule type="duplicateValues" dxfId="199" priority="243"/>
  </conditionalFormatting>
  <conditionalFormatting sqref="B49:B52">
    <cfRule type="duplicateValues" dxfId="198" priority="239"/>
    <cfRule type="duplicateValues" dxfId="197" priority="240"/>
  </conditionalFormatting>
  <conditionalFormatting sqref="B49:B52">
    <cfRule type="duplicateValues" dxfId="196" priority="236"/>
    <cfRule type="duplicateValues" dxfId="195" priority="237"/>
    <cfRule type="duplicateValues" dxfId="194" priority="238"/>
  </conditionalFormatting>
  <conditionalFormatting sqref="B49:B52">
    <cfRule type="duplicateValues" dxfId="193" priority="234"/>
    <cfRule type="duplicateValues" dxfId="192" priority="235"/>
  </conditionalFormatting>
  <conditionalFormatting sqref="B49:B52">
    <cfRule type="duplicateValues" dxfId="191" priority="233"/>
  </conditionalFormatting>
  <conditionalFormatting sqref="B49:B52">
    <cfRule type="duplicateValues" dxfId="190" priority="232"/>
  </conditionalFormatting>
  <conditionalFormatting sqref="B49:B52">
    <cfRule type="duplicateValues" dxfId="189" priority="229"/>
    <cfRule type="duplicateValues" dxfId="188" priority="230"/>
    <cfRule type="duplicateValues" dxfId="187" priority="231"/>
  </conditionalFormatting>
  <conditionalFormatting sqref="B49:B52">
    <cfRule type="duplicateValues" dxfId="186" priority="227"/>
    <cfRule type="duplicateValues" dxfId="185" priority="228"/>
  </conditionalFormatting>
  <conditionalFormatting sqref="E5:E22">
    <cfRule type="duplicateValues" dxfId="184" priority="345807"/>
  </conditionalFormatting>
  <conditionalFormatting sqref="E5:E22">
    <cfRule type="duplicateValues" dxfId="183" priority="345808"/>
    <cfRule type="duplicateValues" dxfId="182" priority="345809"/>
  </conditionalFormatting>
  <conditionalFormatting sqref="E5:E22">
    <cfRule type="duplicateValues" dxfId="181" priority="345810"/>
    <cfRule type="duplicateValues" dxfId="180" priority="345811"/>
    <cfRule type="duplicateValues" dxfId="179" priority="345812"/>
  </conditionalFormatting>
  <conditionalFormatting sqref="E53:E74">
    <cfRule type="duplicateValues" dxfId="178" priority="345968"/>
  </conditionalFormatting>
  <conditionalFormatting sqref="E53:E74">
    <cfRule type="duplicateValues" dxfId="177" priority="345972"/>
    <cfRule type="duplicateValues" dxfId="176" priority="345973"/>
  </conditionalFormatting>
  <conditionalFormatting sqref="E53:E74">
    <cfRule type="duplicateValues" dxfId="175" priority="345982"/>
    <cfRule type="duplicateValues" dxfId="174" priority="345983"/>
    <cfRule type="duplicateValues" dxfId="173" priority="345984"/>
  </conditionalFormatting>
  <conditionalFormatting sqref="B53:B74">
    <cfRule type="duplicateValues" dxfId="172" priority="346016"/>
  </conditionalFormatting>
  <conditionalFormatting sqref="B53:B74">
    <cfRule type="duplicateValues" dxfId="171" priority="346020"/>
    <cfRule type="duplicateValues" dxfId="170" priority="346021"/>
    <cfRule type="duplicateValues" dxfId="169" priority="346022"/>
  </conditionalFormatting>
  <conditionalFormatting sqref="B53:B74">
    <cfRule type="duplicateValues" dxfId="168" priority="346026"/>
    <cfRule type="duplicateValues" dxfId="167" priority="346027"/>
  </conditionalFormatting>
  <conditionalFormatting sqref="B43:B48">
    <cfRule type="duplicateValues" dxfId="166" priority="346170"/>
  </conditionalFormatting>
  <conditionalFormatting sqref="B43:B48">
    <cfRule type="duplicateValues" dxfId="165" priority="346174"/>
    <cfRule type="duplicateValues" dxfId="164" priority="346175"/>
    <cfRule type="duplicateValues" dxfId="163" priority="346176"/>
  </conditionalFormatting>
  <conditionalFormatting sqref="B43:B48">
    <cfRule type="duplicateValues" dxfId="162" priority="346180"/>
    <cfRule type="duplicateValues" dxfId="161" priority="346181"/>
  </conditionalFormatting>
  <conditionalFormatting sqref="E43:E48">
    <cfRule type="duplicateValues" dxfId="160" priority="346208"/>
  </conditionalFormatting>
  <conditionalFormatting sqref="E43:E48">
    <cfRule type="duplicateValues" dxfId="159" priority="346210"/>
    <cfRule type="duplicateValues" dxfId="158" priority="346211"/>
  </conditionalFormatting>
  <conditionalFormatting sqref="E43:E48">
    <cfRule type="duplicateValues" dxfId="157" priority="346214"/>
    <cfRule type="duplicateValues" dxfId="156" priority="346215"/>
    <cfRule type="duplicateValues" dxfId="155" priority="346216"/>
  </conditionalFormatting>
  <conditionalFormatting sqref="E1:E1048576">
    <cfRule type="duplicateValues" dxfId="154" priority="23"/>
  </conditionalFormatting>
  <conditionalFormatting sqref="E49:E52 E1:E4 E85:E1048576">
    <cfRule type="duplicateValues" dxfId="153" priority="346268"/>
  </conditionalFormatting>
  <conditionalFormatting sqref="E49:E52 E85:E1048576">
    <cfRule type="duplicateValues" dxfId="152" priority="346273"/>
  </conditionalFormatting>
  <conditionalFormatting sqref="E49:E52 E1:E4 E85:E1048576">
    <cfRule type="duplicateValues" dxfId="151" priority="346277"/>
    <cfRule type="duplicateValues" dxfId="150" priority="346278"/>
  </conditionalFormatting>
  <conditionalFormatting sqref="E49:E52 E85:E1048576">
    <cfRule type="duplicateValues" dxfId="149" priority="346287"/>
    <cfRule type="duplicateValues" dxfId="148" priority="346288"/>
  </conditionalFormatting>
  <conditionalFormatting sqref="E49:E52 E1:E4 E85:E1048576">
    <cfRule type="duplicateValues" dxfId="147" priority="346295"/>
    <cfRule type="duplicateValues" dxfId="146" priority="346296"/>
    <cfRule type="duplicateValues" dxfId="145" priority="346297"/>
  </conditionalFormatting>
  <conditionalFormatting sqref="E49:E52 E85:E1048576">
    <cfRule type="duplicateValues" dxfId="144" priority="346310"/>
    <cfRule type="duplicateValues" dxfId="143" priority="346311"/>
    <cfRule type="duplicateValues" dxfId="142" priority="346312"/>
  </conditionalFormatting>
  <conditionalFormatting sqref="E85:E1048576 E1:E52">
    <cfRule type="duplicateValues" dxfId="141" priority="346322"/>
    <cfRule type="duplicateValues" dxfId="140" priority="346323"/>
  </conditionalFormatting>
  <conditionalFormatting sqref="E85:E1048576 E1:E52">
    <cfRule type="duplicateValues" dxfId="139" priority="346330"/>
  </conditionalFormatting>
  <conditionalFormatting sqref="E85:E1048576 E1:E74">
    <cfRule type="duplicateValues" dxfId="138" priority="346334"/>
  </conditionalFormatting>
  <conditionalFormatting sqref="E23:E42">
    <cfRule type="duplicateValues" dxfId="137" priority="350454"/>
  </conditionalFormatting>
  <conditionalFormatting sqref="E23:E42">
    <cfRule type="duplicateValues" dxfId="136" priority="350456"/>
    <cfRule type="duplicateValues" dxfId="135" priority="350457"/>
  </conditionalFormatting>
  <conditionalFormatting sqref="E23:E42">
    <cfRule type="duplicateValues" dxfId="134" priority="350460"/>
    <cfRule type="duplicateValues" dxfId="133" priority="350461"/>
    <cfRule type="duplicateValues" dxfId="132" priority="350462"/>
  </conditionalFormatting>
  <conditionalFormatting sqref="B5:B42">
    <cfRule type="duplicateValues" dxfId="131" priority="350466"/>
  </conditionalFormatting>
  <conditionalFormatting sqref="B5:B42">
    <cfRule type="duplicateValues" dxfId="130" priority="350468"/>
    <cfRule type="duplicateValues" dxfId="129" priority="350469"/>
    <cfRule type="duplicateValues" dxfId="128" priority="350470"/>
  </conditionalFormatting>
  <conditionalFormatting sqref="B5:B42">
    <cfRule type="duplicateValues" dxfId="127" priority="350474"/>
    <cfRule type="duplicateValues" dxfId="126" priority="350475"/>
  </conditionalFormatting>
  <conditionalFormatting sqref="B75:B154">
    <cfRule type="duplicateValues" dxfId="17" priority="350914"/>
  </conditionalFormatting>
  <conditionalFormatting sqref="B75:B154">
    <cfRule type="duplicateValues" dxfId="16" priority="350915"/>
    <cfRule type="duplicateValues" dxfId="15" priority="350916"/>
    <cfRule type="duplicateValues" dxfId="14" priority="350917"/>
  </conditionalFormatting>
  <conditionalFormatting sqref="B75:B154">
    <cfRule type="duplicateValues" dxfId="13" priority="350918"/>
    <cfRule type="duplicateValues" dxfId="12" priority="350919"/>
  </conditionalFormatting>
  <conditionalFormatting sqref="E112:E154">
    <cfRule type="duplicateValues" dxfId="11" priority="350920"/>
  </conditionalFormatting>
  <conditionalFormatting sqref="E112:E154">
    <cfRule type="duplicateValues" dxfId="10" priority="350921"/>
    <cfRule type="duplicateValues" dxfId="9" priority="350922"/>
  </conditionalFormatting>
  <conditionalFormatting sqref="E112:E154">
    <cfRule type="duplicateValues" dxfId="8" priority="350923"/>
    <cfRule type="duplicateValues" dxfId="7" priority="350924"/>
    <cfRule type="duplicateValues" dxfId="6" priority="350925"/>
  </conditionalFormatting>
  <conditionalFormatting sqref="E75:E154">
    <cfRule type="duplicateValues" dxfId="5" priority="350926"/>
  </conditionalFormatting>
  <conditionalFormatting sqref="E75:E154">
    <cfRule type="duplicateValues" dxfId="4" priority="350927"/>
    <cfRule type="duplicateValues" dxfId="3" priority="350928"/>
  </conditionalFormatting>
  <conditionalFormatting sqref="E75:E154">
    <cfRule type="duplicateValues" dxfId="2" priority="350929"/>
    <cfRule type="duplicateValues" dxfId="1" priority="350930"/>
    <cfRule type="duplicateValues" dxfId="0" priority="35093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4" t="s">
        <v>0</v>
      </c>
      <c r="B1" s="15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6" t="s">
        <v>8</v>
      </c>
      <c r="B9" s="157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58" t="s">
        <v>9</v>
      </c>
      <c r="B14" s="15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"/>
  <sheetViews>
    <sheetView topLeftCell="A4" zoomScale="80" zoomScaleNormal="80" workbookViewId="0">
      <selection activeCell="D87" sqref="D87:E94"/>
    </sheetView>
  </sheetViews>
  <sheetFormatPr baseColWidth="10" defaultColWidth="52.7109375" defaultRowHeight="15" x14ac:dyDescent="0.25"/>
  <cols>
    <col min="1" max="1" width="29.85546875" style="86" customWidth="1"/>
    <col min="2" max="2" width="25.7109375" style="86" customWidth="1"/>
    <col min="3" max="3" width="52.7109375" style="86"/>
    <col min="4" max="4" width="25.7109375" style="86" customWidth="1"/>
    <col min="5" max="5" width="23.28515625" style="86" customWidth="1"/>
    <col min="6" max="16384" width="52.7109375" style="86"/>
  </cols>
  <sheetData>
    <row r="1" spans="1:5" ht="22.5" customHeight="1" x14ac:dyDescent="0.25">
      <c r="A1" s="134" t="s">
        <v>2479</v>
      </c>
      <c r="B1" s="135"/>
      <c r="C1" s="135"/>
      <c r="D1" s="135"/>
      <c r="E1" s="136"/>
    </row>
    <row r="2" spans="1:5" ht="22.5" customHeight="1" x14ac:dyDescent="0.25">
      <c r="A2" s="134" t="s">
        <v>2158</v>
      </c>
      <c r="B2" s="135"/>
      <c r="C2" s="135"/>
      <c r="D2" s="135"/>
      <c r="E2" s="136"/>
    </row>
    <row r="3" spans="1:5" ht="25.5" customHeight="1" x14ac:dyDescent="0.25">
      <c r="A3" s="137" t="s">
        <v>2479</v>
      </c>
      <c r="B3" s="138"/>
      <c r="C3" s="138"/>
      <c r="D3" s="138"/>
      <c r="E3" s="139"/>
    </row>
    <row r="4" spans="1:5" x14ac:dyDescent="0.25">
      <c r="B4" s="108"/>
      <c r="E4" s="108"/>
    </row>
    <row r="5" spans="1:5" ht="18.75" thickBot="1" x14ac:dyDescent="0.3">
      <c r="A5" s="87" t="s">
        <v>2423</v>
      </c>
      <c r="B5" s="107" t="s">
        <v>2504</v>
      </c>
      <c r="C5" s="88"/>
      <c r="D5" s="89"/>
      <c r="E5" s="90"/>
    </row>
    <row r="6" spans="1:5" ht="18.75" thickBot="1" x14ac:dyDescent="0.3">
      <c r="A6" s="87" t="s">
        <v>2424</v>
      </c>
      <c r="B6" s="107" t="s">
        <v>2505</v>
      </c>
      <c r="C6" s="88"/>
      <c r="D6" s="89"/>
      <c r="E6" s="90"/>
    </row>
    <row r="7" spans="1:5" ht="15.75" thickBot="1" x14ac:dyDescent="0.3">
      <c r="B7" s="108"/>
      <c r="E7" s="108"/>
    </row>
    <row r="8" spans="1:5" ht="18.75" customHeight="1" thickBot="1" x14ac:dyDescent="0.3">
      <c r="A8" s="140" t="s">
        <v>2425</v>
      </c>
      <c r="B8" s="141"/>
      <c r="C8" s="141"/>
      <c r="D8" s="141"/>
      <c r="E8" s="142"/>
    </row>
    <row r="9" spans="1:5" ht="18" x14ac:dyDescent="0.25">
      <c r="A9" s="91" t="s">
        <v>15</v>
      </c>
      <c r="B9" s="92" t="s">
        <v>2426</v>
      </c>
      <c r="C9" s="92" t="s">
        <v>46</v>
      </c>
      <c r="D9" s="92" t="s">
        <v>2433</v>
      </c>
      <c r="E9" s="92" t="s">
        <v>2427</v>
      </c>
    </row>
    <row r="10" spans="1:5" ht="18" x14ac:dyDescent="0.25">
      <c r="A10" s="99" t="str">
        <f>VLOOKUP(B10,'[1]LISTADO ATM'!$A$2:$C$817,3,0)</f>
        <v>NORTE</v>
      </c>
      <c r="B10" s="99">
        <v>687</v>
      </c>
      <c r="C10" s="112" t="str">
        <f>VLOOKUP(B10,'[1]LISTADO ATM'!$A$2:$B$816,2,0)</f>
        <v>ATM Oficina Monterrico II</v>
      </c>
      <c r="D10" s="100" t="s">
        <v>2485</v>
      </c>
      <c r="E10" s="99">
        <v>335775111</v>
      </c>
    </row>
    <row r="11" spans="1:5" ht="18" x14ac:dyDescent="0.25">
      <c r="A11" s="99" t="str">
        <f>VLOOKUP(B11,'[1]LISTADO ATM'!$A$2:$C$817,3,0)</f>
        <v>DISTRITO NACIONAL</v>
      </c>
      <c r="B11" s="99">
        <v>23</v>
      </c>
      <c r="C11" s="112" t="str">
        <f>VLOOKUP(B11,'[1]LISTADO ATM'!$A$2:$B$816,2,0)</f>
        <v xml:space="preserve">ATM Oficina México </v>
      </c>
      <c r="D11" s="100" t="s">
        <v>2485</v>
      </c>
      <c r="E11" s="99">
        <v>335775239</v>
      </c>
    </row>
    <row r="12" spans="1:5" ht="18" x14ac:dyDescent="0.25">
      <c r="A12" s="99" t="str">
        <f>VLOOKUP(B12,'[1]LISTADO ATM'!$A$2:$C$817,3,0)</f>
        <v>NORTE</v>
      </c>
      <c r="B12" s="99">
        <v>950</v>
      </c>
      <c r="C12" s="112" t="str">
        <f>VLOOKUP(B12,'[1]LISTADO ATM'!$A$2:$B$816,2,0)</f>
        <v xml:space="preserve">ATM Oficina Monterrico </v>
      </c>
      <c r="D12" s="100" t="s">
        <v>2485</v>
      </c>
      <c r="E12" s="99">
        <v>335775048</v>
      </c>
    </row>
    <row r="13" spans="1:5" ht="18" x14ac:dyDescent="0.25">
      <c r="A13" s="99" t="str">
        <f>VLOOKUP(B13,'[1]LISTADO ATM'!$A$2:$C$817,3,0)</f>
        <v>NORTE</v>
      </c>
      <c r="B13" s="99">
        <v>144</v>
      </c>
      <c r="C13" s="112" t="str">
        <f>VLOOKUP(B13,'[1]LISTADO ATM'!$A$2:$B$816,2,0)</f>
        <v xml:space="preserve">ATM Oficina Villa Altagracia </v>
      </c>
      <c r="D13" s="100" t="s">
        <v>2485</v>
      </c>
      <c r="E13" s="99">
        <v>335775463</v>
      </c>
    </row>
    <row r="14" spans="1:5" ht="18" x14ac:dyDescent="0.25">
      <c r="A14" s="99" t="str">
        <f>VLOOKUP(B14,'[1]LISTADO ATM'!$A$2:$C$817,3,0)</f>
        <v>NORTE</v>
      </c>
      <c r="B14" s="99">
        <v>965</v>
      </c>
      <c r="C14" s="112" t="str">
        <f>VLOOKUP(B14,'[1]LISTADO ATM'!$A$2:$B$816,2,0)</f>
        <v xml:space="preserve">ATM S/M La Fuente FUN (Santiago) </v>
      </c>
      <c r="D14" s="100" t="s">
        <v>2485</v>
      </c>
      <c r="E14" s="99">
        <v>335775487</v>
      </c>
    </row>
    <row r="15" spans="1:5" ht="18" x14ac:dyDescent="0.25">
      <c r="A15" s="99" t="str">
        <f>VLOOKUP(B15,'[1]LISTADO ATM'!$A$2:$C$817,3,0)</f>
        <v>NORTE</v>
      </c>
      <c r="B15" s="99">
        <v>779</v>
      </c>
      <c r="C15" s="112" t="str">
        <f>VLOOKUP(B15,'[1]LISTADO ATM'!$A$2:$B$816,2,0)</f>
        <v xml:space="preserve">ATM Zona Franca Esperanza I (Mao) </v>
      </c>
      <c r="D15" s="100" t="s">
        <v>2485</v>
      </c>
      <c r="E15" s="77">
        <v>335774911</v>
      </c>
    </row>
    <row r="16" spans="1:5" ht="18" x14ac:dyDescent="0.25">
      <c r="A16" s="99" t="str">
        <f>VLOOKUP(B16,'[1]LISTADO ATM'!$A$2:$C$817,3,0)</f>
        <v>NORTE</v>
      </c>
      <c r="B16" s="99">
        <v>809</v>
      </c>
      <c r="C16" s="112" t="str">
        <f>VLOOKUP(B16,'[1]LISTADO ATM'!$A$2:$B$816,2,0)</f>
        <v>ATM Yoma (Cotuí)</v>
      </c>
      <c r="D16" s="100" t="s">
        <v>2485</v>
      </c>
      <c r="E16" s="77">
        <v>335774936</v>
      </c>
    </row>
    <row r="17" spans="1:5" ht="18" x14ac:dyDescent="0.25">
      <c r="A17" s="99" t="str">
        <f>VLOOKUP(B17,'[1]LISTADO ATM'!$A$2:$C$817,3,0)</f>
        <v>NORTE</v>
      </c>
      <c r="B17" s="99">
        <v>712</v>
      </c>
      <c r="C17" s="112" t="str">
        <f>VLOOKUP(B17,'[1]LISTADO ATM'!$A$2:$B$816,2,0)</f>
        <v xml:space="preserve">ATM Oficina Imbert </v>
      </c>
      <c r="D17" s="100" t="s">
        <v>2485</v>
      </c>
      <c r="E17" s="77">
        <v>335775188</v>
      </c>
    </row>
    <row r="18" spans="1:5" ht="18" x14ac:dyDescent="0.25">
      <c r="A18" s="99" t="str">
        <f>VLOOKUP(B18,'[1]LISTADO ATM'!$A$2:$C$817,3,0)</f>
        <v>NORTE</v>
      </c>
      <c r="B18" s="99">
        <v>882</v>
      </c>
      <c r="C18" s="112" t="str">
        <f>VLOOKUP(B18,'[1]LISTADO ATM'!$A$2:$B$816,2,0)</f>
        <v xml:space="preserve">ATM Oficina Moca II </v>
      </c>
      <c r="D18" s="100" t="s">
        <v>2485</v>
      </c>
      <c r="E18" s="77">
        <v>335775266</v>
      </c>
    </row>
    <row r="19" spans="1:5" ht="18" x14ac:dyDescent="0.25">
      <c r="A19" s="99" t="str">
        <f>VLOOKUP(B19,'[1]LISTADO ATM'!$A$2:$C$817,3,0)</f>
        <v>NORTE</v>
      </c>
      <c r="B19" s="99">
        <v>405</v>
      </c>
      <c r="C19" s="112" t="str">
        <f>VLOOKUP(B19,'[1]LISTADO ATM'!$A$2:$B$816,2,0)</f>
        <v xml:space="preserve">ATM UNP Loma de Cabrera </v>
      </c>
      <c r="D19" s="100" t="s">
        <v>2485</v>
      </c>
      <c r="E19" s="77">
        <v>335775285</v>
      </c>
    </row>
    <row r="20" spans="1:5" ht="18" x14ac:dyDescent="0.25">
      <c r="A20" s="99" t="str">
        <f>VLOOKUP(B20,'[1]LISTADO ATM'!$A$2:$C$817,3,0)</f>
        <v>DISTRITO NACIONAL</v>
      </c>
      <c r="B20" s="99">
        <v>713</v>
      </c>
      <c r="C20" s="112" t="str">
        <f>VLOOKUP(B20,'[1]LISTADO ATM'!$A$2:$B$816,2,0)</f>
        <v xml:space="preserve">ATM Oficina Las Américas </v>
      </c>
      <c r="D20" s="100" t="s">
        <v>2485</v>
      </c>
      <c r="E20" s="77">
        <v>335775292</v>
      </c>
    </row>
    <row r="21" spans="1:5" ht="18" x14ac:dyDescent="0.25">
      <c r="A21" s="99" t="str">
        <f>VLOOKUP(B21,'[1]LISTADO ATM'!$A$2:$C$817,3,0)</f>
        <v>DISTRITO NACIONAL</v>
      </c>
      <c r="B21" s="99">
        <v>813</v>
      </c>
      <c r="C21" s="112" t="str">
        <f>VLOOKUP(B21,'[1]LISTADO ATM'!$A$2:$B$816,2,0)</f>
        <v>ATM Occidental Mall</v>
      </c>
      <c r="D21" s="100" t="s">
        <v>2485</v>
      </c>
      <c r="E21" s="99">
        <v>335775039</v>
      </c>
    </row>
    <row r="22" spans="1:5" ht="18" x14ac:dyDescent="0.25">
      <c r="A22" s="99" t="str">
        <f>VLOOKUP(B22,'[1]LISTADO ATM'!$A$2:$C$817,3,0)</f>
        <v>DISTRITO NACIONAL</v>
      </c>
      <c r="B22" s="99">
        <v>755</v>
      </c>
      <c r="C22" s="112" t="str">
        <f>VLOOKUP(B22,'[1]LISTADO ATM'!$A$2:$B$816,2,0)</f>
        <v xml:space="preserve">ATM Oficina Galería del Este (Plaza) </v>
      </c>
      <c r="D22" s="100" t="s">
        <v>2485</v>
      </c>
      <c r="E22" s="99">
        <v>335775227</v>
      </c>
    </row>
    <row r="23" spans="1:5" ht="18" x14ac:dyDescent="0.25">
      <c r="A23" s="99" t="str">
        <f>VLOOKUP(B23,'[1]LISTADO ATM'!$A$2:$C$817,3,0)</f>
        <v>NORTE</v>
      </c>
      <c r="B23" s="99">
        <v>728</v>
      </c>
      <c r="C23" s="112" t="str">
        <f>VLOOKUP(B23,'[1]LISTADO ATM'!$A$2:$B$816,2,0)</f>
        <v xml:space="preserve">ATM UNP La Vega Oficina Regional Norcentral </v>
      </c>
      <c r="D23" s="100" t="s">
        <v>2485</v>
      </c>
      <c r="E23" s="99">
        <v>335775251</v>
      </c>
    </row>
    <row r="24" spans="1:5" ht="18" x14ac:dyDescent="0.25">
      <c r="A24" s="99" t="str">
        <f>VLOOKUP(B24,'[1]LISTADO ATM'!$A$2:$C$817,3,0)</f>
        <v>DISTRITO NACIONAL</v>
      </c>
      <c r="B24" s="99">
        <v>981</v>
      </c>
      <c r="C24" s="112" t="str">
        <f>VLOOKUP(B24,'[1]LISTADO ATM'!$A$2:$B$816,2,0)</f>
        <v xml:space="preserve">ATM Edificio 911 </v>
      </c>
      <c r="D24" s="100" t="s">
        <v>2485</v>
      </c>
      <c r="E24" s="99">
        <v>335775263</v>
      </c>
    </row>
    <row r="25" spans="1:5" ht="24" customHeight="1" x14ac:dyDescent="0.25">
      <c r="A25" s="99" t="str">
        <f>VLOOKUP(B25,'[1]LISTADO ATM'!$A$2:$C$817,3,0)</f>
        <v>DISTRITO NACIONAL</v>
      </c>
      <c r="B25" s="99">
        <v>717</v>
      </c>
      <c r="C25" s="112" t="str">
        <f>VLOOKUP(B25,'[1]LISTADO ATM'!$A$2:$B$816,2,0)</f>
        <v xml:space="preserve">ATM Oficina Los Alcarrizos </v>
      </c>
      <c r="D25" s="100" t="s">
        <v>2485</v>
      </c>
      <c r="E25" s="99" t="s">
        <v>2506</v>
      </c>
    </row>
    <row r="26" spans="1:5" ht="18" x14ac:dyDescent="0.25">
      <c r="A26" s="99" t="str">
        <f>VLOOKUP(B26,'[1]LISTADO ATM'!$A$2:$C$817,3,0)</f>
        <v>DISTRITO NACIONAL</v>
      </c>
      <c r="B26" s="99">
        <v>32</v>
      </c>
      <c r="C26" s="112" t="str">
        <f>VLOOKUP(B26,'[1]LISTADO ATM'!$A$2:$B$816,2,0)</f>
        <v xml:space="preserve">ATM Oficina San Martín II </v>
      </c>
      <c r="D26" s="100" t="s">
        <v>2485</v>
      </c>
      <c r="E26" s="99">
        <v>335775295</v>
      </c>
    </row>
    <row r="27" spans="1:5" ht="18" x14ac:dyDescent="0.25">
      <c r="A27" s="99" t="str">
        <f>VLOOKUP(B27,'[1]LISTADO ATM'!$A$2:$C$817,3,0)</f>
        <v>DISTRITO NACIONAL</v>
      </c>
      <c r="B27" s="99">
        <v>437</v>
      </c>
      <c r="C27" s="112" t="str">
        <f>VLOOKUP(B27,'[1]LISTADO ATM'!$A$2:$B$816,2,0)</f>
        <v xml:space="preserve">ATM Autobanco Torre III </v>
      </c>
      <c r="D27" s="100" t="s">
        <v>2485</v>
      </c>
      <c r="E27" s="99">
        <v>335775313</v>
      </c>
    </row>
    <row r="28" spans="1:5" ht="18" x14ac:dyDescent="0.25">
      <c r="A28" s="99" t="str">
        <f>VLOOKUP(B28,'[1]LISTADO ATM'!$A$2:$C$817,3,0)</f>
        <v>DISTRITO NACIONAL</v>
      </c>
      <c r="B28" s="99">
        <v>574</v>
      </c>
      <c r="C28" s="112" t="str">
        <f>VLOOKUP(B28,'[1]LISTADO ATM'!$A$2:$B$816,2,0)</f>
        <v xml:space="preserve">ATM Club Obras Públicas </v>
      </c>
      <c r="D28" s="100" t="s">
        <v>2485</v>
      </c>
      <c r="E28" s="99">
        <v>335775405</v>
      </c>
    </row>
    <row r="29" spans="1:5" ht="18" x14ac:dyDescent="0.25">
      <c r="A29" s="99" t="str">
        <f>VLOOKUP(B29,'[1]LISTADO ATM'!$A$2:$C$817,3,0)</f>
        <v>NORTE</v>
      </c>
      <c r="B29" s="99">
        <v>350</v>
      </c>
      <c r="C29" s="112" t="str">
        <f>VLOOKUP(B29,'[1]LISTADO ATM'!$A$2:$B$816,2,0)</f>
        <v xml:space="preserve">ATM Oficina Villa Tapia </v>
      </c>
      <c r="D29" s="100" t="s">
        <v>2485</v>
      </c>
      <c r="E29" s="99">
        <v>335775648</v>
      </c>
    </row>
    <row r="30" spans="1:5" ht="18.75" customHeight="1" x14ac:dyDescent="0.25">
      <c r="A30" s="99" t="str">
        <f>VLOOKUP(B30,'[1]LISTADO ATM'!$A$2:$C$817,3,0)</f>
        <v>SUR</v>
      </c>
      <c r="B30" s="99">
        <v>403</v>
      </c>
      <c r="C30" s="112" t="str">
        <f>VLOOKUP(B30,'[1]LISTADO ATM'!$A$2:$B$816,2,0)</f>
        <v xml:space="preserve">ATM Oficina Vicente Noble </v>
      </c>
      <c r="D30" s="100" t="s">
        <v>2485</v>
      </c>
      <c r="E30" s="99">
        <v>335775662</v>
      </c>
    </row>
    <row r="31" spans="1:5" ht="18" x14ac:dyDescent="0.25">
      <c r="A31" s="99" t="str">
        <f>VLOOKUP(B31,'[1]LISTADO ATM'!$A$2:$C$817,3,0)</f>
        <v>SUR</v>
      </c>
      <c r="B31" s="99">
        <v>984</v>
      </c>
      <c r="C31" s="112" t="str">
        <f>VLOOKUP(B31,'[1]LISTADO ATM'!$A$2:$B$816,2,0)</f>
        <v xml:space="preserve">ATM Oficina Neiba II </v>
      </c>
      <c r="D31" s="100" t="s">
        <v>2485</v>
      </c>
      <c r="E31" s="99" t="s">
        <v>2517</v>
      </c>
    </row>
    <row r="32" spans="1:5" ht="18" x14ac:dyDescent="0.25">
      <c r="A32" s="99" t="str">
        <f>VLOOKUP(B32,'[1]LISTADO ATM'!$A$2:$C$817,3,0)</f>
        <v>DISTRITO NACIONAL</v>
      </c>
      <c r="B32" s="99">
        <v>879</v>
      </c>
      <c r="C32" s="112" t="str">
        <f>VLOOKUP(B32,'[1]LISTADO ATM'!$A$2:$B$816,2,0)</f>
        <v xml:space="preserve">ATM Plaza Metropolitana </v>
      </c>
      <c r="D32" s="100" t="s">
        <v>2485</v>
      </c>
      <c r="E32" s="99">
        <v>335775770</v>
      </c>
    </row>
    <row r="33" spans="1:5" ht="18" x14ac:dyDescent="0.25">
      <c r="A33" s="99" t="str">
        <f>VLOOKUP(B33,'[1]LISTADO ATM'!$A$2:$C$817,3,0)</f>
        <v>ESTE</v>
      </c>
      <c r="B33" s="99">
        <v>795</v>
      </c>
      <c r="C33" s="112" t="str">
        <f>VLOOKUP(B33,'[1]LISTADO ATM'!$A$2:$B$816,2,0)</f>
        <v xml:space="preserve">ATM UNP Guaymate (La Romana) </v>
      </c>
      <c r="D33" s="100" t="s">
        <v>2485</v>
      </c>
      <c r="E33" s="77">
        <v>335774924</v>
      </c>
    </row>
    <row r="34" spans="1:5" ht="18" x14ac:dyDescent="0.25">
      <c r="A34" s="99" t="str">
        <f>VLOOKUP(B34,'[1]LISTADO ATM'!$A$2:$C$817,3,0)</f>
        <v>DISTRITO NACIONAL</v>
      </c>
      <c r="B34" s="99">
        <v>267</v>
      </c>
      <c r="C34" s="112" t="str">
        <f>VLOOKUP(B34,'[1]LISTADO ATM'!$A$2:$B$816,2,0)</f>
        <v xml:space="preserve">ATM Centro de Caja México </v>
      </c>
      <c r="D34" s="100" t="s">
        <v>2485</v>
      </c>
      <c r="E34" s="77">
        <v>335774981</v>
      </c>
    </row>
    <row r="35" spans="1:5" ht="18" x14ac:dyDescent="0.25">
      <c r="A35" s="99" t="str">
        <f>VLOOKUP(B35,'[1]LISTADO ATM'!$A$2:$C$817,3,0)</f>
        <v>DISTRITO NACIONAL</v>
      </c>
      <c r="B35" s="99">
        <v>415</v>
      </c>
      <c r="C35" s="112" t="str">
        <f>VLOOKUP(B35,'[1]LISTADO ATM'!$A$2:$B$816,2,0)</f>
        <v xml:space="preserve">ATM Autobanco San Martín I </v>
      </c>
      <c r="D35" s="100" t="s">
        <v>2485</v>
      </c>
      <c r="E35" s="77">
        <v>335775190</v>
      </c>
    </row>
    <row r="36" spans="1:5" ht="18" x14ac:dyDescent="0.25">
      <c r="A36" s="99" t="str">
        <f>VLOOKUP(B36,'[1]LISTADO ATM'!$A$2:$C$817,3,0)</f>
        <v>DISTRITO NACIONAL</v>
      </c>
      <c r="B36" s="99">
        <v>724</v>
      </c>
      <c r="C36" s="112" t="str">
        <f>VLOOKUP(B36,'[1]LISTADO ATM'!$A$2:$B$816,2,0)</f>
        <v xml:space="preserve">ATM El Huacal I </v>
      </c>
      <c r="D36" s="100" t="s">
        <v>2485</v>
      </c>
      <c r="E36" s="77">
        <v>335775113</v>
      </c>
    </row>
    <row r="37" spans="1:5" ht="18" x14ac:dyDescent="0.25">
      <c r="A37" s="99" t="str">
        <f>VLOOKUP(B37,'[1]LISTADO ATM'!$A$2:$C$817,3,0)</f>
        <v>DISTRITO NACIONAL</v>
      </c>
      <c r="B37" s="99">
        <v>725</v>
      </c>
      <c r="C37" s="112" t="str">
        <f>VLOOKUP(B37,'[1]LISTADO ATM'!$A$2:$B$816,2,0)</f>
        <v xml:space="preserve">ATM El Huacal II  </v>
      </c>
      <c r="D37" s="100" t="s">
        <v>2485</v>
      </c>
      <c r="E37" s="77">
        <v>335775317</v>
      </c>
    </row>
    <row r="38" spans="1:5" ht="18" x14ac:dyDescent="0.25">
      <c r="A38" s="99" t="str">
        <f>VLOOKUP(B38,'[1]LISTADO ATM'!$A$2:$C$817,3,0)</f>
        <v>DISTRITO NACIONAL</v>
      </c>
      <c r="B38" s="99">
        <v>884</v>
      </c>
      <c r="C38" s="112" t="str">
        <f>VLOOKUP(B38,'[1]LISTADO ATM'!$A$2:$B$816,2,0)</f>
        <v xml:space="preserve">ATM UNP Olé Sabana Perdida </v>
      </c>
      <c r="D38" s="100" t="s">
        <v>2485</v>
      </c>
      <c r="E38" s="77">
        <v>335775331</v>
      </c>
    </row>
    <row r="39" spans="1:5" ht="18" x14ac:dyDescent="0.25">
      <c r="A39" s="99" t="str">
        <f>VLOOKUP(B39,'[1]LISTADO ATM'!$A$2:$C$817,3,0)</f>
        <v>NORTE</v>
      </c>
      <c r="B39" s="99">
        <v>796</v>
      </c>
      <c r="C39" s="112" t="str">
        <f>VLOOKUP(B39,'[1]LISTADO ATM'!$A$2:$B$816,2,0)</f>
        <v xml:space="preserve">ATM Oficina Plaza Ventura (Nagua) </v>
      </c>
      <c r="D39" s="100" t="s">
        <v>2485</v>
      </c>
      <c r="E39" s="77">
        <v>335775338</v>
      </c>
    </row>
    <row r="40" spans="1:5" ht="18" x14ac:dyDescent="0.25">
      <c r="A40" s="99" t="str">
        <f>VLOOKUP(B40,'[1]LISTADO ATM'!$A$2:$C$817,3,0)</f>
        <v>DISTRITO NACIONAL</v>
      </c>
      <c r="B40" s="99">
        <v>321</v>
      </c>
      <c r="C40" s="112" t="str">
        <f>VLOOKUP(B40,'[1]LISTADO ATM'!$A$2:$B$816,2,0)</f>
        <v xml:space="preserve">ATM Oficina Jiménez Moya I </v>
      </c>
      <c r="D40" s="100" t="s">
        <v>2485</v>
      </c>
      <c r="E40" s="77">
        <v>335775385</v>
      </c>
    </row>
    <row r="41" spans="1:5" ht="18" x14ac:dyDescent="0.25">
      <c r="A41" s="99" t="str">
        <f>VLOOKUP(B41,'[1]LISTADO ATM'!$A$2:$C$817,3,0)</f>
        <v>DISTRITO NACIONAL</v>
      </c>
      <c r="B41" s="99">
        <v>558</v>
      </c>
      <c r="C41" s="112" t="str">
        <f>VLOOKUP(B41,'[1]LISTADO ATM'!$A$2:$B$816,2,0)</f>
        <v xml:space="preserve">ATM Base Naval 27 de Febrero (Sans Soucí) </v>
      </c>
      <c r="D41" s="100" t="s">
        <v>2485</v>
      </c>
      <c r="E41" s="77">
        <v>335775786</v>
      </c>
    </row>
    <row r="42" spans="1:5" ht="18.75" thickBot="1" x14ac:dyDescent="0.3">
      <c r="A42" s="99" t="str">
        <f>VLOOKUP(B42,'[1]LISTADO ATM'!$A$2:$C$817,3,0)</f>
        <v>DISTRITO NACIONAL</v>
      </c>
      <c r="B42" s="99">
        <v>589</v>
      </c>
      <c r="C42" s="112" t="str">
        <f>VLOOKUP(B42,'[1]LISTADO ATM'!$A$2:$B$816,2,0)</f>
        <v xml:space="preserve">ATM S/M Bravo San Vicente de Paul </v>
      </c>
      <c r="D42" s="100" t="s">
        <v>2485</v>
      </c>
      <c r="E42" s="77">
        <v>335775869</v>
      </c>
    </row>
    <row r="43" spans="1:5" ht="18.75" thickBot="1" x14ac:dyDescent="0.3">
      <c r="A43" s="95" t="s">
        <v>2428</v>
      </c>
      <c r="B43" s="121">
        <f>COUNT(B10:B42)</f>
        <v>33</v>
      </c>
      <c r="C43" s="143"/>
      <c r="D43" s="144"/>
      <c r="E43" s="145"/>
    </row>
    <row r="44" spans="1:5" ht="15.75" thickBot="1" x14ac:dyDescent="0.3">
      <c r="B44" s="108"/>
      <c r="E44" s="108"/>
    </row>
    <row r="45" spans="1:5" ht="18.75" customHeight="1" thickBot="1" x14ac:dyDescent="0.3">
      <c r="A45" s="140" t="s">
        <v>2430</v>
      </c>
      <c r="B45" s="141"/>
      <c r="C45" s="141"/>
      <c r="D45" s="141"/>
      <c r="E45" s="142"/>
    </row>
    <row r="46" spans="1:5" ht="18" x14ac:dyDescent="0.25">
      <c r="A46" s="91" t="s">
        <v>15</v>
      </c>
      <c r="B46" s="92" t="s">
        <v>2426</v>
      </c>
      <c r="C46" s="92" t="s">
        <v>46</v>
      </c>
      <c r="D46" s="92" t="s">
        <v>2433</v>
      </c>
      <c r="E46" s="92" t="s">
        <v>2427</v>
      </c>
    </row>
    <row r="47" spans="1:5" ht="36" x14ac:dyDescent="0.25">
      <c r="A47" s="99" t="str">
        <f>VLOOKUP(B47,'[1]LISTADO ATM'!$A$2:$C$817,3,0)</f>
        <v>DISTRITO NACIONAL</v>
      </c>
      <c r="B47" s="99">
        <v>875</v>
      </c>
      <c r="C47" s="112" t="str">
        <f>VLOOKUP(B47,'[1]LISTADO ATM'!$A$2:$B$816,2,0)</f>
        <v xml:space="preserve">ATM Texaco Aut. Duarte KM 14 1/2 (Los Alcarrizos) </v>
      </c>
      <c r="D47" s="113" t="s">
        <v>2455</v>
      </c>
      <c r="E47" s="99">
        <v>335774939</v>
      </c>
    </row>
    <row r="48" spans="1:5" ht="18" x14ac:dyDescent="0.25">
      <c r="A48" s="99" t="str">
        <f>VLOOKUP(B48,'[1]LISTADO ATM'!$A$2:$C$817,3,0)</f>
        <v>DISTRITO NACIONAL</v>
      </c>
      <c r="B48" s="99">
        <v>889</v>
      </c>
      <c r="C48" s="112" t="str">
        <f>VLOOKUP(B48,'[1]LISTADO ATM'!$A$2:$B$816,2,0)</f>
        <v>ATM Oficina Plaza Lama Máximo Gómez II</v>
      </c>
      <c r="D48" s="113" t="s">
        <v>2455</v>
      </c>
      <c r="E48" s="99">
        <v>335774945</v>
      </c>
    </row>
    <row r="49" spans="1:5" ht="18" x14ac:dyDescent="0.25">
      <c r="A49" s="99" t="str">
        <f>VLOOKUP(B49,'[1]LISTADO ATM'!$A$2:$C$817,3,0)</f>
        <v>DISTRITO NACIONAL</v>
      </c>
      <c r="B49" s="99">
        <v>29</v>
      </c>
      <c r="C49" s="112" t="str">
        <f>VLOOKUP(B49,'[1]LISTADO ATM'!$A$2:$B$816,2,0)</f>
        <v xml:space="preserve">ATM AFP </v>
      </c>
      <c r="D49" s="113" t="s">
        <v>2455</v>
      </c>
      <c r="E49" s="99">
        <v>335775108</v>
      </c>
    </row>
    <row r="50" spans="1:5" ht="18" x14ac:dyDescent="0.25">
      <c r="A50" s="99" t="str">
        <f>VLOOKUP(B50,'[1]LISTADO ATM'!$A$2:$C$817,3,0)</f>
        <v>ESTE</v>
      </c>
      <c r="B50" s="99">
        <v>429</v>
      </c>
      <c r="C50" s="112" t="str">
        <f>VLOOKUP(B50,'[1]LISTADO ATM'!$A$2:$B$816,2,0)</f>
        <v xml:space="preserve">ATM Oficina Jumbo La Romana </v>
      </c>
      <c r="D50" s="113" t="s">
        <v>2455</v>
      </c>
      <c r="E50" s="99">
        <v>335775194</v>
      </c>
    </row>
    <row r="51" spans="1:5" ht="18" x14ac:dyDescent="0.25">
      <c r="A51" s="99" t="str">
        <f>VLOOKUP(B51,'[1]LISTADO ATM'!$A$2:$C$817,3,0)</f>
        <v>DISTRITO NACIONAL</v>
      </c>
      <c r="B51" s="99">
        <v>628</v>
      </c>
      <c r="C51" s="112" t="str">
        <f>VLOOKUP(B51,'[1]LISTADO ATM'!$A$2:$B$816,2,0)</f>
        <v xml:space="preserve">ATM Autobanco San Isidro </v>
      </c>
      <c r="D51" s="113" t="s">
        <v>2455</v>
      </c>
      <c r="E51" s="99">
        <v>335775252</v>
      </c>
    </row>
    <row r="52" spans="1:5" ht="18" x14ac:dyDescent="0.25">
      <c r="A52" s="99" t="str">
        <f>VLOOKUP(B52,'[1]LISTADO ATM'!$A$2:$C$817,3,0)</f>
        <v>NORTE</v>
      </c>
      <c r="B52" s="99">
        <v>136</v>
      </c>
      <c r="C52" s="112" t="str">
        <f>VLOOKUP(B52,'[1]LISTADO ATM'!$A$2:$B$816,2,0)</f>
        <v>ATM S/M Xtra (Santiago)</v>
      </c>
      <c r="D52" s="113" t="s">
        <v>2455</v>
      </c>
      <c r="E52" s="99">
        <v>335775343</v>
      </c>
    </row>
    <row r="53" spans="1:5" ht="18" x14ac:dyDescent="0.25">
      <c r="A53" s="99" t="str">
        <f>VLOOKUP(B53,'[1]LISTADO ATM'!$A$2:$C$817,3,0)</f>
        <v>DISTRITO NACIONAL</v>
      </c>
      <c r="B53" s="99">
        <v>312</v>
      </c>
      <c r="C53" s="112" t="str">
        <f>VLOOKUP(B53,'[1]LISTADO ATM'!$A$2:$B$816,2,0)</f>
        <v xml:space="preserve">ATM Oficina Tiradentes II (Naco) </v>
      </c>
      <c r="D53" s="113" t="s">
        <v>2455</v>
      </c>
      <c r="E53" s="99">
        <v>335775459</v>
      </c>
    </row>
    <row r="54" spans="1:5" ht="18" x14ac:dyDescent="0.25">
      <c r="A54" s="99" t="str">
        <f>VLOOKUP(B54,'[1]LISTADO ATM'!$A$2:$C$817,3,0)</f>
        <v>SUR</v>
      </c>
      <c r="B54" s="99">
        <v>44</v>
      </c>
      <c r="C54" s="112" t="str">
        <f>VLOOKUP(B54,'[1]LISTADO ATM'!$A$2:$B$816,2,0)</f>
        <v xml:space="preserve">ATM Oficina Pedernales </v>
      </c>
      <c r="D54" s="113" t="s">
        <v>2455</v>
      </c>
      <c r="E54" s="99">
        <v>335775478</v>
      </c>
    </row>
    <row r="55" spans="1:5" ht="18" x14ac:dyDescent="0.25">
      <c r="A55" s="99" t="str">
        <f>VLOOKUP(B55,'[1]LISTADO ATM'!$A$2:$C$817,3,0)</f>
        <v>DISTRITO NACIONAL</v>
      </c>
      <c r="B55" s="99">
        <v>378</v>
      </c>
      <c r="C55" s="112" t="str">
        <f>VLOOKUP(B55,'[1]LISTADO ATM'!$A$2:$B$816,2,0)</f>
        <v>ATM UNP Villa Flores</v>
      </c>
      <c r="D55" s="113" t="s">
        <v>2455</v>
      </c>
      <c r="E55" s="99">
        <v>335775815</v>
      </c>
    </row>
    <row r="56" spans="1:5" ht="18" x14ac:dyDescent="0.25">
      <c r="A56" s="99" t="str">
        <f>VLOOKUP(B56,'[1]LISTADO ATM'!$A$2:$C$817,3,0)</f>
        <v>DISTRITO NACIONAL</v>
      </c>
      <c r="B56" s="99">
        <v>24</v>
      </c>
      <c r="C56" s="112" t="str">
        <f>VLOOKUP(B56,'[1]LISTADO ATM'!$A$2:$B$816,2,0)</f>
        <v xml:space="preserve">ATM Oficina Eusebio Manzueta </v>
      </c>
      <c r="D56" s="113" t="s">
        <v>2455</v>
      </c>
      <c r="E56" s="99">
        <v>335775838</v>
      </c>
    </row>
    <row r="57" spans="1:5" ht="18" x14ac:dyDescent="0.25">
      <c r="A57" s="99" t="str">
        <f>VLOOKUP(B57,'[1]LISTADO ATM'!$A$2:$C$817,3,0)</f>
        <v>SUR</v>
      </c>
      <c r="B57" s="99">
        <v>6</v>
      </c>
      <c r="C57" s="112" t="str">
        <f>VLOOKUP(B57,'[1]LISTADO ATM'!$A$2:$B$816,2,0)</f>
        <v xml:space="preserve">ATM Plaza WAO San Juan </v>
      </c>
      <c r="D57" s="113" t="s">
        <v>2455</v>
      </c>
      <c r="E57" s="99">
        <v>335775843</v>
      </c>
    </row>
    <row r="58" spans="1:5" ht="18" x14ac:dyDescent="0.25">
      <c r="A58" s="99" t="str">
        <f>VLOOKUP(B58,'[1]LISTADO ATM'!$A$2:$C$817,3,0)</f>
        <v>ESTE</v>
      </c>
      <c r="B58" s="99">
        <v>673</v>
      </c>
      <c r="C58" s="112" t="str">
        <f>VLOOKUP(B58,'[1]LISTADO ATM'!$A$2:$B$816,2,0)</f>
        <v>ATM Clínica Dr. Cruz Jiminián</v>
      </c>
      <c r="D58" s="113" t="s">
        <v>2455</v>
      </c>
      <c r="E58" s="99">
        <v>335775849</v>
      </c>
    </row>
    <row r="59" spans="1:5" ht="18" x14ac:dyDescent="0.25">
      <c r="A59" s="99" t="str">
        <f>VLOOKUP(B59,'[1]LISTADO ATM'!$A$2:$C$817,3,0)</f>
        <v>DISTRITO NACIONAL</v>
      </c>
      <c r="B59" s="99">
        <v>706</v>
      </c>
      <c r="C59" s="112" t="str">
        <f>VLOOKUP(B59,'[1]LISTADO ATM'!$A$2:$B$816,2,0)</f>
        <v xml:space="preserve">ATM S/M Pristine </v>
      </c>
      <c r="D59" s="113" t="s">
        <v>2455</v>
      </c>
      <c r="E59" s="99">
        <v>335775885</v>
      </c>
    </row>
    <row r="60" spans="1:5" ht="18" x14ac:dyDescent="0.25">
      <c r="A60" s="99" t="str">
        <f>VLOOKUP(B60,'[1]LISTADO ATM'!$A$2:$C$817,3,0)</f>
        <v>DISTRITO NACIONAL</v>
      </c>
      <c r="B60" s="99">
        <v>676</v>
      </c>
      <c r="C60" s="112" t="str">
        <f>VLOOKUP(B60,'[1]LISTADO ATM'!$A$2:$B$816,2,0)</f>
        <v>ATM S/M Bravo Colina Del Oeste</v>
      </c>
      <c r="D60" s="113" t="s">
        <v>2455</v>
      </c>
      <c r="E60" s="99">
        <v>335775956</v>
      </c>
    </row>
    <row r="61" spans="1:5" ht="18" x14ac:dyDescent="0.25">
      <c r="A61" s="99" t="str">
        <f>VLOOKUP(B61,'[1]LISTADO ATM'!$A$2:$C$817,3,0)</f>
        <v>DISTRITO NACIONAL</v>
      </c>
      <c r="B61" s="99">
        <v>390</v>
      </c>
      <c r="C61" s="112" t="str">
        <f>VLOOKUP(B61,'[1]LISTADO ATM'!$A$2:$B$816,2,0)</f>
        <v xml:space="preserve">ATM Oficina Boca Chica II </v>
      </c>
      <c r="D61" s="113" t="s">
        <v>2455</v>
      </c>
      <c r="E61" s="99">
        <v>335776015</v>
      </c>
    </row>
    <row r="62" spans="1:5" ht="18" x14ac:dyDescent="0.25">
      <c r="A62" s="99" t="str">
        <f>VLOOKUP(B62,'[1]LISTADO ATM'!$A$2:$C$817,3,0)</f>
        <v>DISTRITO NACIONAL</v>
      </c>
      <c r="B62" s="99">
        <v>734</v>
      </c>
      <c r="C62" s="112" t="str">
        <f>VLOOKUP(B62,'[1]LISTADO ATM'!$A$2:$B$816,2,0)</f>
        <v xml:space="preserve">ATM Oficina Independencia I </v>
      </c>
      <c r="D62" s="113" t="s">
        <v>2455</v>
      </c>
      <c r="E62" s="99">
        <v>335776026</v>
      </c>
    </row>
    <row r="63" spans="1:5" ht="18" x14ac:dyDescent="0.25">
      <c r="A63" s="99" t="str">
        <f>VLOOKUP(B63,'[1]LISTADO ATM'!$A$2:$C$817,3,0)</f>
        <v>SUR</v>
      </c>
      <c r="B63" s="99">
        <v>301</v>
      </c>
      <c r="C63" s="112" t="str">
        <f>VLOOKUP(B63,'[1]LISTADO ATM'!$A$2:$B$816,2,0)</f>
        <v xml:space="preserve">ATM UNP Alfa y Omega (Barahona) </v>
      </c>
      <c r="D63" s="113" t="s">
        <v>2455</v>
      </c>
      <c r="E63" s="99">
        <v>335776035</v>
      </c>
    </row>
    <row r="64" spans="1:5" ht="18" x14ac:dyDescent="0.25">
      <c r="A64" s="99" t="str">
        <f>VLOOKUP(B64,'[1]LISTADO ATM'!$A$2:$C$817,3,0)</f>
        <v>DISTRITO NACIONAL</v>
      </c>
      <c r="B64" s="99">
        <v>697</v>
      </c>
      <c r="C64" s="112" t="str">
        <f>VLOOKUP(B64,'[1]LISTADO ATM'!$A$2:$B$816,2,0)</f>
        <v>ATM Hipermercado Olé Ciudad Juan Bosch</v>
      </c>
      <c r="D64" s="113" t="s">
        <v>2455</v>
      </c>
      <c r="E64" s="99">
        <v>335776039</v>
      </c>
    </row>
    <row r="65" spans="1:5" ht="18.75" customHeight="1" x14ac:dyDescent="0.25">
      <c r="A65" s="99" t="str">
        <f>VLOOKUP(B65,'[1]LISTADO ATM'!$A$2:$C$817,3,0)</f>
        <v>DISTRITO NACIONAL</v>
      </c>
      <c r="B65" s="99">
        <v>26</v>
      </c>
      <c r="C65" s="112" t="str">
        <f>VLOOKUP(B65,'[1]LISTADO ATM'!$A$2:$B$816,2,0)</f>
        <v>ATM S/M Jumbo San Isidro</v>
      </c>
      <c r="D65" s="113" t="s">
        <v>2455</v>
      </c>
      <c r="E65" s="99">
        <v>335776050</v>
      </c>
    </row>
    <row r="66" spans="1:5" ht="18" x14ac:dyDescent="0.25">
      <c r="A66" s="99" t="str">
        <f>VLOOKUP(B66,'[1]LISTADO ATM'!$A$2:$C$817,3,0)</f>
        <v>NORTE</v>
      </c>
      <c r="B66" s="99">
        <v>604</v>
      </c>
      <c r="C66" s="112" t="str">
        <f>VLOOKUP(B66,'[1]LISTADO ATM'!$A$2:$B$816,2,0)</f>
        <v xml:space="preserve">ATM Oficina Estancia Nueva (Moca) </v>
      </c>
      <c r="D66" s="113" t="s">
        <v>2455</v>
      </c>
      <c r="E66" s="99">
        <v>335776099</v>
      </c>
    </row>
    <row r="67" spans="1:5" ht="18.75" thickBot="1" x14ac:dyDescent="0.3">
      <c r="A67" s="99" t="str">
        <f>VLOOKUP(B67,'[1]LISTADO ATM'!$A$2:$C$817,3,0)</f>
        <v>NORTE</v>
      </c>
      <c r="B67" s="99">
        <v>633</v>
      </c>
      <c r="C67" s="112" t="str">
        <f>VLOOKUP(B67,'[1]LISTADO ATM'!$A$2:$B$816,2,0)</f>
        <v xml:space="preserve">ATM Autobanco Las Colinas </v>
      </c>
      <c r="D67" s="113" t="s">
        <v>2455</v>
      </c>
      <c r="E67" s="99">
        <v>335776103</v>
      </c>
    </row>
    <row r="68" spans="1:5" ht="18.75" customHeight="1" thickBot="1" x14ac:dyDescent="0.3">
      <c r="A68" s="114" t="s">
        <v>2428</v>
      </c>
      <c r="B68" s="121">
        <f>COUNT(B47:B67)</f>
        <v>21</v>
      </c>
      <c r="C68" s="115"/>
      <c r="D68" s="115"/>
      <c r="E68" s="115"/>
    </row>
    <row r="69" spans="1:5" ht="15.75" thickBot="1" x14ac:dyDescent="0.3">
      <c r="B69" s="108"/>
      <c r="E69" s="108"/>
    </row>
    <row r="70" spans="1:5" ht="18.75" thickBot="1" x14ac:dyDescent="0.3">
      <c r="A70" s="140" t="s">
        <v>2431</v>
      </c>
      <c r="B70" s="141"/>
      <c r="C70" s="141"/>
      <c r="D70" s="141"/>
      <c r="E70" s="142"/>
    </row>
    <row r="71" spans="1:5" ht="18" x14ac:dyDescent="0.25">
      <c r="A71" s="91" t="s">
        <v>15</v>
      </c>
      <c r="B71" s="92" t="s">
        <v>2426</v>
      </c>
      <c r="C71" s="92" t="s">
        <v>46</v>
      </c>
      <c r="D71" s="92" t="s">
        <v>2433</v>
      </c>
      <c r="E71" s="92" t="s">
        <v>2427</v>
      </c>
    </row>
    <row r="72" spans="1:5" ht="36" x14ac:dyDescent="0.25">
      <c r="A72" s="112" t="str">
        <f>VLOOKUP(B72,'[1]LISTADO ATM'!$A$2:$C$817,3,0)</f>
        <v>DISTRITO NACIONAL</v>
      </c>
      <c r="B72" s="99">
        <v>719</v>
      </c>
      <c r="C72" s="112" t="str">
        <f>VLOOKUP(B72,'[1]LISTADO ATM'!$A$2:$B$816,2,0)</f>
        <v xml:space="preserve">ATM Ayuntamiento Municipal San Luís </v>
      </c>
      <c r="D72" s="112" t="s">
        <v>2459</v>
      </c>
      <c r="E72" s="99">
        <v>335769547</v>
      </c>
    </row>
    <row r="73" spans="1:5" ht="36" x14ac:dyDescent="0.25">
      <c r="A73" s="112" t="str">
        <f>VLOOKUP(B73,'[1]LISTADO ATM'!$A$2:$C$817,3,0)</f>
        <v>DISTRITO NACIONAL</v>
      </c>
      <c r="B73" s="99">
        <v>406</v>
      </c>
      <c r="C73" s="112" t="str">
        <f>VLOOKUP(B73,'[1]LISTADO ATM'!$A$2:$B$816,2,0)</f>
        <v xml:space="preserve">ATM UNP Plaza Lama Máximo Gómez </v>
      </c>
      <c r="D73" s="112" t="s">
        <v>2459</v>
      </c>
      <c r="E73" s="77">
        <v>335772891</v>
      </c>
    </row>
    <row r="74" spans="1:5" ht="36" x14ac:dyDescent="0.25">
      <c r="A74" s="112" t="str">
        <f>VLOOKUP(B74,'[1]LISTADO ATM'!$A$2:$C$817,3,0)</f>
        <v>DISTRITO NACIONAL</v>
      </c>
      <c r="B74" s="99">
        <v>915</v>
      </c>
      <c r="C74" s="112" t="str">
        <f>VLOOKUP(B74,'[1]LISTADO ATM'!$A$2:$B$816,2,0)</f>
        <v xml:space="preserve">ATM Multicentro La Sirena Aut. Duarte </v>
      </c>
      <c r="D74" s="112" t="s">
        <v>2459</v>
      </c>
      <c r="E74" s="77">
        <v>335774290</v>
      </c>
    </row>
    <row r="75" spans="1:5" ht="36" x14ac:dyDescent="0.25">
      <c r="A75" s="112" t="str">
        <f>VLOOKUP(B75,'[1]LISTADO ATM'!$A$2:$C$817,3,0)</f>
        <v>DISTRITO NACIONAL</v>
      </c>
      <c r="B75" s="99">
        <v>302</v>
      </c>
      <c r="C75" s="112" t="str">
        <f>VLOOKUP(B75,'[1]LISTADO ATM'!$A$2:$B$816,2,0)</f>
        <v xml:space="preserve">ATM S/M Aprezio Los Mameyes  </v>
      </c>
      <c r="D75" s="112" t="s">
        <v>2459</v>
      </c>
      <c r="E75" s="77">
        <v>335774986</v>
      </c>
    </row>
    <row r="76" spans="1:5" ht="36" x14ac:dyDescent="0.25">
      <c r="A76" s="112" t="str">
        <f>VLOOKUP(B76,'[1]LISTADO ATM'!$A$2:$C$817,3,0)</f>
        <v>DISTRITO NACIONAL</v>
      </c>
      <c r="B76" s="99">
        <v>407</v>
      </c>
      <c r="C76" s="112" t="str">
        <f>VLOOKUP(B76,'[1]LISTADO ATM'!$A$2:$B$816,2,0)</f>
        <v xml:space="preserve">ATM Multicentro La Sirena Villa Mella </v>
      </c>
      <c r="D76" s="112" t="s">
        <v>2459</v>
      </c>
      <c r="E76" s="77">
        <v>335775228</v>
      </c>
    </row>
    <row r="77" spans="1:5" ht="36" x14ac:dyDescent="0.25">
      <c r="A77" s="112" t="str">
        <f>VLOOKUP(B77,'[1]LISTADO ATM'!$A$2:$C$817,3,0)</f>
        <v>DISTRITO NACIONAL</v>
      </c>
      <c r="B77" s="99">
        <v>355</v>
      </c>
      <c r="C77" s="112" t="str">
        <f>VLOOKUP(B77,'[1]LISTADO ATM'!$A$2:$B$816,2,0)</f>
        <v xml:space="preserve">ATM UNP Metro II </v>
      </c>
      <c r="D77" s="112" t="s">
        <v>2459</v>
      </c>
      <c r="E77" s="77">
        <v>335775253</v>
      </c>
    </row>
    <row r="78" spans="1:5" ht="36" x14ac:dyDescent="0.25">
      <c r="A78" s="112" t="str">
        <f>VLOOKUP(B78,'[1]LISTADO ATM'!$A$2:$C$817,3,0)</f>
        <v>DISTRITO NACIONAL</v>
      </c>
      <c r="B78" s="99">
        <v>515</v>
      </c>
      <c r="C78" s="112" t="str">
        <f>VLOOKUP(B78,'[1]LISTADO ATM'!$A$2:$B$816,2,0)</f>
        <v xml:space="preserve">ATM Oficina Agora Mall I </v>
      </c>
      <c r="D78" s="112" t="s">
        <v>2459</v>
      </c>
      <c r="E78" s="77">
        <v>335775267</v>
      </c>
    </row>
    <row r="79" spans="1:5" ht="36" x14ac:dyDescent="0.25">
      <c r="A79" s="112" t="str">
        <f>VLOOKUP(B79,'[1]LISTADO ATM'!$A$2:$C$817,3,0)</f>
        <v>DISTRITO NACIONAL</v>
      </c>
      <c r="B79" s="99">
        <v>678</v>
      </c>
      <c r="C79" s="112" t="str">
        <f>VLOOKUP(B79,'[1]LISTADO ATM'!$A$2:$B$816,2,0)</f>
        <v>ATM Eco Petroleo San Isidro</v>
      </c>
      <c r="D79" s="112" t="s">
        <v>2459</v>
      </c>
      <c r="E79" s="77">
        <v>335775354</v>
      </c>
    </row>
    <row r="80" spans="1:5" ht="18.75" thickBot="1" x14ac:dyDescent="0.3">
      <c r="A80" s="95" t="s">
        <v>2428</v>
      </c>
      <c r="B80" s="117">
        <f>COUNT(B72:B79)</f>
        <v>8</v>
      </c>
      <c r="C80" s="115"/>
      <c r="D80" s="93"/>
      <c r="E80" s="94"/>
    </row>
    <row r="81" spans="1:5" ht="15.75" thickBot="1" x14ac:dyDescent="0.3">
      <c r="B81" s="108"/>
      <c r="E81" s="108"/>
    </row>
    <row r="82" spans="1:5" ht="18.75" thickBot="1" x14ac:dyDescent="0.3">
      <c r="A82" s="146" t="s">
        <v>2429</v>
      </c>
      <c r="B82" s="147"/>
      <c r="E82" s="108"/>
    </row>
    <row r="83" spans="1:5" ht="18.75" thickBot="1" x14ac:dyDescent="0.3">
      <c r="A83" s="148">
        <f>+B68+B80</f>
        <v>29</v>
      </c>
      <c r="B83" s="149"/>
      <c r="E83" s="108"/>
    </row>
    <row r="84" spans="1:5" ht="15.75" thickBot="1" x14ac:dyDescent="0.3">
      <c r="B84" s="108"/>
      <c r="E84" s="108"/>
    </row>
    <row r="85" spans="1:5" ht="18.75" thickBot="1" x14ac:dyDescent="0.3">
      <c r="A85" s="140" t="s">
        <v>2432</v>
      </c>
      <c r="B85" s="141"/>
      <c r="C85" s="141"/>
      <c r="D85" s="141"/>
      <c r="E85" s="142"/>
    </row>
    <row r="86" spans="1:5" ht="18" x14ac:dyDescent="0.25">
      <c r="A86" s="91" t="s">
        <v>15</v>
      </c>
      <c r="B86" s="92" t="s">
        <v>2426</v>
      </c>
      <c r="C86" s="96" t="s">
        <v>46</v>
      </c>
      <c r="D86" s="130" t="s">
        <v>2433</v>
      </c>
      <c r="E86" s="131"/>
    </row>
    <row r="87" spans="1:5" ht="18" x14ac:dyDescent="0.25">
      <c r="A87" s="99" t="str">
        <f>VLOOKUP(B87,'[1]LISTADO ATM'!$A$2:$C$817,3,0)</f>
        <v>DISTRITO NACIONAL</v>
      </c>
      <c r="B87" s="99">
        <v>382</v>
      </c>
      <c r="C87" s="112" t="str">
        <f>VLOOKUP(B87,'[1]LISTADO ATM'!$A$2:$B$816,2,0)</f>
        <v>ATM Estación del Metro María Montés</v>
      </c>
      <c r="D87" s="132" t="s">
        <v>2500</v>
      </c>
      <c r="E87" s="133"/>
    </row>
    <row r="88" spans="1:5" ht="18" x14ac:dyDescent="0.25">
      <c r="A88" s="99" t="str">
        <f>VLOOKUP(B88,'[1]LISTADO ATM'!$A$2:$C$817,3,0)</f>
        <v>DISTRITO NACIONAL</v>
      </c>
      <c r="B88" s="99">
        <v>559</v>
      </c>
      <c r="C88" s="112" t="str">
        <f>VLOOKUP(B88,'[1]LISTADO ATM'!$A$2:$B$816,2,0)</f>
        <v xml:space="preserve">ATM UNP Metro I </v>
      </c>
      <c r="D88" s="132" t="s">
        <v>2476</v>
      </c>
      <c r="E88" s="133"/>
    </row>
    <row r="89" spans="1:5" ht="18" x14ac:dyDescent="0.25">
      <c r="A89" s="99" t="str">
        <f>VLOOKUP(B89,'[1]LISTADO ATM'!$A$2:$C$817,3,0)</f>
        <v>ESTE</v>
      </c>
      <c r="B89" s="99">
        <v>651</v>
      </c>
      <c r="C89" s="112" t="str">
        <f>VLOOKUP(B89,'[1]LISTADO ATM'!$A$2:$B$816,2,0)</f>
        <v>ATM Eco Petroleo Romana</v>
      </c>
      <c r="D89" s="132" t="s">
        <v>2476</v>
      </c>
      <c r="E89" s="133"/>
    </row>
    <row r="90" spans="1:5" ht="18" x14ac:dyDescent="0.25">
      <c r="A90" s="99" t="str">
        <f>VLOOKUP(B90,'[1]LISTADO ATM'!$A$2:$C$817,3,0)</f>
        <v>DISTRITO NACIONAL</v>
      </c>
      <c r="B90" s="99">
        <v>85</v>
      </c>
      <c r="C90" s="112" t="str">
        <f>VLOOKUP(B90,'[1]LISTADO ATM'!$A$2:$B$816,2,0)</f>
        <v xml:space="preserve">ATM Oficina San Isidro (Fuerza Aérea) </v>
      </c>
      <c r="D90" s="132" t="s">
        <v>2476</v>
      </c>
      <c r="E90" s="133"/>
    </row>
    <row r="91" spans="1:5" ht="18" x14ac:dyDescent="0.25">
      <c r="A91" s="99" t="str">
        <f>VLOOKUP(B91,'[1]LISTADO ATM'!$A$2:$C$817,3,0)</f>
        <v>NORTE</v>
      </c>
      <c r="B91" s="99">
        <v>605</v>
      </c>
      <c r="C91" s="112" t="str">
        <f>VLOOKUP(B91,'[1]LISTADO ATM'!$A$2:$B$816,2,0)</f>
        <v xml:space="preserve">ATM Oficina Bonao I </v>
      </c>
      <c r="D91" s="132" t="s">
        <v>2476</v>
      </c>
      <c r="E91" s="133"/>
    </row>
    <row r="92" spans="1:5" ht="18" x14ac:dyDescent="0.25">
      <c r="A92" s="99" t="str">
        <f>VLOOKUP(B92,'[1]LISTADO ATM'!$A$2:$C$817,3,0)</f>
        <v>SUR</v>
      </c>
      <c r="B92" s="99">
        <v>870</v>
      </c>
      <c r="C92" s="112" t="str">
        <f>VLOOKUP(B92,'[1]LISTADO ATM'!$A$2:$B$816,2,0)</f>
        <v xml:space="preserve">ATM Willbes Dominicana (Barahona) </v>
      </c>
      <c r="D92" s="132" t="s">
        <v>2500</v>
      </c>
      <c r="E92" s="133"/>
    </row>
    <row r="93" spans="1:5" ht="18" x14ac:dyDescent="0.25">
      <c r="A93" s="99" t="str">
        <f>VLOOKUP(B93,'[1]LISTADO ATM'!$A$2:$C$817,3,0)</f>
        <v>DISTRITO NACIONAL</v>
      </c>
      <c r="B93" s="99">
        <v>710</v>
      </c>
      <c r="C93" s="112" t="str">
        <f>VLOOKUP(B93,'[1]LISTADO ATM'!$A$2:$B$816,2,0)</f>
        <v xml:space="preserve">ATM S/M Soberano </v>
      </c>
      <c r="D93" s="132" t="s">
        <v>2476</v>
      </c>
      <c r="E93" s="133"/>
    </row>
    <row r="94" spans="1:5" ht="18.75" thickBot="1" x14ac:dyDescent="0.3">
      <c r="A94" s="99" t="str">
        <f>VLOOKUP(B94,'[1]LISTADO ATM'!$A$2:$C$817,3,0)</f>
        <v>NORTE</v>
      </c>
      <c r="B94" s="99">
        <v>632</v>
      </c>
      <c r="C94" s="112" t="str">
        <f>VLOOKUP(B94,'[1]LISTADO ATM'!$A$2:$B$816,2,0)</f>
        <v xml:space="preserve">ATM Autobanco Gurabo </v>
      </c>
      <c r="D94" s="132" t="s">
        <v>2476</v>
      </c>
      <c r="E94" s="133"/>
    </row>
    <row r="95" spans="1:5" ht="18.75" thickBot="1" x14ac:dyDescent="0.3">
      <c r="A95" s="95" t="s">
        <v>2428</v>
      </c>
      <c r="B95" s="123">
        <f>COUNT(B87:B94)</f>
        <v>8</v>
      </c>
      <c r="C95" s="115"/>
      <c r="D95" s="93"/>
      <c r="E95" s="94"/>
    </row>
  </sheetData>
  <mergeCells count="19">
    <mergeCell ref="D90:E90"/>
    <mergeCell ref="D91:E91"/>
    <mergeCell ref="D92:E92"/>
    <mergeCell ref="D93:E93"/>
    <mergeCell ref="D94:E94"/>
    <mergeCell ref="D86:E86"/>
    <mergeCell ref="D87:E87"/>
    <mergeCell ref="D88:E88"/>
    <mergeCell ref="D89:E89"/>
    <mergeCell ref="A1:E1"/>
    <mergeCell ref="A2:E2"/>
    <mergeCell ref="A3:E3"/>
    <mergeCell ref="A8:E8"/>
    <mergeCell ref="A45:E45"/>
    <mergeCell ref="C43:E43"/>
    <mergeCell ref="A70:E70"/>
    <mergeCell ref="A82:B82"/>
    <mergeCell ref="A83:B83"/>
    <mergeCell ref="A85:E85"/>
  </mergeCells>
  <phoneticPr fontId="47" type="noConversion"/>
  <conditionalFormatting sqref="E87">
    <cfRule type="duplicateValues" dxfId="125" priority="31"/>
  </conditionalFormatting>
  <conditionalFormatting sqref="E95 E68:E70 E80:E86 E1:E9 E43:E45 E72:E73">
    <cfRule type="duplicateValues" dxfId="124" priority="32"/>
  </conditionalFormatting>
  <conditionalFormatting sqref="E74">
    <cfRule type="duplicateValues" dxfId="123" priority="33"/>
  </conditionalFormatting>
  <conditionalFormatting sqref="B69:B70 B81:B85 B44:B45 B47:B51 B72:B77 B1:B8 B10:B42">
    <cfRule type="duplicateValues" dxfId="122" priority="34"/>
    <cfRule type="duplicateValues" dxfId="121" priority="35"/>
  </conditionalFormatting>
  <conditionalFormatting sqref="B69:B70 B81:B85 B44:B45 B47:B51 B72:B77 B1:B8 B87:B94 B10:B42">
    <cfRule type="duplicateValues" dxfId="120" priority="36"/>
  </conditionalFormatting>
  <conditionalFormatting sqref="E50">
    <cfRule type="duplicateValues" dxfId="119" priority="30"/>
  </conditionalFormatting>
  <conditionalFormatting sqref="E90">
    <cfRule type="duplicateValues" dxfId="118" priority="29"/>
  </conditionalFormatting>
  <conditionalFormatting sqref="E92">
    <cfRule type="duplicateValues" dxfId="117" priority="28"/>
  </conditionalFormatting>
  <conditionalFormatting sqref="E91">
    <cfRule type="duplicateValues" dxfId="116" priority="37"/>
  </conditionalFormatting>
  <conditionalFormatting sqref="E76">
    <cfRule type="duplicateValues" dxfId="115" priority="38"/>
  </conditionalFormatting>
  <conditionalFormatting sqref="E77">
    <cfRule type="duplicateValues" dxfId="114" priority="27"/>
  </conditionalFormatting>
  <conditionalFormatting sqref="B1:B95">
    <cfRule type="duplicateValues" dxfId="113" priority="26"/>
  </conditionalFormatting>
  <conditionalFormatting sqref="E94">
    <cfRule type="duplicateValues" dxfId="112" priority="25"/>
  </conditionalFormatting>
  <conditionalFormatting sqref="E10">
    <cfRule type="duplicateValues" dxfId="111" priority="24"/>
  </conditionalFormatting>
  <conditionalFormatting sqref="E1:E95">
    <cfRule type="duplicateValues" dxfId="110" priority="23"/>
  </conditionalFormatting>
  <conditionalFormatting sqref="E49">
    <cfRule type="duplicateValues" dxfId="109" priority="39"/>
  </conditionalFormatting>
  <conditionalFormatting sqref="E11">
    <cfRule type="duplicateValues" dxfId="108" priority="22"/>
  </conditionalFormatting>
  <conditionalFormatting sqref="E51">
    <cfRule type="duplicateValues" dxfId="107" priority="40"/>
  </conditionalFormatting>
  <conditionalFormatting sqref="E12">
    <cfRule type="duplicateValues" dxfId="106" priority="21"/>
  </conditionalFormatting>
  <conditionalFormatting sqref="E13">
    <cfRule type="duplicateValues" dxfId="105" priority="20"/>
  </conditionalFormatting>
  <conditionalFormatting sqref="E14">
    <cfRule type="duplicateValues" dxfId="104" priority="19"/>
  </conditionalFormatting>
  <conditionalFormatting sqref="E15">
    <cfRule type="duplicateValues" dxfId="103" priority="18"/>
  </conditionalFormatting>
  <conditionalFormatting sqref="E16">
    <cfRule type="duplicateValues" dxfId="102" priority="17"/>
  </conditionalFormatting>
  <conditionalFormatting sqref="E17">
    <cfRule type="duplicateValues" dxfId="101" priority="16"/>
  </conditionalFormatting>
  <conditionalFormatting sqref="E18">
    <cfRule type="duplicateValues" dxfId="100" priority="15"/>
  </conditionalFormatting>
  <conditionalFormatting sqref="E18">
    <cfRule type="duplicateValues" dxfId="99" priority="14"/>
  </conditionalFormatting>
  <conditionalFormatting sqref="E19:E20">
    <cfRule type="duplicateValues" dxfId="98" priority="13"/>
  </conditionalFormatting>
  <conditionalFormatting sqref="E47:E48 E11:E42">
    <cfRule type="duplicateValues" dxfId="97" priority="41"/>
  </conditionalFormatting>
  <conditionalFormatting sqref="E23">
    <cfRule type="duplicateValues" dxfId="96" priority="11"/>
  </conditionalFormatting>
  <conditionalFormatting sqref="E22">
    <cfRule type="duplicateValues" dxfId="95" priority="12"/>
  </conditionalFormatting>
  <conditionalFormatting sqref="E24">
    <cfRule type="duplicateValues" dxfId="94" priority="9"/>
  </conditionalFormatting>
  <conditionalFormatting sqref="E25:E27">
    <cfRule type="duplicateValues" dxfId="93" priority="10"/>
  </conditionalFormatting>
  <conditionalFormatting sqref="E28">
    <cfRule type="duplicateValues" dxfId="92" priority="8"/>
  </conditionalFormatting>
  <conditionalFormatting sqref="E29:E32">
    <cfRule type="duplicateValues" dxfId="91" priority="7"/>
  </conditionalFormatting>
  <conditionalFormatting sqref="E33:E34">
    <cfRule type="duplicateValues" dxfId="90" priority="6"/>
  </conditionalFormatting>
  <conditionalFormatting sqref="E75">
    <cfRule type="duplicateValues" dxfId="89" priority="42"/>
  </conditionalFormatting>
  <conditionalFormatting sqref="E35">
    <cfRule type="duplicateValues" dxfId="88" priority="5"/>
  </conditionalFormatting>
  <conditionalFormatting sqref="E36">
    <cfRule type="duplicateValues" dxfId="87" priority="4"/>
  </conditionalFormatting>
  <conditionalFormatting sqref="E37:E39">
    <cfRule type="duplicateValues" dxfId="86" priority="3"/>
  </conditionalFormatting>
  <conditionalFormatting sqref="E40:E42">
    <cfRule type="duplicateValues" dxfId="85" priority="2"/>
  </conditionalFormatting>
  <conditionalFormatting sqref="E40:E42">
    <cfRule type="duplicateValues" dxfId="84" priority="1"/>
  </conditionalFormatting>
  <conditionalFormatting sqref="E93 E88:E89">
    <cfRule type="duplicateValues" dxfId="83" priority="43"/>
  </conditionalFormatting>
  <conditionalFormatting sqref="B87:B94">
    <cfRule type="duplicateValues" dxfId="82" priority="44"/>
    <cfRule type="duplicateValues" dxfId="81" priority="45"/>
  </conditionalFormatting>
  <conditionalFormatting sqref="E78:E79">
    <cfRule type="duplicateValues" dxfId="80" priority="46"/>
  </conditionalFormatting>
  <conditionalFormatting sqref="B78:B79">
    <cfRule type="duplicateValues" dxfId="79" priority="47"/>
    <cfRule type="duplicateValues" dxfId="78" priority="48"/>
  </conditionalFormatting>
  <conditionalFormatting sqref="B78:B79">
    <cfRule type="duplicateValues" dxfId="77" priority="49"/>
  </conditionalFormatting>
  <conditionalFormatting sqref="B52:B67">
    <cfRule type="duplicateValues" dxfId="76" priority="50"/>
    <cfRule type="duplicateValues" dxfId="75" priority="51"/>
  </conditionalFormatting>
  <conditionalFormatting sqref="B52:B67">
    <cfRule type="duplicateValues" dxfId="74" priority="52"/>
  </conditionalFormatting>
  <conditionalFormatting sqref="E52:E67">
    <cfRule type="duplicateValues" dxfId="73" priority="5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342" zoomScale="110" zoomScaleNormal="110" workbookViewId="0">
      <selection activeCell="A355" sqref="A1:A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6">
        <v>384</v>
      </c>
      <c r="B268" s="116" t="s">
        <v>2496</v>
      </c>
      <c r="C268" s="116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2491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7">
        <v>581</v>
      </c>
      <c r="B431" s="97" t="s">
        <v>1606</v>
      </c>
      <c r="C431" s="97" t="s">
        <v>1275</v>
      </c>
    </row>
    <row r="432" spans="1:3" x14ac:dyDescent="0.25">
      <c r="A432" s="40">
        <v>582</v>
      </c>
      <c r="B432" s="40" t="s">
        <v>2486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x14ac:dyDescent="0.25">
      <c r="A450" s="40">
        <v>601</v>
      </c>
      <c r="B450" s="40" t="s">
        <v>2389</v>
      </c>
      <c r="C450" s="40" t="s">
        <v>1278</v>
      </c>
    </row>
    <row r="451" spans="1:3" x14ac:dyDescent="0.25">
      <c r="A451" s="40">
        <v>602</v>
      </c>
      <c r="B451" s="40" t="s">
        <v>2401</v>
      </c>
      <c r="C451" s="40" t="s">
        <v>1278</v>
      </c>
    </row>
    <row r="452" spans="1:3" x14ac:dyDescent="0.25">
      <c r="A452" s="40">
        <v>603</v>
      </c>
      <c r="B452" s="40" t="s">
        <v>2402</v>
      </c>
      <c r="C452" s="40" t="s">
        <v>1278</v>
      </c>
    </row>
    <row r="453" spans="1:3" x14ac:dyDescent="0.25">
      <c r="A453" s="40">
        <v>604</v>
      </c>
      <c r="B453" s="40" t="s">
        <v>1620</v>
      </c>
      <c r="C453" s="40" t="s">
        <v>1278</v>
      </c>
    </row>
    <row r="454" spans="1:3" x14ac:dyDescent="0.25">
      <c r="A454" s="40">
        <v>605</v>
      </c>
      <c r="B454" s="40" t="s">
        <v>1621</v>
      </c>
      <c r="C454" s="40" t="s">
        <v>1278</v>
      </c>
    </row>
    <row r="455" spans="1:3" x14ac:dyDescent="0.25">
      <c r="A455" s="40">
        <v>606</v>
      </c>
      <c r="B455" s="40" t="s">
        <v>1622</v>
      </c>
      <c r="C455" s="40" t="s">
        <v>1278</v>
      </c>
    </row>
    <row r="456" spans="1:3" x14ac:dyDescent="0.25">
      <c r="A456" s="40">
        <v>607</v>
      </c>
      <c r="B456" s="40" t="s">
        <v>1623</v>
      </c>
      <c r="C456" s="40" t="s">
        <v>1275</v>
      </c>
    </row>
    <row r="457" spans="1:3" x14ac:dyDescent="0.25">
      <c r="A457" s="40">
        <v>608</v>
      </c>
      <c r="B457" s="40" t="s">
        <v>1624</v>
      </c>
      <c r="C457" s="40" t="s">
        <v>1276</v>
      </c>
    </row>
    <row r="458" spans="1:3" x14ac:dyDescent="0.25">
      <c r="A458" s="40">
        <v>609</v>
      </c>
      <c r="B458" s="40" t="s">
        <v>1625</v>
      </c>
      <c r="C458" s="40" t="s">
        <v>1276</v>
      </c>
    </row>
    <row r="459" spans="1:3" x14ac:dyDescent="0.25">
      <c r="A459" s="40">
        <v>610</v>
      </c>
      <c r="B459" s="40" t="s">
        <v>1626</v>
      </c>
      <c r="C459" s="40" t="s">
        <v>1275</v>
      </c>
    </row>
    <row r="460" spans="1:3" x14ac:dyDescent="0.25">
      <c r="A460" s="40">
        <v>611</v>
      </c>
      <c r="B460" s="40" t="s">
        <v>1627</v>
      </c>
      <c r="C460" s="40" t="s">
        <v>1275</v>
      </c>
    </row>
    <row r="461" spans="1:3" x14ac:dyDescent="0.25">
      <c r="A461" s="40">
        <v>612</v>
      </c>
      <c r="B461" s="40" t="s">
        <v>1628</v>
      </c>
      <c r="C461" s="40" t="s">
        <v>1276</v>
      </c>
    </row>
    <row r="462" spans="1:3" x14ac:dyDescent="0.25">
      <c r="A462" s="40">
        <v>613</v>
      </c>
      <c r="B462" s="40" t="s">
        <v>1629</v>
      </c>
      <c r="C462" s="40" t="s">
        <v>1276</v>
      </c>
    </row>
    <row r="463" spans="1:3" x14ac:dyDescent="0.25">
      <c r="A463" s="40">
        <v>615</v>
      </c>
      <c r="B463" s="40" t="s">
        <v>1630</v>
      </c>
      <c r="C463" s="40" t="s">
        <v>1277</v>
      </c>
    </row>
    <row r="464" spans="1:3" x14ac:dyDescent="0.25">
      <c r="A464" s="40">
        <v>616</v>
      </c>
      <c r="B464" s="40" t="s">
        <v>1631</v>
      </c>
      <c r="C464" s="40" t="s">
        <v>1277</v>
      </c>
    </row>
    <row r="465" spans="1:3" x14ac:dyDescent="0.25">
      <c r="A465" s="40">
        <v>617</v>
      </c>
      <c r="B465" s="40" t="s">
        <v>1632</v>
      </c>
      <c r="C465" s="40" t="s">
        <v>1275</v>
      </c>
    </row>
    <row r="466" spans="1:3" x14ac:dyDescent="0.25">
      <c r="A466" s="40">
        <v>618</v>
      </c>
      <c r="B466" s="40" t="s">
        <v>1633</v>
      </c>
      <c r="C466" s="40" t="s">
        <v>1275</v>
      </c>
    </row>
    <row r="467" spans="1:3" x14ac:dyDescent="0.25">
      <c r="A467" s="40">
        <v>619</v>
      </c>
      <c r="B467" s="40" t="s">
        <v>1634</v>
      </c>
      <c r="C467" s="40" t="s">
        <v>1277</v>
      </c>
    </row>
    <row r="468" spans="1:3" x14ac:dyDescent="0.25">
      <c r="A468" s="40">
        <v>620</v>
      </c>
      <c r="B468" s="40" t="s">
        <v>1635</v>
      </c>
      <c r="C468" s="40" t="s">
        <v>1275</v>
      </c>
    </row>
    <row r="469" spans="1:3" x14ac:dyDescent="0.25">
      <c r="A469" s="40">
        <v>621</v>
      </c>
      <c r="B469" s="40" t="s">
        <v>2267</v>
      </c>
      <c r="C469" s="40" t="s">
        <v>1275</v>
      </c>
    </row>
    <row r="470" spans="1:3" x14ac:dyDescent="0.25">
      <c r="A470" s="40">
        <v>622</v>
      </c>
      <c r="B470" s="40" t="s">
        <v>1636</v>
      </c>
      <c r="C470" s="40" t="s">
        <v>1275</v>
      </c>
    </row>
    <row r="471" spans="1:3" x14ac:dyDescent="0.25">
      <c r="A471" s="40">
        <v>623</v>
      </c>
      <c r="B471" s="40" t="s">
        <v>1637</v>
      </c>
      <c r="C471" s="40" t="s">
        <v>1275</v>
      </c>
    </row>
    <row r="472" spans="1:3" x14ac:dyDescent="0.25">
      <c r="A472" s="40">
        <v>624</v>
      </c>
      <c r="B472" s="40" t="s">
        <v>2291</v>
      </c>
      <c r="C472" s="40" t="s">
        <v>1275</v>
      </c>
    </row>
    <row r="473" spans="1:3" x14ac:dyDescent="0.25">
      <c r="A473" s="40">
        <v>625</v>
      </c>
      <c r="B473" s="40" t="s">
        <v>2292</v>
      </c>
      <c r="C473" s="40" t="s">
        <v>1275</v>
      </c>
    </row>
    <row r="474" spans="1:3" x14ac:dyDescent="0.25">
      <c r="A474" s="40">
        <v>626</v>
      </c>
      <c r="B474" s="40" t="s">
        <v>1638</v>
      </c>
      <c r="C474" s="40" t="s">
        <v>1275</v>
      </c>
    </row>
    <row r="475" spans="1:3" x14ac:dyDescent="0.25">
      <c r="A475" s="40">
        <v>627</v>
      </c>
      <c r="B475" s="40" t="s">
        <v>1639</v>
      </c>
      <c r="C475" s="40" t="s">
        <v>1275</v>
      </c>
    </row>
    <row r="476" spans="1:3" x14ac:dyDescent="0.25">
      <c r="A476" s="40">
        <v>628</v>
      </c>
      <c r="B476" s="40" t="s">
        <v>1640</v>
      </c>
      <c r="C476" s="40" t="s">
        <v>1275</v>
      </c>
    </row>
    <row r="477" spans="1:3" x14ac:dyDescent="0.25">
      <c r="A477" s="40">
        <v>629</v>
      </c>
      <c r="B477" s="40" t="s">
        <v>1641</v>
      </c>
      <c r="C477" s="40" t="s">
        <v>1275</v>
      </c>
    </row>
    <row r="478" spans="1:3" x14ac:dyDescent="0.25">
      <c r="A478" s="40">
        <v>630</v>
      </c>
      <c r="B478" s="40" t="s">
        <v>1642</v>
      </c>
      <c r="C478" s="40" t="s">
        <v>1276</v>
      </c>
    </row>
    <row r="479" spans="1:3" x14ac:dyDescent="0.25">
      <c r="A479" s="40">
        <v>631</v>
      </c>
      <c r="B479" s="40" t="s">
        <v>1643</v>
      </c>
      <c r="C479" s="40" t="s">
        <v>1276</v>
      </c>
    </row>
    <row r="480" spans="1:3" x14ac:dyDescent="0.25">
      <c r="A480" s="40">
        <v>632</v>
      </c>
      <c r="B480" s="40" t="s">
        <v>1644</v>
      </c>
      <c r="C480" s="40" t="s">
        <v>1278</v>
      </c>
    </row>
    <row r="481" spans="1:3" x14ac:dyDescent="0.25">
      <c r="A481" s="40">
        <v>633</v>
      </c>
      <c r="B481" s="40" t="s">
        <v>1645</v>
      </c>
      <c r="C481" s="40" t="s">
        <v>1278</v>
      </c>
    </row>
    <row r="482" spans="1:3" x14ac:dyDescent="0.25">
      <c r="A482" s="40">
        <v>634</v>
      </c>
      <c r="B482" s="40" t="s">
        <v>1646</v>
      </c>
      <c r="C482" s="40" t="s">
        <v>1276</v>
      </c>
    </row>
    <row r="483" spans="1:3" x14ac:dyDescent="0.25">
      <c r="A483" s="40">
        <v>635</v>
      </c>
      <c r="B483" s="40" t="s">
        <v>1647</v>
      </c>
      <c r="C483" s="40" t="s">
        <v>1278</v>
      </c>
    </row>
    <row r="484" spans="1:3" x14ac:dyDescent="0.25">
      <c r="A484" s="40">
        <v>636</v>
      </c>
      <c r="B484" s="40" t="s">
        <v>2290</v>
      </c>
      <c r="C484" s="40" t="s">
        <v>1278</v>
      </c>
    </row>
    <row r="485" spans="1:3" x14ac:dyDescent="0.25">
      <c r="A485" s="40">
        <v>637</v>
      </c>
      <c r="B485" s="40" t="s">
        <v>1648</v>
      </c>
      <c r="C485" s="40" t="s">
        <v>1278</v>
      </c>
    </row>
    <row r="486" spans="1:3" x14ac:dyDescent="0.25">
      <c r="A486" s="40">
        <v>638</v>
      </c>
      <c r="B486" s="40" t="s">
        <v>2375</v>
      </c>
      <c r="C486" s="40" t="s">
        <v>1278</v>
      </c>
    </row>
    <row r="487" spans="1:3" x14ac:dyDescent="0.25">
      <c r="A487" s="40">
        <v>639</v>
      </c>
      <c r="B487" s="40" t="s">
        <v>1649</v>
      </c>
      <c r="C487" s="40" t="s">
        <v>1275</v>
      </c>
    </row>
    <row r="488" spans="1:3" x14ac:dyDescent="0.25">
      <c r="A488" s="40">
        <v>640</v>
      </c>
      <c r="B488" s="40" t="s">
        <v>1650</v>
      </c>
      <c r="C488" s="40" t="s">
        <v>1275</v>
      </c>
    </row>
    <row r="489" spans="1:3" x14ac:dyDescent="0.25">
      <c r="A489" s="40">
        <v>641</v>
      </c>
      <c r="B489" s="40" t="s">
        <v>1651</v>
      </c>
      <c r="C489" s="40" t="s">
        <v>1275</v>
      </c>
    </row>
    <row r="490" spans="1:3" x14ac:dyDescent="0.25">
      <c r="A490" s="40">
        <v>642</v>
      </c>
      <c r="B490" s="40" t="s">
        <v>1652</v>
      </c>
      <c r="C490" s="40" t="s">
        <v>1275</v>
      </c>
    </row>
    <row r="491" spans="1:3" x14ac:dyDescent="0.25">
      <c r="A491" s="40">
        <v>643</v>
      </c>
      <c r="B491" s="40" t="s">
        <v>1653</v>
      </c>
      <c r="C491" s="40" t="s">
        <v>1278</v>
      </c>
    </row>
    <row r="492" spans="1:3" x14ac:dyDescent="0.25">
      <c r="A492" s="40">
        <v>644</v>
      </c>
      <c r="B492" s="40" t="s">
        <v>2400</v>
      </c>
      <c r="C492" s="40" t="s">
        <v>1278</v>
      </c>
    </row>
    <row r="493" spans="1:3" x14ac:dyDescent="0.25">
      <c r="A493" s="40">
        <v>645</v>
      </c>
      <c r="B493" s="40" t="s">
        <v>1654</v>
      </c>
      <c r="C493" s="40" t="s">
        <v>1278</v>
      </c>
    </row>
    <row r="494" spans="1:3" x14ac:dyDescent="0.25">
      <c r="A494" s="40">
        <v>646</v>
      </c>
      <c r="B494" s="40" t="s">
        <v>1655</v>
      </c>
      <c r="C494" s="40" t="s">
        <v>1278</v>
      </c>
    </row>
    <row r="495" spans="1:3" x14ac:dyDescent="0.25">
      <c r="A495" s="40">
        <v>647</v>
      </c>
      <c r="B495" s="40" t="s">
        <v>1656</v>
      </c>
      <c r="C495" s="40" t="s">
        <v>1278</v>
      </c>
    </row>
    <row r="496" spans="1:3" x14ac:dyDescent="0.25">
      <c r="A496" s="40">
        <v>648</v>
      </c>
      <c r="B496" s="40" t="s">
        <v>1657</v>
      </c>
      <c r="C496" s="40" t="s">
        <v>1275</v>
      </c>
    </row>
    <row r="497" spans="1:3" x14ac:dyDescent="0.25">
      <c r="A497" s="40">
        <v>649</v>
      </c>
      <c r="B497" s="40" t="s">
        <v>1658</v>
      </c>
      <c r="C497" s="40" t="s">
        <v>1278</v>
      </c>
    </row>
    <row r="498" spans="1:3" x14ac:dyDescent="0.25">
      <c r="A498" s="40">
        <v>650</v>
      </c>
      <c r="B498" s="40" t="s">
        <v>2383</v>
      </c>
      <c r="C498" s="40" t="s">
        <v>1278</v>
      </c>
    </row>
    <row r="499" spans="1:3" x14ac:dyDescent="0.25">
      <c r="A499" s="40">
        <v>651</v>
      </c>
      <c r="B499" s="40" t="s">
        <v>2284</v>
      </c>
      <c r="C499" s="40" t="s">
        <v>1276</v>
      </c>
    </row>
    <row r="500" spans="1:3" x14ac:dyDescent="0.25">
      <c r="A500" s="40">
        <v>653</v>
      </c>
      <c r="B500" s="40" t="s">
        <v>2289</v>
      </c>
      <c r="C500" s="40" t="s">
        <v>1278</v>
      </c>
    </row>
    <row r="501" spans="1:3" x14ac:dyDescent="0.25">
      <c r="A501" s="40">
        <v>654</v>
      </c>
      <c r="B501" s="40" t="s">
        <v>2406</v>
      </c>
      <c r="C501" s="40" t="s">
        <v>1278</v>
      </c>
    </row>
    <row r="502" spans="1:3" x14ac:dyDescent="0.25">
      <c r="A502" s="40">
        <v>655</v>
      </c>
      <c r="B502" s="40" t="s">
        <v>1991</v>
      </c>
      <c r="C502" s="40" t="s">
        <v>1275</v>
      </c>
    </row>
    <row r="503" spans="1:3" x14ac:dyDescent="0.25">
      <c r="A503" s="40">
        <v>658</v>
      </c>
      <c r="B503" s="40" t="s">
        <v>2288</v>
      </c>
      <c r="C503" s="40" t="s">
        <v>1275</v>
      </c>
    </row>
    <row r="504" spans="1:3" x14ac:dyDescent="0.25">
      <c r="A504" s="40">
        <v>659</v>
      </c>
      <c r="B504" s="40" t="s">
        <v>1983</v>
      </c>
      <c r="C504" s="40" t="s">
        <v>1275</v>
      </c>
    </row>
    <row r="505" spans="1:3" x14ac:dyDescent="0.25">
      <c r="A505" s="40">
        <v>660</v>
      </c>
      <c r="B505" s="40" t="s">
        <v>2257</v>
      </c>
      <c r="C505" s="40" t="s">
        <v>1276</v>
      </c>
    </row>
    <row r="506" spans="1:3" x14ac:dyDescent="0.25">
      <c r="A506" s="40">
        <v>660</v>
      </c>
      <c r="B506" s="40" t="s">
        <v>2197</v>
      </c>
      <c r="C506" s="40" t="s">
        <v>1276</v>
      </c>
    </row>
    <row r="507" spans="1:3" x14ac:dyDescent="0.25">
      <c r="A507" s="40">
        <v>661</v>
      </c>
      <c r="B507" s="40" t="s">
        <v>1370</v>
      </c>
      <c r="C507" s="40" t="s">
        <v>1276</v>
      </c>
    </row>
    <row r="508" spans="1:3" x14ac:dyDescent="0.25">
      <c r="A508" s="40">
        <v>662</v>
      </c>
      <c r="B508" s="40" t="s">
        <v>2398</v>
      </c>
      <c r="C508" s="40" t="s">
        <v>1278</v>
      </c>
    </row>
    <row r="509" spans="1:3" x14ac:dyDescent="0.25">
      <c r="A509" s="40">
        <v>664</v>
      </c>
      <c r="B509" s="40" t="s">
        <v>2352</v>
      </c>
      <c r="C509" s="40" t="s">
        <v>1278</v>
      </c>
    </row>
    <row r="510" spans="1:3" x14ac:dyDescent="0.25">
      <c r="A510" s="40">
        <v>665</v>
      </c>
      <c r="B510" s="40" t="s">
        <v>2386</v>
      </c>
      <c r="C510" s="40" t="s">
        <v>1278</v>
      </c>
    </row>
    <row r="511" spans="1:3" x14ac:dyDescent="0.25">
      <c r="A511" s="40">
        <v>666</v>
      </c>
      <c r="B511" s="40" t="s">
        <v>2360</v>
      </c>
      <c r="C511" s="40" t="s">
        <v>1278</v>
      </c>
    </row>
    <row r="512" spans="1:3" x14ac:dyDescent="0.25">
      <c r="A512" s="40">
        <v>667</v>
      </c>
      <c r="B512" s="40" t="s">
        <v>2399</v>
      </c>
      <c r="C512" s="40" t="s">
        <v>1278</v>
      </c>
    </row>
    <row r="513" spans="1:3" x14ac:dyDescent="0.25">
      <c r="A513" s="40">
        <v>668</v>
      </c>
      <c r="B513" s="40" t="s">
        <v>2303</v>
      </c>
      <c r="C513" s="40" t="s">
        <v>1278</v>
      </c>
    </row>
    <row r="514" spans="1:3" x14ac:dyDescent="0.25">
      <c r="A514" s="40">
        <v>669</v>
      </c>
      <c r="B514" s="40" t="s">
        <v>2266</v>
      </c>
      <c r="C514" s="40" t="s">
        <v>1275</v>
      </c>
    </row>
    <row r="515" spans="1:3" x14ac:dyDescent="0.25">
      <c r="A515" s="40">
        <v>670</v>
      </c>
      <c r="B515" s="40" t="s">
        <v>2287</v>
      </c>
      <c r="C515" s="40" t="s">
        <v>1275</v>
      </c>
    </row>
    <row r="516" spans="1:3" x14ac:dyDescent="0.25">
      <c r="A516" s="40">
        <v>671</v>
      </c>
      <c r="B516" s="40" t="s">
        <v>2266</v>
      </c>
      <c r="C516" s="40" t="s">
        <v>1275</v>
      </c>
    </row>
    <row r="517" spans="1:3" x14ac:dyDescent="0.25">
      <c r="A517" s="40">
        <v>672</v>
      </c>
      <c r="B517" s="40" t="s">
        <v>2338</v>
      </c>
      <c r="C517" s="40" t="s">
        <v>1275</v>
      </c>
    </row>
    <row r="518" spans="1:3" x14ac:dyDescent="0.25">
      <c r="A518" s="40">
        <v>673</v>
      </c>
      <c r="B518" s="40" t="s">
        <v>2285</v>
      </c>
      <c r="C518" s="40" t="s">
        <v>1276</v>
      </c>
    </row>
    <row r="519" spans="1:3" x14ac:dyDescent="0.25">
      <c r="A519" s="40">
        <v>676</v>
      </c>
      <c r="B519" s="40" t="s">
        <v>2355</v>
      </c>
      <c r="C519" s="40" t="s">
        <v>1275</v>
      </c>
    </row>
    <row r="520" spans="1:3" x14ac:dyDescent="0.25">
      <c r="A520" s="40">
        <v>677</v>
      </c>
      <c r="B520" s="40" t="s">
        <v>1982</v>
      </c>
      <c r="C520" s="40" t="s">
        <v>1277</v>
      </c>
    </row>
    <row r="521" spans="1:3" x14ac:dyDescent="0.25">
      <c r="A521" s="40">
        <v>678</v>
      </c>
      <c r="B521" s="40" t="s">
        <v>2413</v>
      </c>
      <c r="C521" s="40" t="s">
        <v>1275</v>
      </c>
    </row>
    <row r="522" spans="1:3" x14ac:dyDescent="0.25">
      <c r="A522" s="40">
        <v>679</v>
      </c>
      <c r="B522" s="40" t="s">
        <v>1989</v>
      </c>
      <c r="C522" s="40" t="s">
        <v>1278</v>
      </c>
    </row>
    <row r="523" spans="1:3" x14ac:dyDescent="0.25">
      <c r="A523" s="40">
        <v>680</v>
      </c>
      <c r="B523" s="40" t="s">
        <v>1997</v>
      </c>
      <c r="C523" s="40" t="s">
        <v>1276</v>
      </c>
    </row>
    <row r="524" spans="1:3" x14ac:dyDescent="0.25">
      <c r="A524" s="40">
        <v>681</v>
      </c>
      <c r="B524" s="40" t="s">
        <v>2013</v>
      </c>
      <c r="C524" s="40" t="s">
        <v>1276</v>
      </c>
    </row>
    <row r="525" spans="1:3" x14ac:dyDescent="0.25">
      <c r="A525" s="40">
        <v>682</v>
      </c>
      <c r="B525" s="40" t="s">
        <v>1999</v>
      </c>
      <c r="C525" s="40" t="s">
        <v>1276</v>
      </c>
    </row>
    <row r="526" spans="1:3" x14ac:dyDescent="0.25">
      <c r="A526" s="40">
        <v>683</v>
      </c>
      <c r="B526" s="40" t="s">
        <v>2286</v>
      </c>
      <c r="C526" s="40" t="s">
        <v>1278</v>
      </c>
    </row>
    <row r="527" spans="1:3" x14ac:dyDescent="0.25">
      <c r="A527" s="40">
        <v>684</v>
      </c>
      <c r="B527" s="40" t="s">
        <v>1998</v>
      </c>
      <c r="C527" s="40" t="s">
        <v>1275</v>
      </c>
    </row>
    <row r="528" spans="1:3" x14ac:dyDescent="0.25">
      <c r="A528" s="40">
        <v>685</v>
      </c>
      <c r="B528" s="40" t="s">
        <v>2265</v>
      </c>
      <c r="C528" s="40" t="s">
        <v>1275</v>
      </c>
    </row>
    <row r="529" spans="1:3" x14ac:dyDescent="0.25">
      <c r="A529" s="40">
        <v>686</v>
      </c>
      <c r="B529" s="40" t="s">
        <v>2324</v>
      </c>
      <c r="C529" s="40" t="s">
        <v>1275</v>
      </c>
    </row>
    <row r="530" spans="1:3" x14ac:dyDescent="0.25">
      <c r="A530" s="40">
        <v>687</v>
      </c>
      <c r="B530" s="40" t="s">
        <v>2001</v>
      </c>
      <c r="C530" s="40" t="s">
        <v>1278</v>
      </c>
    </row>
    <row r="531" spans="1:3" x14ac:dyDescent="0.25">
      <c r="A531" s="40">
        <v>688</v>
      </c>
      <c r="B531" s="40" t="s">
        <v>2011</v>
      </c>
      <c r="C531" s="40" t="s">
        <v>1275</v>
      </c>
    </row>
    <row r="532" spans="1:3" x14ac:dyDescent="0.25">
      <c r="A532" s="40">
        <v>689</v>
      </c>
      <c r="B532" s="40" t="s">
        <v>1996</v>
      </c>
      <c r="C532" s="40" t="s">
        <v>1278</v>
      </c>
    </row>
    <row r="533" spans="1:3" x14ac:dyDescent="0.25">
      <c r="A533" s="40">
        <v>690</v>
      </c>
      <c r="B533" s="40" t="s">
        <v>1995</v>
      </c>
      <c r="C533" s="40" t="s">
        <v>1275</v>
      </c>
    </row>
    <row r="534" spans="1:3" x14ac:dyDescent="0.25">
      <c r="A534" s="40">
        <v>691</v>
      </c>
      <c r="B534" s="40" t="s">
        <v>2000</v>
      </c>
      <c r="C534" s="40" t="s">
        <v>1278</v>
      </c>
    </row>
    <row r="535" spans="1:3" x14ac:dyDescent="0.25">
      <c r="A535" s="40">
        <v>693</v>
      </c>
      <c r="B535" s="40" t="s">
        <v>2015</v>
      </c>
      <c r="C535" s="40" t="s">
        <v>1276</v>
      </c>
    </row>
    <row r="536" spans="1:3" x14ac:dyDescent="0.25">
      <c r="A536" s="40">
        <v>694</v>
      </c>
      <c r="B536" s="40" t="s">
        <v>2002</v>
      </c>
      <c r="C536" s="40" t="s">
        <v>1275</v>
      </c>
    </row>
    <row r="537" spans="1:3" x14ac:dyDescent="0.25">
      <c r="A537" s="40">
        <v>695</v>
      </c>
      <c r="B537" s="40" t="s">
        <v>2007</v>
      </c>
      <c r="C537" s="40" t="s">
        <v>1275</v>
      </c>
    </row>
    <row r="538" spans="1:3" x14ac:dyDescent="0.25">
      <c r="A538" s="40">
        <v>696</v>
      </c>
      <c r="B538" s="40" t="s">
        <v>2014</v>
      </c>
      <c r="C538" s="40" t="s">
        <v>1275</v>
      </c>
    </row>
    <row r="539" spans="1:3" x14ac:dyDescent="0.25">
      <c r="A539" s="40">
        <v>697</v>
      </c>
      <c r="B539" s="40" t="s">
        <v>2006</v>
      </c>
      <c r="C539" s="40" t="s">
        <v>1275</v>
      </c>
    </row>
    <row r="540" spans="1:3" x14ac:dyDescent="0.25">
      <c r="A540" s="40">
        <v>698</v>
      </c>
      <c r="B540" s="40" t="s">
        <v>2004</v>
      </c>
      <c r="C540" s="40" t="s">
        <v>1275</v>
      </c>
    </row>
    <row r="541" spans="1:3" x14ac:dyDescent="0.25">
      <c r="A541" s="40">
        <v>699</v>
      </c>
      <c r="B541" s="40" t="s">
        <v>2354</v>
      </c>
      <c r="C541" s="40" t="s">
        <v>1277</v>
      </c>
    </row>
    <row r="542" spans="1:3" x14ac:dyDescent="0.25">
      <c r="A542" s="40">
        <v>701</v>
      </c>
      <c r="B542" s="40" t="s">
        <v>2005</v>
      </c>
      <c r="C542" s="40" t="s">
        <v>1275</v>
      </c>
    </row>
    <row r="543" spans="1:3" x14ac:dyDescent="0.25">
      <c r="A543" s="40">
        <v>703</v>
      </c>
      <c r="B543" s="40" t="s">
        <v>1659</v>
      </c>
      <c r="C543" s="40" t="s">
        <v>1278</v>
      </c>
    </row>
    <row r="544" spans="1:3" x14ac:dyDescent="0.25">
      <c r="A544" s="40">
        <v>705</v>
      </c>
      <c r="B544" s="40" t="s">
        <v>1660</v>
      </c>
      <c r="C544" s="40" t="s">
        <v>1278</v>
      </c>
    </row>
    <row r="545" spans="1:3" x14ac:dyDescent="0.25">
      <c r="A545" s="40">
        <v>706</v>
      </c>
      <c r="B545" s="40" t="s">
        <v>2372</v>
      </c>
      <c r="C545" s="40" t="s">
        <v>1275</v>
      </c>
    </row>
    <row r="546" spans="1:3" x14ac:dyDescent="0.25">
      <c r="A546" s="40">
        <v>707</v>
      </c>
      <c r="B546" s="40" t="s">
        <v>1661</v>
      </c>
      <c r="C546" s="40" t="s">
        <v>1275</v>
      </c>
    </row>
    <row r="547" spans="1:3" x14ac:dyDescent="0.25">
      <c r="A547" s="40">
        <v>708</v>
      </c>
      <c r="B547" s="40" t="s">
        <v>1662</v>
      </c>
      <c r="C547" s="40" t="s">
        <v>1275</v>
      </c>
    </row>
    <row r="548" spans="1:3" x14ac:dyDescent="0.25">
      <c r="A548" s="40">
        <v>709</v>
      </c>
      <c r="B548" s="40" t="s">
        <v>1663</v>
      </c>
      <c r="C548" s="40" t="s">
        <v>1275</v>
      </c>
    </row>
    <row r="549" spans="1:3" x14ac:dyDescent="0.25">
      <c r="A549" s="40">
        <v>710</v>
      </c>
      <c r="B549" s="40" t="s">
        <v>1664</v>
      </c>
      <c r="C549" s="40" t="s">
        <v>1275</v>
      </c>
    </row>
    <row r="550" spans="1:3" x14ac:dyDescent="0.25">
      <c r="A550" s="40">
        <v>712</v>
      </c>
      <c r="B550" s="40" t="s">
        <v>1665</v>
      </c>
      <c r="C550" s="40" t="s">
        <v>1278</v>
      </c>
    </row>
    <row r="551" spans="1:3" x14ac:dyDescent="0.25">
      <c r="A551" s="40">
        <v>713</v>
      </c>
      <c r="B551" s="40" t="s">
        <v>1666</v>
      </c>
      <c r="C551" s="40" t="s">
        <v>1275</v>
      </c>
    </row>
    <row r="552" spans="1:3" x14ac:dyDescent="0.25">
      <c r="A552" s="40">
        <v>714</v>
      </c>
      <c r="B552" s="40" t="s">
        <v>1667</v>
      </c>
      <c r="C552" s="40" t="s">
        <v>1275</v>
      </c>
    </row>
    <row r="553" spans="1:3" x14ac:dyDescent="0.25">
      <c r="A553" s="40">
        <v>715</v>
      </c>
      <c r="B553" s="40" t="s">
        <v>1668</v>
      </c>
      <c r="C553" s="40" t="s">
        <v>1275</v>
      </c>
    </row>
    <row r="554" spans="1:3" x14ac:dyDescent="0.25">
      <c r="A554" s="40">
        <v>716</v>
      </c>
      <c r="B554" s="40" t="s">
        <v>1669</v>
      </c>
      <c r="C554" s="40" t="s">
        <v>1278</v>
      </c>
    </row>
    <row r="555" spans="1:3" x14ac:dyDescent="0.25">
      <c r="A555" s="40">
        <v>717</v>
      </c>
      <c r="B555" s="40" t="s">
        <v>1670</v>
      </c>
      <c r="C555" s="40" t="s">
        <v>1275</v>
      </c>
    </row>
    <row r="556" spans="1:3" x14ac:dyDescent="0.25">
      <c r="A556" s="40">
        <v>718</v>
      </c>
      <c r="B556" s="40" t="s">
        <v>1671</v>
      </c>
      <c r="C556" s="40" t="s">
        <v>1275</v>
      </c>
    </row>
    <row r="557" spans="1:3" x14ac:dyDescent="0.25">
      <c r="A557" s="40">
        <v>719</v>
      </c>
      <c r="B557" s="40" t="s">
        <v>1672</v>
      </c>
      <c r="C557" s="40" t="s">
        <v>1275</v>
      </c>
    </row>
    <row r="558" spans="1:3" x14ac:dyDescent="0.25">
      <c r="A558" s="40">
        <v>720</v>
      </c>
      <c r="B558" s="40" t="s">
        <v>1673</v>
      </c>
      <c r="C558" s="40" t="s">
        <v>1278</v>
      </c>
    </row>
    <row r="559" spans="1:3" x14ac:dyDescent="0.25">
      <c r="A559" s="40">
        <v>721</v>
      </c>
      <c r="B559" s="40" t="s">
        <v>1674</v>
      </c>
      <c r="C559" s="40" t="s">
        <v>1275</v>
      </c>
    </row>
    <row r="560" spans="1:3" x14ac:dyDescent="0.25">
      <c r="A560" s="40">
        <v>722</v>
      </c>
      <c r="B560" s="40" t="s">
        <v>1675</v>
      </c>
      <c r="C560" s="40" t="s">
        <v>1275</v>
      </c>
    </row>
    <row r="561" spans="1:3" x14ac:dyDescent="0.25">
      <c r="A561" s="40">
        <v>723</v>
      </c>
      <c r="B561" s="40" t="s">
        <v>1676</v>
      </c>
      <c r="C561" s="40" t="s">
        <v>1275</v>
      </c>
    </row>
    <row r="562" spans="1:3" x14ac:dyDescent="0.25">
      <c r="A562" s="40">
        <v>724</v>
      </c>
      <c r="B562" s="40" t="s">
        <v>1677</v>
      </c>
      <c r="C562" s="40" t="s">
        <v>1275</v>
      </c>
    </row>
    <row r="563" spans="1:3" x14ac:dyDescent="0.25">
      <c r="A563" s="40">
        <v>725</v>
      </c>
      <c r="B563" s="40" t="s">
        <v>1678</v>
      </c>
      <c r="C563" s="40" t="s">
        <v>1275</v>
      </c>
    </row>
    <row r="564" spans="1:3" x14ac:dyDescent="0.25">
      <c r="A564" s="40">
        <v>726</v>
      </c>
      <c r="B564" s="40" t="s">
        <v>1679</v>
      </c>
      <c r="C564" s="40" t="s">
        <v>1275</v>
      </c>
    </row>
    <row r="565" spans="1:3" x14ac:dyDescent="0.25">
      <c r="A565" s="40">
        <v>727</v>
      </c>
      <c r="B565" s="40" t="s">
        <v>1680</v>
      </c>
      <c r="C565" s="40" t="s">
        <v>1278</v>
      </c>
    </row>
    <row r="566" spans="1:3" x14ac:dyDescent="0.25">
      <c r="A566" s="40">
        <v>728</v>
      </c>
      <c r="B566" s="40" t="s">
        <v>1681</v>
      </c>
      <c r="C566" s="40" t="s">
        <v>1278</v>
      </c>
    </row>
    <row r="567" spans="1:3" x14ac:dyDescent="0.25">
      <c r="A567" s="40">
        <v>729</v>
      </c>
      <c r="B567" s="40" t="s">
        <v>1682</v>
      </c>
      <c r="C567" s="40" t="s">
        <v>1278</v>
      </c>
    </row>
    <row r="568" spans="1:3" x14ac:dyDescent="0.25">
      <c r="A568" s="40">
        <v>730</v>
      </c>
      <c r="B568" s="40" t="s">
        <v>1683</v>
      </c>
      <c r="C568" s="40" t="s">
        <v>1277</v>
      </c>
    </row>
    <row r="569" spans="1:3" x14ac:dyDescent="0.25">
      <c r="A569" s="40">
        <v>731</v>
      </c>
      <c r="B569" s="40" t="s">
        <v>1684</v>
      </c>
      <c r="C569" s="40" t="s">
        <v>1278</v>
      </c>
    </row>
    <row r="570" spans="1:3" x14ac:dyDescent="0.25">
      <c r="A570" s="40">
        <v>732</v>
      </c>
      <c r="B570" s="40" t="s">
        <v>1685</v>
      </c>
      <c r="C570" s="40" t="s">
        <v>1278</v>
      </c>
    </row>
    <row r="571" spans="1:3" x14ac:dyDescent="0.25">
      <c r="A571" s="40">
        <v>733</v>
      </c>
      <c r="B571" s="40" t="s">
        <v>1686</v>
      </c>
      <c r="C571" s="40" t="s">
        <v>1277</v>
      </c>
    </row>
    <row r="572" spans="1:3" x14ac:dyDescent="0.25">
      <c r="A572" s="40">
        <v>734</v>
      </c>
      <c r="B572" s="40" t="s">
        <v>1687</v>
      </c>
      <c r="C572" s="40" t="s">
        <v>1275</v>
      </c>
    </row>
    <row r="573" spans="1:3" x14ac:dyDescent="0.25">
      <c r="A573" s="40">
        <v>735</v>
      </c>
      <c r="B573" s="40" t="s">
        <v>1688</v>
      </c>
      <c r="C573" s="40" t="s">
        <v>1275</v>
      </c>
    </row>
    <row r="574" spans="1:3" x14ac:dyDescent="0.25">
      <c r="A574" s="40">
        <v>736</v>
      </c>
      <c r="B574" s="40" t="s">
        <v>1689</v>
      </c>
      <c r="C574" s="40" t="s">
        <v>1278</v>
      </c>
    </row>
    <row r="575" spans="1:3" x14ac:dyDescent="0.25">
      <c r="A575" s="40">
        <v>737</v>
      </c>
      <c r="B575" s="40" t="s">
        <v>1690</v>
      </c>
      <c r="C575" s="40" t="s">
        <v>1278</v>
      </c>
    </row>
    <row r="576" spans="1:3" x14ac:dyDescent="0.25">
      <c r="A576" s="40">
        <v>738</v>
      </c>
      <c r="B576" s="40" t="s">
        <v>1691</v>
      </c>
      <c r="C576" s="40" t="s">
        <v>1275</v>
      </c>
    </row>
    <row r="577" spans="1:3" x14ac:dyDescent="0.25">
      <c r="A577" s="40">
        <v>739</v>
      </c>
      <c r="B577" s="40" t="s">
        <v>1692</v>
      </c>
      <c r="C577" s="40" t="s">
        <v>1275</v>
      </c>
    </row>
    <row r="578" spans="1:3" x14ac:dyDescent="0.25">
      <c r="A578" s="40">
        <v>740</v>
      </c>
      <c r="B578" s="40" t="s">
        <v>1693</v>
      </c>
      <c r="C578" s="40" t="s">
        <v>1278</v>
      </c>
    </row>
    <row r="579" spans="1:3" x14ac:dyDescent="0.25">
      <c r="A579" s="40">
        <v>741</v>
      </c>
      <c r="B579" s="40" t="s">
        <v>2264</v>
      </c>
      <c r="C579" s="40" t="s">
        <v>1278</v>
      </c>
    </row>
    <row r="580" spans="1:3" x14ac:dyDescent="0.25">
      <c r="A580" s="40">
        <v>742</v>
      </c>
      <c r="B580" s="40" t="s">
        <v>1694</v>
      </c>
      <c r="C580" s="40" t="s">
        <v>1276</v>
      </c>
    </row>
    <row r="581" spans="1:3" x14ac:dyDescent="0.25">
      <c r="A581" s="40">
        <v>743</v>
      </c>
      <c r="B581" s="40" t="s">
        <v>1695</v>
      </c>
      <c r="C581" s="40" t="s">
        <v>1275</v>
      </c>
    </row>
    <row r="582" spans="1:3" x14ac:dyDescent="0.25">
      <c r="A582" s="40">
        <v>744</v>
      </c>
      <c r="B582" s="40" t="s">
        <v>1696</v>
      </c>
      <c r="C582" s="40" t="s">
        <v>1275</v>
      </c>
    </row>
    <row r="583" spans="1:3" x14ac:dyDescent="0.25">
      <c r="A583" s="40">
        <v>745</v>
      </c>
      <c r="B583" s="40" t="s">
        <v>1697</v>
      </c>
      <c r="C583" s="40" t="s">
        <v>1275</v>
      </c>
    </row>
    <row r="584" spans="1:3" x14ac:dyDescent="0.25">
      <c r="A584" s="40">
        <v>746</v>
      </c>
      <c r="B584" s="40" t="s">
        <v>1698</v>
      </c>
      <c r="C584" s="40" t="s">
        <v>1278</v>
      </c>
    </row>
    <row r="585" spans="1:3" x14ac:dyDescent="0.25">
      <c r="A585" s="40">
        <v>747</v>
      </c>
      <c r="B585" s="40" t="s">
        <v>1699</v>
      </c>
      <c r="C585" s="40" t="s">
        <v>1278</v>
      </c>
    </row>
    <row r="586" spans="1:3" x14ac:dyDescent="0.25">
      <c r="A586" s="40">
        <v>748</v>
      </c>
      <c r="B586" s="40" t="s">
        <v>2380</v>
      </c>
      <c r="C586" s="40" t="s">
        <v>1278</v>
      </c>
    </row>
    <row r="587" spans="1:3" x14ac:dyDescent="0.25">
      <c r="A587" s="40">
        <v>749</v>
      </c>
      <c r="B587" s="40" t="s">
        <v>1700</v>
      </c>
      <c r="C587" s="40" t="s">
        <v>1278</v>
      </c>
    </row>
    <row r="588" spans="1:3" x14ac:dyDescent="0.25">
      <c r="A588" s="40">
        <v>750</v>
      </c>
      <c r="B588" s="40" t="s">
        <v>1701</v>
      </c>
      <c r="C588" s="40" t="s">
        <v>1277</v>
      </c>
    </row>
    <row r="589" spans="1:3" x14ac:dyDescent="0.25">
      <c r="A589" s="40">
        <v>751</v>
      </c>
      <c r="B589" s="40" t="s">
        <v>2263</v>
      </c>
      <c r="C589" s="40" t="s">
        <v>1277</v>
      </c>
    </row>
    <row r="590" spans="1:3" x14ac:dyDescent="0.25">
      <c r="A590" s="40">
        <v>752</v>
      </c>
      <c r="B590" s="40" t="s">
        <v>1702</v>
      </c>
      <c r="C590" s="40" t="s">
        <v>1278</v>
      </c>
    </row>
    <row r="591" spans="1:3" x14ac:dyDescent="0.25">
      <c r="A591" s="40">
        <v>753</v>
      </c>
      <c r="B591" s="40" t="s">
        <v>1703</v>
      </c>
      <c r="C591" s="40" t="s">
        <v>1275</v>
      </c>
    </row>
    <row r="592" spans="1:3" x14ac:dyDescent="0.25">
      <c r="A592" s="40">
        <v>754</v>
      </c>
      <c r="B592" s="40" t="s">
        <v>1704</v>
      </c>
      <c r="C592" s="40" t="s">
        <v>1278</v>
      </c>
    </row>
    <row r="593" spans="1:3" x14ac:dyDescent="0.25">
      <c r="A593" s="40">
        <v>755</v>
      </c>
      <c r="B593" s="40" t="s">
        <v>1705</v>
      </c>
      <c r="C593" s="40" t="s">
        <v>1275</v>
      </c>
    </row>
    <row r="594" spans="1:3" x14ac:dyDescent="0.25">
      <c r="A594" s="40">
        <v>756</v>
      </c>
      <c r="B594" s="40" t="s">
        <v>1706</v>
      </c>
      <c r="C594" s="40" t="s">
        <v>1278</v>
      </c>
    </row>
    <row r="595" spans="1:3" x14ac:dyDescent="0.25">
      <c r="A595" s="40">
        <v>757</v>
      </c>
      <c r="B595" s="40" t="s">
        <v>1707</v>
      </c>
      <c r="C595" s="40" t="s">
        <v>1278</v>
      </c>
    </row>
    <row r="596" spans="1:3" x14ac:dyDescent="0.25">
      <c r="A596" s="40">
        <v>758</v>
      </c>
      <c r="B596" s="40" t="s">
        <v>2415</v>
      </c>
      <c r="C596" s="40" t="s">
        <v>1278</v>
      </c>
    </row>
    <row r="597" spans="1:3" x14ac:dyDescent="0.25">
      <c r="A597" s="40">
        <v>759</v>
      </c>
      <c r="B597" s="40" t="s">
        <v>1708</v>
      </c>
      <c r="C597" s="40" t="s">
        <v>1275</v>
      </c>
    </row>
    <row r="598" spans="1:3" x14ac:dyDescent="0.25">
      <c r="A598" s="40">
        <v>760</v>
      </c>
      <c r="B598" s="40" t="s">
        <v>1709</v>
      </c>
      <c r="C598" s="40" t="s">
        <v>1278</v>
      </c>
    </row>
    <row r="599" spans="1:3" x14ac:dyDescent="0.25">
      <c r="A599" s="40">
        <v>761</v>
      </c>
      <c r="B599" s="40" t="s">
        <v>1710</v>
      </c>
      <c r="C599" s="40" t="s">
        <v>1275</v>
      </c>
    </row>
    <row r="600" spans="1:3" x14ac:dyDescent="0.25">
      <c r="A600" s="40">
        <v>763</v>
      </c>
      <c r="B600" s="40" t="s">
        <v>1711</v>
      </c>
      <c r="C600" s="40" t="s">
        <v>1278</v>
      </c>
    </row>
    <row r="601" spans="1:3" x14ac:dyDescent="0.25">
      <c r="A601" s="40">
        <v>764</v>
      </c>
      <c r="B601" s="40" t="s">
        <v>1712</v>
      </c>
      <c r="C601" s="40" t="s">
        <v>1277</v>
      </c>
    </row>
    <row r="602" spans="1:3" x14ac:dyDescent="0.25">
      <c r="A602" s="40">
        <v>765</v>
      </c>
      <c r="B602" s="40" t="s">
        <v>1713</v>
      </c>
      <c r="C602" s="40" t="s">
        <v>1277</v>
      </c>
    </row>
    <row r="603" spans="1:3" x14ac:dyDescent="0.25">
      <c r="A603" s="40">
        <v>766</v>
      </c>
      <c r="B603" s="40" t="s">
        <v>1714</v>
      </c>
      <c r="C603" s="40" t="s">
        <v>1277</v>
      </c>
    </row>
    <row r="604" spans="1:3" x14ac:dyDescent="0.25">
      <c r="A604" s="40">
        <v>767</v>
      </c>
      <c r="B604" s="40" t="s">
        <v>2358</v>
      </c>
      <c r="C604" s="40" t="s">
        <v>1277</v>
      </c>
    </row>
    <row r="605" spans="1:3" x14ac:dyDescent="0.25">
      <c r="A605" s="40">
        <v>768</v>
      </c>
      <c r="B605" s="40" t="s">
        <v>2332</v>
      </c>
      <c r="C605" s="40" t="s">
        <v>1275</v>
      </c>
    </row>
    <row r="606" spans="1:3" x14ac:dyDescent="0.25">
      <c r="A606" s="40">
        <v>769</v>
      </c>
      <c r="B606" s="40" t="s">
        <v>2199</v>
      </c>
      <c r="C606" s="40" t="s">
        <v>1275</v>
      </c>
    </row>
    <row r="607" spans="1:3" x14ac:dyDescent="0.25">
      <c r="A607" s="40">
        <v>770</v>
      </c>
      <c r="B607" s="40" t="s">
        <v>1715</v>
      </c>
      <c r="C607" s="40" t="s">
        <v>1278</v>
      </c>
    </row>
    <row r="608" spans="1:3" x14ac:dyDescent="0.25">
      <c r="A608" s="40">
        <v>771</v>
      </c>
      <c r="B608" s="40" t="s">
        <v>1716</v>
      </c>
      <c r="C608" s="40" t="s">
        <v>1278</v>
      </c>
    </row>
    <row r="609" spans="1:3" x14ac:dyDescent="0.25">
      <c r="A609" s="40">
        <v>772</v>
      </c>
      <c r="B609" s="40" t="s">
        <v>1717</v>
      </c>
      <c r="C609" s="40" t="s">
        <v>1276</v>
      </c>
    </row>
    <row r="610" spans="1:3" x14ac:dyDescent="0.25">
      <c r="A610" s="40">
        <v>773</v>
      </c>
      <c r="B610" s="40" t="s">
        <v>1718</v>
      </c>
      <c r="C610" s="40" t="s">
        <v>1276</v>
      </c>
    </row>
    <row r="611" spans="1:3" x14ac:dyDescent="0.25">
      <c r="A611" s="40">
        <v>774</v>
      </c>
      <c r="B611" s="40" t="s">
        <v>1719</v>
      </c>
      <c r="C611" s="40" t="s">
        <v>1278</v>
      </c>
    </row>
    <row r="612" spans="1:3" x14ac:dyDescent="0.25">
      <c r="A612" s="40">
        <v>775</v>
      </c>
      <c r="B612" s="40" t="s">
        <v>2366</v>
      </c>
      <c r="C612" s="40" t="s">
        <v>1278</v>
      </c>
    </row>
    <row r="613" spans="1:3" x14ac:dyDescent="0.25">
      <c r="A613" s="40">
        <v>776</v>
      </c>
      <c r="B613" s="40" t="s">
        <v>1720</v>
      </c>
      <c r="C613" s="40" t="s">
        <v>1276</v>
      </c>
    </row>
    <row r="614" spans="1:3" x14ac:dyDescent="0.25">
      <c r="A614" s="40">
        <v>777</v>
      </c>
      <c r="B614" s="40" t="s">
        <v>1721</v>
      </c>
      <c r="C614" s="40" t="s">
        <v>1276</v>
      </c>
    </row>
    <row r="615" spans="1:3" x14ac:dyDescent="0.25">
      <c r="A615" s="40">
        <v>778</v>
      </c>
      <c r="B615" s="40" t="s">
        <v>1722</v>
      </c>
      <c r="C615" s="40" t="s">
        <v>1278</v>
      </c>
    </row>
    <row r="616" spans="1:3" x14ac:dyDescent="0.25">
      <c r="A616" s="40">
        <v>779</v>
      </c>
      <c r="B616" s="40" t="s">
        <v>1723</v>
      </c>
      <c r="C616" s="40" t="s">
        <v>1278</v>
      </c>
    </row>
    <row r="617" spans="1:3" x14ac:dyDescent="0.25">
      <c r="A617" s="40">
        <v>780</v>
      </c>
      <c r="B617" s="40" t="s">
        <v>1724</v>
      </c>
      <c r="C617" s="40" t="s">
        <v>1277</v>
      </c>
    </row>
    <row r="618" spans="1:3" x14ac:dyDescent="0.25">
      <c r="A618" s="40">
        <v>781</v>
      </c>
      <c r="B618" s="40" t="s">
        <v>1725</v>
      </c>
      <c r="C618" s="40" t="s">
        <v>1277</v>
      </c>
    </row>
    <row r="619" spans="1:3" x14ac:dyDescent="0.25">
      <c r="A619" s="40">
        <v>782</v>
      </c>
      <c r="B619" s="40" t="s">
        <v>2335</v>
      </c>
      <c r="C619" s="40" t="s">
        <v>1278</v>
      </c>
    </row>
    <row r="620" spans="1:3" x14ac:dyDescent="0.25">
      <c r="A620" s="40">
        <v>783</v>
      </c>
      <c r="B620" s="40" t="s">
        <v>1726</v>
      </c>
      <c r="C620" s="40" t="s">
        <v>1277</v>
      </c>
    </row>
    <row r="621" spans="1:3" x14ac:dyDescent="0.25">
      <c r="A621" s="40">
        <v>784</v>
      </c>
      <c r="B621" s="40" t="s">
        <v>1727</v>
      </c>
      <c r="C621" s="40" t="s">
        <v>1275</v>
      </c>
    </row>
    <row r="622" spans="1:3" x14ac:dyDescent="0.25">
      <c r="A622" s="40">
        <v>785</v>
      </c>
      <c r="B622" s="40" t="s">
        <v>2376</v>
      </c>
      <c r="C622" s="40" t="s">
        <v>1275</v>
      </c>
    </row>
    <row r="623" spans="1:3" x14ac:dyDescent="0.25">
      <c r="A623" s="40">
        <v>786</v>
      </c>
      <c r="B623" s="40" t="s">
        <v>1728</v>
      </c>
      <c r="C623" s="40" t="s">
        <v>1275</v>
      </c>
    </row>
    <row r="624" spans="1:3" x14ac:dyDescent="0.25">
      <c r="A624" s="40">
        <v>787</v>
      </c>
      <c r="B624" s="40" t="s">
        <v>1729</v>
      </c>
      <c r="C624" s="40" t="s">
        <v>1275</v>
      </c>
    </row>
    <row r="625" spans="1:3" x14ac:dyDescent="0.25">
      <c r="A625" s="40">
        <v>788</v>
      </c>
      <c r="B625" s="40" t="s">
        <v>1730</v>
      </c>
      <c r="C625" s="40" t="s">
        <v>1275</v>
      </c>
    </row>
    <row r="626" spans="1:3" x14ac:dyDescent="0.25">
      <c r="A626" s="40">
        <v>789</v>
      </c>
      <c r="B626" s="40" t="s">
        <v>2200</v>
      </c>
      <c r="C626" s="40" t="s">
        <v>1276</v>
      </c>
    </row>
    <row r="627" spans="1:3" x14ac:dyDescent="0.25">
      <c r="A627" s="40">
        <v>790</v>
      </c>
      <c r="B627" s="40" t="s">
        <v>1731</v>
      </c>
      <c r="C627" s="40" t="s">
        <v>1275</v>
      </c>
    </row>
    <row r="628" spans="1:3" x14ac:dyDescent="0.25">
      <c r="A628" s="40">
        <v>791</v>
      </c>
      <c r="B628" s="40" t="s">
        <v>1732</v>
      </c>
      <c r="C628" s="40" t="s">
        <v>1275</v>
      </c>
    </row>
    <row r="629" spans="1:3" x14ac:dyDescent="0.25">
      <c r="A629" s="40">
        <v>792</v>
      </c>
      <c r="B629" s="40" t="s">
        <v>2201</v>
      </c>
      <c r="C629" s="40" t="s">
        <v>1275</v>
      </c>
    </row>
    <row r="630" spans="1:3" x14ac:dyDescent="0.25">
      <c r="A630" s="40">
        <v>793</v>
      </c>
      <c r="B630" s="40" t="s">
        <v>2182</v>
      </c>
      <c r="C630" s="40" t="s">
        <v>1275</v>
      </c>
    </row>
    <row r="631" spans="1:3" x14ac:dyDescent="0.25">
      <c r="A631" s="40">
        <v>794</v>
      </c>
      <c r="B631" s="40" t="s">
        <v>1733</v>
      </c>
      <c r="C631" s="40" t="s">
        <v>1275</v>
      </c>
    </row>
    <row r="632" spans="1:3" x14ac:dyDescent="0.25">
      <c r="A632" s="40">
        <v>795</v>
      </c>
      <c r="B632" s="40" t="s">
        <v>1734</v>
      </c>
      <c r="C632" s="40" t="s">
        <v>1276</v>
      </c>
    </row>
    <row r="633" spans="1:3" x14ac:dyDescent="0.25">
      <c r="A633" s="40">
        <v>796</v>
      </c>
      <c r="B633" s="40" t="s">
        <v>1735</v>
      </c>
      <c r="C633" s="40" t="s">
        <v>1278</v>
      </c>
    </row>
    <row r="634" spans="1:3" x14ac:dyDescent="0.25">
      <c r="A634" s="40">
        <v>798</v>
      </c>
      <c r="B634" s="40" t="s">
        <v>2281</v>
      </c>
      <c r="C634" s="40" t="s">
        <v>1276</v>
      </c>
    </row>
    <row r="635" spans="1:3" x14ac:dyDescent="0.25">
      <c r="A635" s="40">
        <v>799</v>
      </c>
      <c r="B635" s="40" t="s">
        <v>1736</v>
      </c>
      <c r="C635" s="40" t="s">
        <v>1278</v>
      </c>
    </row>
    <row r="636" spans="1:3" x14ac:dyDescent="0.25">
      <c r="A636" s="40">
        <v>800</v>
      </c>
      <c r="B636" s="40" t="s">
        <v>1737</v>
      </c>
      <c r="C636" s="40" t="s">
        <v>1275</v>
      </c>
    </row>
    <row r="637" spans="1:3" x14ac:dyDescent="0.25">
      <c r="A637" s="40">
        <v>801</v>
      </c>
      <c r="B637" s="40" t="s">
        <v>1738</v>
      </c>
      <c r="C637" s="40" t="s">
        <v>1275</v>
      </c>
    </row>
    <row r="638" spans="1:3" x14ac:dyDescent="0.25">
      <c r="A638" s="40">
        <v>802</v>
      </c>
      <c r="B638" s="40" t="s">
        <v>2403</v>
      </c>
      <c r="C638" s="40" t="s">
        <v>1276</v>
      </c>
    </row>
    <row r="639" spans="1:3" x14ac:dyDescent="0.25">
      <c r="A639" s="40">
        <v>803</v>
      </c>
      <c r="B639" s="40" t="s">
        <v>1739</v>
      </c>
      <c r="C639" s="40" t="s">
        <v>1276</v>
      </c>
    </row>
    <row r="640" spans="1:3" x14ac:dyDescent="0.25">
      <c r="A640" s="40">
        <v>804</v>
      </c>
      <c r="B640" s="40" t="s">
        <v>2342</v>
      </c>
      <c r="C640" s="40" t="s">
        <v>1276</v>
      </c>
    </row>
    <row r="641" spans="1:3" x14ac:dyDescent="0.25">
      <c r="A641" s="40">
        <v>805</v>
      </c>
      <c r="B641" s="40" t="s">
        <v>1740</v>
      </c>
      <c r="C641" s="40" t="s">
        <v>1278</v>
      </c>
    </row>
    <row r="642" spans="1:3" x14ac:dyDescent="0.25">
      <c r="A642" s="40">
        <v>806</v>
      </c>
      <c r="B642" s="40" t="s">
        <v>2396</v>
      </c>
      <c r="C642" s="40" t="s">
        <v>1278</v>
      </c>
    </row>
    <row r="643" spans="1:3" x14ac:dyDescent="0.25">
      <c r="A643" s="40">
        <v>807</v>
      </c>
      <c r="B643" s="40" t="s">
        <v>2368</v>
      </c>
      <c r="C643" s="40" t="s">
        <v>1278</v>
      </c>
    </row>
    <row r="644" spans="1:3" x14ac:dyDescent="0.25">
      <c r="A644" s="40">
        <v>808</v>
      </c>
      <c r="B644" s="40" t="s">
        <v>1741</v>
      </c>
      <c r="C644" s="40" t="s">
        <v>1278</v>
      </c>
    </row>
    <row r="645" spans="1:3" x14ac:dyDescent="0.25">
      <c r="A645" s="40">
        <v>809</v>
      </c>
      <c r="B645" s="40" t="s">
        <v>2260</v>
      </c>
      <c r="C645" s="40" t="s">
        <v>1278</v>
      </c>
    </row>
    <row r="646" spans="1:3" x14ac:dyDescent="0.25">
      <c r="A646" s="40">
        <v>810</v>
      </c>
      <c r="B646" s="40" t="s">
        <v>1742</v>
      </c>
      <c r="C646" s="40" t="s">
        <v>1275</v>
      </c>
    </row>
    <row r="647" spans="1:3" x14ac:dyDescent="0.25">
      <c r="A647" s="40">
        <v>811</v>
      </c>
      <c r="B647" s="40" t="s">
        <v>1743</v>
      </c>
      <c r="C647" s="40" t="s">
        <v>1275</v>
      </c>
    </row>
    <row r="648" spans="1:3" x14ac:dyDescent="0.25">
      <c r="A648" s="40">
        <v>812</v>
      </c>
      <c r="B648" s="40" t="s">
        <v>1744</v>
      </c>
      <c r="C648" s="40" t="s">
        <v>1275</v>
      </c>
    </row>
    <row r="649" spans="1:3" x14ac:dyDescent="0.25">
      <c r="A649" s="40">
        <v>813</v>
      </c>
      <c r="B649" s="40" t="s">
        <v>2172</v>
      </c>
      <c r="C649" s="40" t="s">
        <v>1275</v>
      </c>
    </row>
    <row r="650" spans="1:3" x14ac:dyDescent="0.25">
      <c r="A650" s="40">
        <v>813</v>
      </c>
      <c r="B650" s="40" t="s">
        <v>2167</v>
      </c>
      <c r="C650" s="40" t="s">
        <v>1275</v>
      </c>
    </row>
    <row r="651" spans="1:3" x14ac:dyDescent="0.25">
      <c r="A651" s="40">
        <v>815</v>
      </c>
      <c r="B651" s="40" t="s">
        <v>1745</v>
      </c>
      <c r="C651" s="40" t="s">
        <v>1275</v>
      </c>
    </row>
    <row r="652" spans="1:3" x14ac:dyDescent="0.25">
      <c r="A652" s="40">
        <v>816</v>
      </c>
      <c r="B652" s="40" t="s">
        <v>1746</v>
      </c>
      <c r="C652" s="40" t="s">
        <v>1275</v>
      </c>
    </row>
    <row r="653" spans="1:3" x14ac:dyDescent="0.25">
      <c r="A653" s="40">
        <v>817</v>
      </c>
      <c r="B653" s="40" t="s">
        <v>1747</v>
      </c>
      <c r="C653" s="40" t="s">
        <v>1277</v>
      </c>
    </row>
    <row r="654" spans="1:3" x14ac:dyDescent="0.25">
      <c r="A654" s="40">
        <v>818</v>
      </c>
      <c r="B654" s="40" t="s">
        <v>1748</v>
      </c>
      <c r="C654" s="40" t="s">
        <v>1275</v>
      </c>
    </row>
    <row r="655" spans="1:3" x14ac:dyDescent="0.25">
      <c r="A655" s="40">
        <v>819</v>
      </c>
      <c r="B655" s="40" t="s">
        <v>1749</v>
      </c>
      <c r="C655" s="40" t="s">
        <v>1278</v>
      </c>
    </row>
    <row r="656" spans="1:3" x14ac:dyDescent="0.25">
      <c r="A656" s="40">
        <v>821</v>
      </c>
      <c r="B656" s="40" t="s">
        <v>1750</v>
      </c>
      <c r="C656" s="40" t="s">
        <v>1275</v>
      </c>
    </row>
    <row r="657" spans="1:3" x14ac:dyDescent="0.25">
      <c r="A657" s="40">
        <v>822</v>
      </c>
      <c r="B657" s="40" t="s">
        <v>1751</v>
      </c>
      <c r="C657" s="40" t="s">
        <v>1276</v>
      </c>
    </row>
    <row r="658" spans="1:3" x14ac:dyDescent="0.25">
      <c r="A658" s="40">
        <v>823</v>
      </c>
      <c r="B658" s="40" t="s">
        <v>1752</v>
      </c>
      <c r="C658" s="40" t="s">
        <v>1275</v>
      </c>
    </row>
    <row r="659" spans="1:3" x14ac:dyDescent="0.25">
      <c r="A659" s="40">
        <v>824</v>
      </c>
      <c r="B659" s="40" t="s">
        <v>1753</v>
      </c>
      <c r="C659" s="40" t="s">
        <v>1276</v>
      </c>
    </row>
    <row r="660" spans="1:3" x14ac:dyDescent="0.25">
      <c r="A660" s="40">
        <v>825</v>
      </c>
      <c r="B660" s="40" t="s">
        <v>1754</v>
      </c>
      <c r="C660" s="40" t="s">
        <v>1277</v>
      </c>
    </row>
    <row r="661" spans="1:3" x14ac:dyDescent="0.25">
      <c r="A661" s="40">
        <v>826</v>
      </c>
      <c r="B661" s="40" t="s">
        <v>1755</v>
      </c>
      <c r="C661" s="40" t="s">
        <v>1275</v>
      </c>
    </row>
    <row r="662" spans="1:3" x14ac:dyDescent="0.25">
      <c r="A662" s="40">
        <v>827</v>
      </c>
      <c r="B662" s="40" t="s">
        <v>1756</v>
      </c>
      <c r="C662" s="40" t="s">
        <v>1275</v>
      </c>
    </row>
    <row r="663" spans="1:3" x14ac:dyDescent="0.25">
      <c r="A663" s="40">
        <v>828</v>
      </c>
      <c r="B663" s="40" t="s">
        <v>1757</v>
      </c>
      <c r="C663" s="40" t="s">
        <v>1275</v>
      </c>
    </row>
    <row r="664" spans="1:3" x14ac:dyDescent="0.25">
      <c r="A664" s="40">
        <v>829</v>
      </c>
      <c r="B664" s="40" t="s">
        <v>1758</v>
      </c>
      <c r="C664" s="40" t="s">
        <v>1277</v>
      </c>
    </row>
    <row r="665" spans="1:3" x14ac:dyDescent="0.25">
      <c r="A665" s="40">
        <v>830</v>
      </c>
      <c r="B665" s="40" t="s">
        <v>1759</v>
      </c>
      <c r="C665" s="40" t="s">
        <v>1276</v>
      </c>
    </row>
    <row r="666" spans="1:3" x14ac:dyDescent="0.25">
      <c r="A666" s="40">
        <v>831</v>
      </c>
      <c r="B666" s="40" t="s">
        <v>1760</v>
      </c>
      <c r="C666" s="40" t="s">
        <v>1277</v>
      </c>
    </row>
    <row r="667" spans="1:3" x14ac:dyDescent="0.25">
      <c r="A667" s="40">
        <v>832</v>
      </c>
      <c r="B667" s="40" t="s">
        <v>1761</v>
      </c>
      <c r="C667" s="40" t="s">
        <v>1278</v>
      </c>
    </row>
    <row r="668" spans="1:3" x14ac:dyDescent="0.25">
      <c r="A668" s="40">
        <v>833</v>
      </c>
      <c r="B668" s="40" t="s">
        <v>1762</v>
      </c>
      <c r="C668" s="40" t="s">
        <v>1275</v>
      </c>
    </row>
    <row r="669" spans="1:3" x14ac:dyDescent="0.25">
      <c r="A669" s="40">
        <v>834</v>
      </c>
      <c r="B669" s="40" t="s">
        <v>1763</v>
      </c>
      <c r="C669" s="40" t="s">
        <v>1275</v>
      </c>
    </row>
    <row r="670" spans="1:3" x14ac:dyDescent="0.25">
      <c r="A670" s="40">
        <v>835</v>
      </c>
      <c r="B670" s="40" t="s">
        <v>1764</v>
      </c>
      <c r="C670" s="40" t="s">
        <v>1275</v>
      </c>
    </row>
    <row r="671" spans="1:3" x14ac:dyDescent="0.25">
      <c r="A671" s="40">
        <v>836</v>
      </c>
      <c r="B671" s="40" t="s">
        <v>1765</v>
      </c>
      <c r="C671" s="40" t="s">
        <v>1275</v>
      </c>
    </row>
    <row r="672" spans="1:3" x14ac:dyDescent="0.25">
      <c r="A672" s="40">
        <v>837</v>
      </c>
      <c r="B672" s="40" t="s">
        <v>2259</v>
      </c>
      <c r="C672" s="40" t="s">
        <v>1278</v>
      </c>
    </row>
    <row r="673" spans="1:3" x14ac:dyDescent="0.25">
      <c r="A673" s="40">
        <v>838</v>
      </c>
      <c r="B673" s="40" t="s">
        <v>1766</v>
      </c>
      <c r="C673" s="40" t="s">
        <v>1276</v>
      </c>
    </row>
    <row r="674" spans="1:3" x14ac:dyDescent="0.25">
      <c r="A674" s="40">
        <v>839</v>
      </c>
      <c r="B674" s="40" t="s">
        <v>1767</v>
      </c>
      <c r="C674" s="40" t="s">
        <v>1275</v>
      </c>
    </row>
    <row r="675" spans="1:3" x14ac:dyDescent="0.25">
      <c r="A675" s="40">
        <v>840</v>
      </c>
      <c r="B675" s="40" t="s">
        <v>2390</v>
      </c>
      <c r="C675" s="40" t="s">
        <v>1278</v>
      </c>
    </row>
    <row r="676" spans="1:3" x14ac:dyDescent="0.25">
      <c r="A676" s="40">
        <v>841</v>
      </c>
      <c r="B676" s="40" t="s">
        <v>1768</v>
      </c>
      <c r="C676" s="40" t="s">
        <v>1275</v>
      </c>
    </row>
    <row r="677" spans="1:3" x14ac:dyDescent="0.25">
      <c r="A677" s="40">
        <v>842</v>
      </c>
      <c r="B677" s="40" t="s">
        <v>1769</v>
      </c>
      <c r="C677" s="40" t="s">
        <v>1276</v>
      </c>
    </row>
    <row r="678" spans="1:3" x14ac:dyDescent="0.25">
      <c r="A678" s="40">
        <v>843</v>
      </c>
      <c r="B678" s="40" t="s">
        <v>1770</v>
      </c>
      <c r="C678" s="40" t="s">
        <v>1276</v>
      </c>
    </row>
    <row r="679" spans="1:3" x14ac:dyDescent="0.25">
      <c r="A679" s="40">
        <v>844</v>
      </c>
      <c r="B679" s="40" t="s">
        <v>1771</v>
      </c>
      <c r="C679" s="40" t="s">
        <v>1276</v>
      </c>
    </row>
    <row r="680" spans="1:3" x14ac:dyDescent="0.25">
      <c r="A680" s="40">
        <v>845</v>
      </c>
      <c r="B680" s="40" t="s">
        <v>1772</v>
      </c>
      <c r="C680" s="40" t="s">
        <v>1275</v>
      </c>
    </row>
    <row r="681" spans="1:3" x14ac:dyDescent="0.25">
      <c r="A681" s="40">
        <v>849</v>
      </c>
      <c r="B681" s="40" t="s">
        <v>1773</v>
      </c>
      <c r="C681" s="40" t="s">
        <v>1275</v>
      </c>
    </row>
    <row r="682" spans="1:3" x14ac:dyDescent="0.25">
      <c r="A682" s="40">
        <v>850</v>
      </c>
      <c r="B682" s="40" t="s">
        <v>1774</v>
      </c>
      <c r="C682" s="40" t="s">
        <v>1275</v>
      </c>
    </row>
    <row r="683" spans="1:3" x14ac:dyDescent="0.25">
      <c r="A683" s="40">
        <v>851</v>
      </c>
      <c r="B683" s="40" t="s">
        <v>1775</v>
      </c>
      <c r="C683" s="40" t="s">
        <v>1278</v>
      </c>
    </row>
    <row r="684" spans="1:3" x14ac:dyDescent="0.25">
      <c r="A684" s="40">
        <v>852</v>
      </c>
      <c r="B684" s="40" t="s">
        <v>1776</v>
      </c>
      <c r="C684" s="40" t="s">
        <v>1278</v>
      </c>
    </row>
    <row r="685" spans="1:3" x14ac:dyDescent="0.25">
      <c r="A685" s="40">
        <v>853</v>
      </c>
      <c r="B685" s="40" t="s">
        <v>2343</v>
      </c>
      <c r="C685" s="40" t="s">
        <v>1278</v>
      </c>
    </row>
    <row r="686" spans="1:3" x14ac:dyDescent="0.25">
      <c r="A686" s="40">
        <v>854</v>
      </c>
      <c r="B686" s="40" t="s">
        <v>1777</v>
      </c>
      <c r="C686" s="40" t="s">
        <v>1278</v>
      </c>
    </row>
    <row r="687" spans="1:3" x14ac:dyDescent="0.25">
      <c r="A687" s="40">
        <v>855</v>
      </c>
      <c r="B687" s="40" t="s">
        <v>1778</v>
      </c>
      <c r="C687" s="40" t="s">
        <v>1278</v>
      </c>
    </row>
    <row r="688" spans="1:3" x14ac:dyDescent="0.25">
      <c r="A688" s="40">
        <v>856</v>
      </c>
      <c r="B688" s="40" t="s">
        <v>1779</v>
      </c>
      <c r="C688" s="40" t="s">
        <v>1278</v>
      </c>
    </row>
    <row r="689" spans="1:3" x14ac:dyDescent="0.25">
      <c r="A689" s="40">
        <v>857</v>
      </c>
      <c r="B689" s="40" t="s">
        <v>1780</v>
      </c>
      <c r="C689" s="40" t="s">
        <v>1278</v>
      </c>
    </row>
    <row r="690" spans="1:3" x14ac:dyDescent="0.25">
      <c r="A690" s="40">
        <v>858</v>
      </c>
      <c r="B690" s="40" t="s">
        <v>1781</v>
      </c>
      <c r="C690" s="40" t="s">
        <v>1275</v>
      </c>
    </row>
    <row r="691" spans="1:3" x14ac:dyDescent="0.25">
      <c r="A691" s="40">
        <v>859</v>
      </c>
      <c r="B691" s="40" t="s">
        <v>1782</v>
      </c>
      <c r="C691" s="40" t="s">
        <v>1276</v>
      </c>
    </row>
    <row r="692" spans="1:3" x14ac:dyDescent="0.25">
      <c r="A692" s="40">
        <v>860</v>
      </c>
      <c r="B692" s="40" t="s">
        <v>1783</v>
      </c>
      <c r="C692" s="40" t="s">
        <v>1275</v>
      </c>
    </row>
    <row r="693" spans="1:3" x14ac:dyDescent="0.25">
      <c r="A693" s="40">
        <v>861</v>
      </c>
      <c r="B693" s="40" t="s">
        <v>1784</v>
      </c>
      <c r="C693" s="40" t="s">
        <v>1275</v>
      </c>
    </row>
    <row r="694" spans="1:3" x14ac:dyDescent="0.25">
      <c r="A694" s="40">
        <v>862</v>
      </c>
      <c r="B694" s="40" t="s">
        <v>2359</v>
      </c>
      <c r="C694" s="40" t="s">
        <v>1278</v>
      </c>
    </row>
    <row r="695" spans="1:3" x14ac:dyDescent="0.25">
      <c r="A695" s="40">
        <v>863</v>
      </c>
      <c r="B695" s="40" t="s">
        <v>1785</v>
      </c>
      <c r="C695" s="40" t="s">
        <v>1275</v>
      </c>
    </row>
    <row r="696" spans="1:3" x14ac:dyDescent="0.25">
      <c r="A696" s="40">
        <v>864</v>
      </c>
      <c r="B696" s="40" t="s">
        <v>1786</v>
      </c>
      <c r="C696" s="40" t="s">
        <v>1278</v>
      </c>
    </row>
    <row r="697" spans="1:3" x14ac:dyDescent="0.25">
      <c r="A697" s="40">
        <v>865</v>
      </c>
      <c r="B697" s="40" t="s">
        <v>1787</v>
      </c>
      <c r="C697" s="40" t="s">
        <v>1275</v>
      </c>
    </row>
    <row r="698" spans="1:3" x14ac:dyDescent="0.25">
      <c r="A698" s="40">
        <v>866</v>
      </c>
      <c r="B698" s="40" t="s">
        <v>1788</v>
      </c>
      <c r="C698" s="40" t="s">
        <v>1275</v>
      </c>
    </row>
    <row r="699" spans="1:3" x14ac:dyDescent="0.25">
      <c r="A699" s="40">
        <v>867</v>
      </c>
      <c r="B699" s="40" t="s">
        <v>1789</v>
      </c>
      <c r="C699" s="40" t="s">
        <v>1276</v>
      </c>
    </row>
    <row r="700" spans="1:3" x14ac:dyDescent="0.25">
      <c r="A700" s="40">
        <v>868</v>
      </c>
      <c r="B700" s="40" t="s">
        <v>1790</v>
      </c>
      <c r="C700" s="40" t="s">
        <v>1275</v>
      </c>
    </row>
    <row r="701" spans="1:3" x14ac:dyDescent="0.25">
      <c r="A701" s="40">
        <v>869</v>
      </c>
      <c r="B701" s="40" t="s">
        <v>1791</v>
      </c>
      <c r="C701" s="40" t="s">
        <v>1278</v>
      </c>
    </row>
    <row r="702" spans="1:3" x14ac:dyDescent="0.25">
      <c r="A702" s="40">
        <v>870</v>
      </c>
      <c r="B702" s="40" t="s">
        <v>1792</v>
      </c>
      <c r="C702" s="40" t="s">
        <v>1277</v>
      </c>
    </row>
    <row r="703" spans="1:3" x14ac:dyDescent="0.25">
      <c r="A703" s="40">
        <v>871</v>
      </c>
      <c r="B703" s="40" t="s">
        <v>2202</v>
      </c>
      <c r="C703" s="40" t="s">
        <v>1277</v>
      </c>
    </row>
    <row r="704" spans="1:3" x14ac:dyDescent="0.25">
      <c r="A704" s="40">
        <v>872</v>
      </c>
      <c r="B704" s="40" t="s">
        <v>1793</v>
      </c>
      <c r="C704" s="40" t="s">
        <v>1278</v>
      </c>
    </row>
    <row r="705" spans="1:3" x14ac:dyDescent="0.25">
      <c r="A705" s="40">
        <v>873</v>
      </c>
      <c r="B705" s="40" t="s">
        <v>1794</v>
      </c>
      <c r="C705" s="40" t="s">
        <v>1277</v>
      </c>
    </row>
    <row r="706" spans="1:3" x14ac:dyDescent="0.25">
      <c r="A706" s="40">
        <v>874</v>
      </c>
      <c r="B706" s="40" t="s">
        <v>1795</v>
      </c>
      <c r="C706" s="40" t="s">
        <v>1278</v>
      </c>
    </row>
    <row r="707" spans="1:3" x14ac:dyDescent="0.25">
      <c r="A707" s="40">
        <v>875</v>
      </c>
      <c r="B707" s="40" t="s">
        <v>2280</v>
      </c>
      <c r="C707" s="40" t="s">
        <v>1275</v>
      </c>
    </row>
    <row r="708" spans="1:3" x14ac:dyDescent="0.25">
      <c r="A708" s="40">
        <v>876</v>
      </c>
      <c r="B708" s="40" t="s">
        <v>1796</v>
      </c>
      <c r="C708" s="40" t="s">
        <v>1275</v>
      </c>
    </row>
    <row r="709" spans="1:3" x14ac:dyDescent="0.25">
      <c r="A709" s="40">
        <v>877</v>
      </c>
      <c r="B709" s="40" t="s">
        <v>1797</v>
      </c>
      <c r="C709" s="40" t="s">
        <v>1278</v>
      </c>
    </row>
    <row r="710" spans="1:3" x14ac:dyDescent="0.25">
      <c r="A710" s="40">
        <v>878</v>
      </c>
      <c r="B710" s="40" t="s">
        <v>2166</v>
      </c>
      <c r="C710" s="40" t="s">
        <v>1278</v>
      </c>
    </row>
    <row r="711" spans="1:3" x14ac:dyDescent="0.25">
      <c r="A711" s="40">
        <v>879</v>
      </c>
      <c r="B711" s="40" t="s">
        <v>1798</v>
      </c>
      <c r="C711" s="40" t="s">
        <v>1275</v>
      </c>
    </row>
    <row r="712" spans="1:3" x14ac:dyDescent="0.25">
      <c r="A712" s="40">
        <v>880</v>
      </c>
      <c r="B712" s="40" t="s">
        <v>2408</v>
      </c>
      <c r="C712" s="40" t="s">
        <v>1277</v>
      </c>
    </row>
    <row r="713" spans="1:3" x14ac:dyDescent="0.25">
      <c r="A713" s="40">
        <v>881</v>
      </c>
      <c r="B713" s="40" t="s">
        <v>1799</v>
      </c>
      <c r="C713" s="40" t="s">
        <v>1277</v>
      </c>
    </row>
    <row r="714" spans="1:3" x14ac:dyDescent="0.25">
      <c r="A714" s="40">
        <v>882</v>
      </c>
      <c r="B714" s="40" t="s">
        <v>1800</v>
      </c>
      <c r="C714" s="40" t="s">
        <v>1278</v>
      </c>
    </row>
    <row r="715" spans="1:3" x14ac:dyDescent="0.25">
      <c r="A715" s="40">
        <v>883</v>
      </c>
      <c r="B715" s="40" t="s">
        <v>1801</v>
      </c>
      <c r="C715" s="40" t="s">
        <v>1275</v>
      </c>
    </row>
    <row r="716" spans="1:3" x14ac:dyDescent="0.25">
      <c r="A716" s="40">
        <v>884</v>
      </c>
      <c r="B716" s="40" t="s">
        <v>1802</v>
      </c>
      <c r="C716" s="40" t="s">
        <v>1275</v>
      </c>
    </row>
    <row r="717" spans="1:3" x14ac:dyDescent="0.25">
      <c r="A717" s="40">
        <v>885</v>
      </c>
      <c r="B717" s="40" t="s">
        <v>1803</v>
      </c>
      <c r="C717" s="40" t="s">
        <v>1277</v>
      </c>
    </row>
    <row r="718" spans="1:3" x14ac:dyDescent="0.25">
      <c r="A718" s="40">
        <v>886</v>
      </c>
      <c r="B718" s="40" t="s">
        <v>1804</v>
      </c>
      <c r="C718" s="40" t="s">
        <v>1278</v>
      </c>
    </row>
    <row r="719" spans="1:3" x14ac:dyDescent="0.25">
      <c r="A719" s="40">
        <v>887</v>
      </c>
      <c r="B719" s="40" t="s">
        <v>2378</v>
      </c>
      <c r="C719" s="40" t="s">
        <v>1275</v>
      </c>
    </row>
    <row r="720" spans="1:3" x14ac:dyDescent="0.25">
      <c r="A720" s="40">
        <v>888</v>
      </c>
      <c r="B720" s="40" t="s">
        <v>2277</v>
      </c>
      <c r="C720" s="40" t="s">
        <v>1278</v>
      </c>
    </row>
    <row r="721" spans="1:3" x14ac:dyDescent="0.25">
      <c r="A721" s="40">
        <v>889</v>
      </c>
      <c r="B721" s="40" t="s">
        <v>2258</v>
      </c>
      <c r="C721" s="40" t="s">
        <v>1275</v>
      </c>
    </row>
    <row r="722" spans="1:3" x14ac:dyDescent="0.25">
      <c r="A722" s="40">
        <v>890</v>
      </c>
      <c r="B722" s="40" t="s">
        <v>1805</v>
      </c>
      <c r="C722" s="40" t="s">
        <v>1277</v>
      </c>
    </row>
    <row r="723" spans="1:3" x14ac:dyDescent="0.25">
      <c r="A723" s="40">
        <v>891</v>
      </c>
      <c r="B723" s="40" t="s">
        <v>1806</v>
      </c>
      <c r="C723" s="40" t="s">
        <v>1277</v>
      </c>
    </row>
    <row r="724" spans="1:3" x14ac:dyDescent="0.25">
      <c r="A724" s="40">
        <v>892</v>
      </c>
      <c r="B724" s="40" t="s">
        <v>1807</v>
      </c>
      <c r="C724" s="40" t="s">
        <v>1275</v>
      </c>
    </row>
    <row r="725" spans="1:3" x14ac:dyDescent="0.25">
      <c r="A725" s="40">
        <v>893</v>
      </c>
      <c r="B725" s="40" t="s">
        <v>1808</v>
      </c>
      <c r="C725" s="40" t="s">
        <v>1276</v>
      </c>
    </row>
    <row r="726" spans="1:3" x14ac:dyDescent="0.25">
      <c r="A726" s="40">
        <v>894</v>
      </c>
      <c r="B726" s="40" t="s">
        <v>2155</v>
      </c>
      <c r="C726" s="40" t="s">
        <v>1278</v>
      </c>
    </row>
    <row r="727" spans="1:3" x14ac:dyDescent="0.25">
      <c r="A727" s="40">
        <v>895</v>
      </c>
      <c r="B727" s="40" t="s">
        <v>2391</v>
      </c>
      <c r="C727" s="40" t="s">
        <v>1278</v>
      </c>
    </row>
    <row r="728" spans="1:3" x14ac:dyDescent="0.25">
      <c r="A728" s="40">
        <v>896</v>
      </c>
      <c r="B728" s="40" t="s">
        <v>1809</v>
      </c>
      <c r="C728" s="40" t="s">
        <v>1275</v>
      </c>
    </row>
    <row r="729" spans="1:3" x14ac:dyDescent="0.25">
      <c r="A729" s="40">
        <v>897</v>
      </c>
      <c r="B729" s="40" t="s">
        <v>1810</v>
      </c>
      <c r="C729" s="40" t="s">
        <v>1275</v>
      </c>
    </row>
    <row r="730" spans="1:3" x14ac:dyDescent="0.25">
      <c r="A730" s="40">
        <v>899</v>
      </c>
      <c r="B730" s="40" t="s">
        <v>1811</v>
      </c>
      <c r="C730" s="40" t="s">
        <v>1276</v>
      </c>
    </row>
    <row r="731" spans="1:3" x14ac:dyDescent="0.25">
      <c r="A731" s="40">
        <v>900</v>
      </c>
      <c r="B731" s="40" t="s">
        <v>1812</v>
      </c>
      <c r="C731" s="40" t="s">
        <v>1275</v>
      </c>
    </row>
    <row r="732" spans="1:3" x14ac:dyDescent="0.25">
      <c r="A732" s="40">
        <v>901</v>
      </c>
      <c r="B732" s="40" t="s">
        <v>1813</v>
      </c>
      <c r="C732" s="40" t="s">
        <v>1275</v>
      </c>
    </row>
    <row r="733" spans="1:3" x14ac:dyDescent="0.25">
      <c r="A733" s="40">
        <v>902</v>
      </c>
      <c r="B733" s="40" t="s">
        <v>1814</v>
      </c>
      <c r="C733" s="40" t="s">
        <v>1275</v>
      </c>
    </row>
    <row r="734" spans="1:3" x14ac:dyDescent="0.25">
      <c r="A734" s="40">
        <v>903</v>
      </c>
      <c r="B734" s="40" t="s">
        <v>1815</v>
      </c>
      <c r="C734" s="40" t="s">
        <v>1278</v>
      </c>
    </row>
    <row r="735" spans="1:3" x14ac:dyDescent="0.25">
      <c r="A735" s="40">
        <v>904</v>
      </c>
      <c r="B735" s="40" t="s">
        <v>1816</v>
      </c>
      <c r="C735" s="40" t="s">
        <v>1275</v>
      </c>
    </row>
    <row r="736" spans="1:3" x14ac:dyDescent="0.25">
      <c r="A736" s="40">
        <v>905</v>
      </c>
      <c r="B736" s="40" t="s">
        <v>1817</v>
      </c>
      <c r="C736" s="40" t="s">
        <v>1278</v>
      </c>
    </row>
    <row r="737" spans="1:3" x14ac:dyDescent="0.25">
      <c r="A737" s="40">
        <v>906</v>
      </c>
      <c r="B737" s="40" t="s">
        <v>1818</v>
      </c>
      <c r="C737" s="40" t="s">
        <v>1275</v>
      </c>
    </row>
    <row r="738" spans="1:3" x14ac:dyDescent="0.25">
      <c r="A738" s="40">
        <v>907</v>
      </c>
      <c r="B738" s="40" t="s">
        <v>1819</v>
      </c>
      <c r="C738" s="40" t="s">
        <v>1275</v>
      </c>
    </row>
    <row r="739" spans="1:3" x14ac:dyDescent="0.25">
      <c r="A739" s="40">
        <v>908</v>
      </c>
      <c r="B739" s="40" t="s">
        <v>1820</v>
      </c>
      <c r="C739" s="40" t="s">
        <v>1275</v>
      </c>
    </row>
    <row r="740" spans="1:3" x14ac:dyDescent="0.25">
      <c r="A740" s="40">
        <v>909</v>
      </c>
      <c r="B740" s="40" t="s">
        <v>1821</v>
      </c>
      <c r="C740" s="40" t="s">
        <v>1275</v>
      </c>
    </row>
    <row r="741" spans="1:3" x14ac:dyDescent="0.25">
      <c r="A741" s="40">
        <v>910</v>
      </c>
      <c r="B741" s="40" t="s">
        <v>1822</v>
      </c>
      <c r="C741" s="40" t="s">
        <v>1278</v>
      </c>
    </row>
    <row r="742" spans="1:3" x14ac:dyDescent="0.25">
      <c r="A742" s="40">
        <v>911</v>
      </c>
      <c r="B742" s="40" t="s">
        <v>1823</v>
      </c>
      <c r="C742" s="40" t="s">
        <v>1275</v>
      </c>
    </row>
    <row r="743" spans="1:3" x14ac:dyDescent="0.25">
      <c r="A743" s="40">
        <v>912</v>
      </c>
      <c r="B743" s="40" t="s">
        <v>1824</v>
      </c>
      <c r="C743" s="40" t="s">
        <v>1276</v>
      </c>
    </row>
    <row r="744" spans="1:3" x14ac:dyDescent="0.25">
      <c r="A744" s="40">
        <v>913</v>
      </c>
      <c r="B744" s="40" t="s">
        <v>1825</v>
      </c>
      <c r="C744" s="40" t="s">
        <v>1275</v>
      </c>
    </row>
    <row r="745" spans="1:3" x14ac:dyDescent="0.25">
      <c r="A745" s="40">
        <v>914</v>
      </c>
      <c r="B745" s="40" t="s">
        <v>1826</v>
      </c>
      <c r="C745" s="40" t="s">
        <v>1275</v>
      </c>
    </row>
    <row r="746" spans="1:3" x14ac:dyDescent="0.25">
      <c r="A746" s="40">
        <v>915</v>
      </c>
      <c r="B746" s="40" t="s">
        <v>1827</v>
      </c>
      <c r="C746" s="40" t="s">
        <v>1275</v>
      </c>
    </row>
    <row r="747" spans="1:3" x14ac:dyDescent="0.25">
      <c r="A747" s="40">
        <v>916</v>
      </c>
      <c r="B747" s="40" t="s">
        <v>1828</v>
      </c>
      <c r="C747" s="40" t="s">
        <v>1275</v>
      </c>
    </row>
    <row r="748" spans="1:3" x14ac:dyDescent="0.25">
      <c r="A748" s="40">
        <v>917</v>
      </c>
      <c r="B748" s="40" t="s">
        <v>1829</v>
      </c>
      <c r="C748" s="40" t="s">
        <v>1275</v>
      </c>
    </row>
    <row r="749" spans="1:3" x14ac:dyDescent="0.25">
      <c r="A749" s="40">
        <v>918</v>
      </c>
      <c r="B749" s="40" t="s">
        <v>1830</v>
      </c>
      <c r="C749" s="40" t="s">
        <v>1275</v>
      </c>
    </row>
    <row r="750" spans="1:3" x14ac:dyDescent="0.25">
      <c r="A750" s="40">
        <v>919</v>
      </c>
      <c r="B750" s="40" t="s">
        <v>2365</v>
      </c>
      <c r="C750" s="40" t="s">
        <v>1275</v>
      </c>
    </row>
    <row r="751" spans="1:3" x14ac:dyDescent="0.25">
      <c r="A751" s="40">
        <v>921</v>
      </c>
      <c r="B751" s="40" t="s">
        <v>1831</v>
      </c>
      <c r="C751" s="40" t="s">
        <v>1278</v>
      </c>
    </row>
    <row r="752" spans="1:3" x14ac:dyDescent="0.25">
      <c r="A752" s="40">
        <v>923</v>
      </c>
      <c r="B752" s="40" t="s">
        <v>1832</v>
      </c>
      <c r="C752" s="40" t="s">
        <v>1276</v>
      </c>
    </row>
    <row r="753" spans="1:3" x14ac:dyDescent="0.25">
      <c r="A753" s="40">
        <v>924</v>
      </c>
      <c r="B753" s="40" t="s">
        <v>2367</v>
      </c>
      <c r="C753" s="40" t="s">
        <v>1278</v>
      </c>
    </row>
    <row r="754" spans="1:3" x14ac:dyDescent="0.25">
      <c r="A754" s="40">
        <v>925</v>
      </c>
      <c r="B754" s="40" t="s">
        <v>1833</v>
      </c>
      <c r="C754" s="40" t="s">
        <v>1275</v>
      </c>
    </row>
    <row r="755" spans="1:3" x14ac:dyDescent="0.25">
      <c r="A755" s="40">
        <v>926</v>
      </c>
      <c r="B755" s="40" t="s">
        <v>2361</v>
      </c>
      <c r="C755" s="40" t="s">
        <v>1278</v>
      </c>
    </row>
    <row r="756" spans="1:3" x14ac:dyDescent="0.25">
      <c r="A756" s="40">
        <v>927</v>
      </c>
      <c r="B756" s="40" t="s">
        <v>2279</v>
      </c>
      <c r="C756" s="40" t="s">
        <v>1275</v>
      </c>
    </row>
    <row r="757" spans="1:3" x14ac:dyDescent="0.25">
      <c r="A757" s="40">
        <v>928</v>
      </c>
      <c r="B757" s="40" t="s">
        <v>1923</v>
      </c>
      <c r="C757" s="40" t="s">
        <v>1278</v>
      </c>
    </row>
    <row r="758" spans="1:3" x14ac:dyDescent="0.25">
      <c r="A758" s="40">
        <v>929</v>
      </c>
      <c r="B758" s="40" t="s">
        <v>1935</v>
      </c>
      <c r="C758" s="40" t="s">
        <v>1275</v>
      </c>
    </row>
    <row r="759" spans="1:3" x14ac:dyDescent="0.25">
      <c r="A759" s="40">
        <v>930</v>
      </c>
      <c r="B759" s="40" t="s">
        <v>1930</v>
      </c>
      <c r="C759" s="40" t="s">
        <v>1275</v>
      </c>
    </row>
    <row r="760" spans="1:3" x14ac:dyDescent="0.25">
      <c r="A760" s="40">
        <v>931</v>
      </c>
      <c r="B760" s="40" t="s">
        <v>1834</v>
      </c>
      <c r="C760" s="40" t="s">
        <v>1275</v>
      </c>
    </row>
    <row r="761" spans="1:3" x14ac:dyDescent="0.25">
      <c r="A761" s="40">
        <v>932</v>
      </c>
      <c r="B761" s="40" t="s">
        <v>1835</v>
      </c>
      <c r="C761" s="40" t="s">
        <v>1275</v>
      </c>
    </row>
    <row r="762" spans="1:3" x14ac:dyDescent="0.25">
      <c r="A762" s="40">
        <v>933</v>
      </c>
      <c r="B762" s="40" t="s">
        <v>1954</v>
      </c>
      <c r="C762" s="40" t="s">
        <v>1276</v>
      </c>
    </row>
    <row r="763" spans="1:3" x14ac:dyDescent="0.25">
      <c r="A763" s="40">
        <v>934</v>
      </c>
      <c r="B763" s="40" t="s">
        <v>1913</v>
      </c>
      <c r="C763" s="40" t="s">
        <v>1276</v>
      </c>
    </row>
    <row r="764" spans="1:3" x14ac:dyDescent="0.25">
      <c r="A764" s="40">
        <v>935</v>
      </c>
      <c r="B764" s="40" t="s">
        <v>1836</v>
      </c>
      <c r="C764" s="40" t="s">
        <v>1275</v>
      </c>
    </row>
    <row r="765" spans="1:3" x14ac:dyDescent="0.25">
      <c r="A765" s="40">
        <v>936</v>
      </c>
      <c r="B765" s="40" t="s">
        <v>1837</v>
      </c>
      <c r="C765" s="40" t="s">
        <v>1278</v>
      </c>
    </row>
    <row r="766" spans="1:3" x14ac:dyDescent="0.25">
      <c r="A766" s="40">
        <v>937</v>
      </c>
      <c r="B766" s="40" t="s">
        <v>1838</v>
      </c>
      <c r="C766" s="40" t="s">
        <v>1278</v>
      </c>
    </row>
    <row r="767" spans="1:3" x14ac:dyDescent="0.25">
      <c r="A767" s="40">
        <v>938</v>
      </c>
      <c r="B767" s="40" t="s">
        <v>1839</v>
      </c>
      <c r="C767" s="40" t="s">
        <v>1275</v>
      </c>
    </row>
    <row r="768" spans="1:3" x14ac:dyDescent="0.25">
      <c r="A768" s="40">
        <v>939</v>
      </c>
      <c r="B768" s="40" t="s">
        <v>1840</v>
      </c>
      <c r="C768" s="40" t="s">
        <v>1275</v>
      </c>
    </row>
    <row r="769" spans="1:3" x14ac:dyDescent="0.25">
      <c r="A769" s="40">
        <v>940</v>
      </c>
      <c r="B769" s="40" t="s">
        <v>2388</v>
      </c>
      <c r="C769" s="40" t="s">
        <v>1278</v>
      </c>
    </row>
    <row r="770" spans="1:3" x14ac:dyDescent="0.25">
      <c r="A770" s="40">
        <v>941</v>
      </c>
      <c r="B770" s="40" t="s">
        <v>1841</v>
      </c>
      <c r="C770" s="40" t="s">
        <v>1278</v>
      </c>
    </row>
    <row r="771" spans="1:3" x14ac:dyDescent="0.25">
      <c r="A771" s="40">
        <v>942</v>
      </c>
      <c r="B771" s="40" t="s">
        <v>1842</v>
      </c>
      <c r="C771" s="40" t="s">
        <v>1278</v>
      </c>
    </row>
    <row r="772" spans="1:3" x14ac:dyDescent="0.25">
      <c r="A772" s="40">
        <v>943</v>
      </c>
      <c r="B772" s="40" t="s">
        <v>1843</v>
      </c>
      <c r="C772" s="40" t="s">
        <v>1275</v>
      </c>
    </row>
    <row r="773" spans="1:3" x14ac:dyDescent="0.25">
      <c r="A773" s="40">
        <v>944</v>
      </c>
      <c r="B773" s="40" t="s">
        <v>1844</v>
      </c>
      <c r="C773" s="40" t="s">
        <v>1278</v>
      </c>
    </row>
    <row r="774" spans="1:3" x14ac:dyDescent="0.25">
      <c r="A774" s="40">
        <v>945</v>
      </c>
      <c r="B774" s="40" t="s">
        <v>1845</v>
      </c>
      <c r="C774" s="40" t="s">
        <v>1276</v>
      </c>
    </row>
    <row r="775" spans="1:3" x14ac:dyDescent="0.25">
      <c r="A775" s="40">
        <v>946</v>
      </c>
      <c r="B775" s="40" t="s">
        <v>1846</v>
      </c>
      <c r="C775" s="40" t="s">
        <v>1275</v>
      </c>
    </row>
    <row r="776" spans="1:3" x14ac:dyDescent="0.25">
      <c r="A776" s="40">
        <v>947</v>
      </c>
      <c r="B776" s="40" t="s">
        <v>1847</v>
      </c>
      <c r="C776" s="40" t="s">
        <v>1275</v>
      </c>
    </row>
    <row r="777" spans="1:3" x14ac:dyDescent="0.25">
      <c r="A777" s="40">
        <v>948</v>
      </c>
      <c r="B777" s="40" t="s">
        <v>1848</v>
      </c>
      <c r="C777" s="40" t="s">
        <v>1278</v>
      </c>
    </row>
    <row r="778" spans="1:3" x14ac:dyDescent="0.25">
      <c r="A778" s="40">
        <v>949</v>
      </c>
      <c r="B778" s="40" t="s">
        <v>1849</v>
      </c>
      <c r="C778" s="40" t="s">
        <v>1275</v>
      </c>
    </row>
    <row r="779" spans="1:3" x14ac:dyDescent="0.25">
      <c r="A779" s="40">
        <v>950</v>
      </c>
      <c r="B779" s="40" t="s">
        <v>1850</v>
      </c>
      <c r="C779" s="40" t="s">
        <v>1278</v>
      </c>
    </row>
    <row r="780" spans="1:3" x14ac:dyDescent="0.25">
      <c r="A780" s="40">
        <v>951</v>
      </c>
      <c r="B780" s="40" t="s">
        <v>1851</v>
      </c>
      <c r="C780" s="40" t="s">
        <v>1275</v>
      </c>
    </row>
    <row r="781" spans="1:3" x14ac:dyDescent="0.25">
      <c r="A781" s="40">
        <v>952</v>
      </c>
      <c r="B781" s="40" t="s">
        <v>1852</v>
      </c>
      <c r="C781" s="40" t="s">
        <v>1275</v>
      </c>
    </row>
    <row r="782" spans="1:3" x14ac:dyDescent="0.25">
      <c r="A782" s="40">
        <v>953</v>
      </c>
      <c r="B782" s="40" t="s">
        <v>1853</v>
      </c>
      <c r="C782" s="40" t="s">
        <v>1275</v>
      </c>
    </row>
    <row r="783" spans="1:3" x14ac:dyDescent="0.25">
      <c r="A783" s="40">
        <v>954</v>
      </c>
      <c r="B783" s="40" t="s">
        <v>1854</v>
      </c>
      <c r="C783" s="40" t="s">
        <v>1278</v>
      </c>
    </row>
    <row r="784" spans="1:3" x14ac:dyDescent="0.25">
      <c r="A784" s="40">
        <v>955</v>
      </c>
      <c r="B784" s="40" t="s">
        <v>1855</v>
      </c>
      <c r="C784" s="40" t="s">
        <v>1275</v>
      </c>
    </row>
    <row r="785" spans="1:3" x14ac:dyDescent="0.25">
      <c r="A785" s="40">
        <v>956</v>
      </c>
      <c r="B785" s="40" t="s">
        <v>2409</v>
      </c>
      <c r="C785" s="40" t="s">
        <v>1278</v>
      </c>
    </row>
    <row r="786" spans="1:3" x14ac:dyDescent="0.25">
      <c r="A786" s="40">
        <v>957</v>
      </c>
      <c r="B786" s="40" t="s">
        <v>1856</v>
      </c>
      <c r="C786" s="40" t="s">
        <v>1275</v>
      </c>
    </row>
    <row r="787" spans="1:3" x14ac:dyDescent="0.25">
      <c r="A787" s="40">
        <v>958</v>
      </c>
      <c r="B787" s="40" t="s">
        <v>1857</v>
      </c>
      <c r="C787" s="40" t="s">
        <v>1275</v>
      </c>
    </row>
    <row r="788" spans="1:3" x14ac:dyDescent="0.25">
      <c r="A788" s="40">
        <v>959</v>
      </c>
      <c r="B788" s="40" t="s">
        <v>2278</v>
      </c>
      <c r="C788" s="40" t="s">
        <v>1276</v>
      </c>
    </row>
    <row r="789" spans="1:3" x14ac:dyDescent="0.25">
      <c r="A789" s="40">
        <v>960</v>
      </c>
      <c r="B789" s="40" t="s">
        <v>1858</v>
      </c>
      <c r="C789" s="40" t="s">
        <v>1277</v>
      </c>
    </row>
    <row r="790" spans="1:3" x14ac:dyDescent="0.25">
      <c r="A790" s="40">
        <v>961</v>
      </c>
      <c r="B790" s="40" t="s">
        <v>1859</v>
      </c>
      <c r="C790" s="40" t="s">
        <v>1275</v>
      </c>
    </row>
    <row r="791" spans="1:3" x14ac:dyDescent="0.25">
      <c r="A791" s="40">
        <v>962</v>
      </c>
      <c r="B791" s="40" t="s">
        <v>1860</v>
      </c>
      <c r="C791" s="40" t="s">
        <v>1277</v>
      </c>
    </row>
    <row r="792" spans="1:3" x14ac:dyDescent="0.25">
      <c r="A792" s="40">
        <v>963</v>
      </c>
      <c r="B792" s="40" t="s">
        <v>1861</v>
      </c>
      <c r="C792" s="40" t="s">
        <v>1276</v>
      </c>
    </row>
    <row r="793" spans="1:3" x14ac:dyDescent="0.25">
      <c r="A793" s="40">
        <v>964</v>
      </c>
      <c r="B793" s="40" t="s">
        <v>1862</v>
      </c>
      <c r="C793" s="40" t="s">
        <v>1278</v>
      </c>
    </row>
    <row r="794" spans="1:3" x14ac:dyDescent="0.25">
      <c r="A794" s="40">
        <v>965</v>
      </c>
      <c r="B794" s="40" t="s">
        <v>2293</v>
      </c>
      <c r="C794" s="40" t="s">
        <v>1278</v>
      </c>
    </row>
    <row r="795" spans="1:3" x14ac:dyDescent="0.25">
      <c r="A795" s="40">
        <v>966</v>
      </c>
      <c r="B795" s="40" t="s">
        <v>2152</v>
      </c>
      <c r="C795" s="40" t="s">
        <v>1275</v>
      </c>
    </row>
    <row r="796" spans="1:3" x14ac:dyDescent="0.25">
      <c r="A796" s="40">
        <v>967</v>
      </c>
      <c r="B796" s="40" t="s">
        <v>1863</v>
      </c>
      <c r="C796" s="40" t="s">
        <v>1275</v>
      </c>
    </row>
    <row r="797" spans="1:3" x14ac:dyDescent="0.25">
      <c r="A797" s="40">
        <v>968</v>
      </c>
      <c r="B797" s="40" t="s">
        <v>1864</v>
      </c>
      <c r="C797" s="40" t="s">
        <v>1277</v>
      </c>
    </row>
    <row r="798" spans="1:3" x14ac:dyDescent="0.25">
      <c r="A798" s="40">
        <v>969</v>
      </c>
      <c r="B798" s="40" t="s">
        <v>1865</v>
      </c>
      <c r="C798" s="40" t="s">
        <v>1278</v>
      </c>
    </row>
    <row r="799" spans="1:3" x14ac:dyDescent="0.25">
      <c r="A799" s="40">
        <v>970</v>
      </c>
      <c r="B799" s="40" t="s">
        <v>2377</v>
      </c>
      <c r="C799" s="40" t="s">
        <v>1275</v>
      </c>
    </row>
    <row r="800" spans="1:3" x14ac:dyDescent="0.25">
      <c r="A800" s="40">
        <v>971</v>
      </c>
      <c r="B800" s="40" t="s">
        <v>1866</v>
      </c>
      <c r="C800" s="40" t="s">
        <v>1275</v>
      </c>
    </row>
    <row r="801" spans="1:3" x14ac:dyDescent="0.25">
      <c r="A801" s="40">
        <v>972</v>
      </c>
      <c r="B801" s="40" t="s">
        <v>1867</v>
      </c>
      <c r="C801" s="40" t="s">
        <v>1275</v>
      </c>
    </row>
    <row r="802" spans="1:3" x14ac:dyDescent="0.25">
      <c r="A802" s="40">
        <v>973</v>
      </c>
      <c r="B802" s="40" t="s">
        <v>1868</v>
      </c>
      <c r="C802" s="40" t="s">
        <v>1275</v>
      </c>
    </row>
    <row r="803" spans="1:3" x14ac:dyDescent="0.25">
      <c r="A803" s="40">
        <v>974</v>
      </c>
      <c r="B803" s="40" t="s">
        <v>1869</v>
      </c>
      <c r="C803" s="40" t="s">
        <v>1275</v>
      </c>
    </row>
    <row r="804" spans="1:3" x14ac:dyDescent="0.25">
      <c r="A804" s="40">
        <v>976</v>
      </c>
      <c r="B804" s="40" t="s">
        <v>1870</v>
      </c>
      <c r="C804" s="40" t="s">
        <v>1275</v>
      </c>
    </row>
    <row r="805" spans="1:3" x14ac:dyDescent="0.25">
      <c r="A805" s="40">
        <v>977</v>
      </c>
      <c r="B805" s="40" t="s">
        <v>1904</v>
      </c>
      <c r="C805" s="40" t="s">
        <v>1275</v>
      </c>
    </row>
    <row r="806" spans="1:3" x14ac:dyDescent="0.25">
      <c r="A806" s="40">
        <v>978</v>
      </c>
      <c r="B806" s="40" t="s">
        <v>1871</v>
      </c>
      <c r="C806" s="40" t="s">
        <v>1275</v>
      </c>
    </row>
    <row r="807" spans="1:3" x14ac:dyDescent="0.25">
      <c r="A807" s="40">
        <v>979</v>
      </c>
      <c r="B807" s="40" t="s">
        <v>1872</v>
      </c>
      <c r="C807" s="40" t="s">
        <v>1275</v>
      </c>
    </row>
    <row r="808" spans="1:3" x14ac:dyDescent="0.25">
      <c r="A808" s="40">
        <v>980</v>
      </c>
      <c r="B808" s="40" t="s">
        <v>1873</v>
      </c>
      <c r="C808" s="40" t="s">
        <v>1275</v>
      </c>
    </row>
    <row r="809" spans="1:3" x14ac:dyDescent="0.25">
      <c r="A809" s="40">
        <v>981</v>
      </c>
      <c r="B809" s="40" t="s">
        <v>1874</v>
      </c>
      <c r="C809" s="40" t="s">
        <v>1275</v>
      </c>
    </row>
    <row r="810" spans="1:3" x14ac:dyDescent="0.25">
      <c r="A810" s="40">
        <v>982</v>
      </c>
      <c r="B810" s="40" t="s">
        <v>1875</v>
      </c>
      <c r="C810" s="40" t="s">
        <v>1275</v>
      </c>
    </row>
    <row r="811" spans="1:3" x14ac:dyDescent="0.25">
      <c r="A811" s="40">
        <v>983</v>
      </c>
      <c r="B811" s="40" t="s">
        <v>1876</v>
      </c>
      <c r="C811" s="40" t="s">
        <v>1275</v>
      </c>
    </row>
    <row r="812" spans="1:3" x14ac:dyDescent="0.25">
      <c r="A812" s="40">
        <v>984</v>
      </c>
      <c r="B812" s="40" t="s">
        <v>1877</v>
      </c>
      <c r="C812" s="40" t="s">
        <v>1277</v>
      </c>
    </row>
    <row r="813" spans="1:3" x14ac:dyDescent="0.25">
      <c r="A813" s="40">
        <v>985</v>
      </c>
      <c r="B813" s="40" t="s">
        <v>1878</v>
      </c>
      <c r="C813" s="40" t="s">
        <v>1278</v>
      </c>
    </row>
    <row r="814" spans="1:3" x14ac:dyDescent="0.25">
      <c r="A814" s="40">
        <v>986</v>
      </c>
      <c r="B814" s="40" t="s">
        <v>1879</v>
      </c>
      <c r="C814" s="40" t="s">
        <v>1278</v>
      </c>
    </row>
    <row r="815" spans="1:3" x14ac:dyDescent="0.25">
      <c r="A815" s="40">
        <v>987</v>
      </c>
      <c r="B815" s="40" t="s">
        <v>1880</v>
      </c>
      <c r="C815" s="40" t="s">
        <v>1278</v>
      </c>
    </row>
    <row r="816" spans="1:3" x14ac:dyDescent="0.25">
      <c r="A816" s="40">
        <v>988</v>
      </c>
      <c r="B816" s="40" t="s">
        <v>1881</v>
      </c>
      <c r="C816" s="40" t="s">
        <v>1275</v>
      </c>
    </row>
    <row r="817" spans="1:3" x14ac:dyDescent="0.25">
      <c r="A817" s="40">
        <v>989</v>
      </c>
      <c r="B817" s="40" t="s">
        <v>1882</v>
      </c>
      <c r="C817" s="40" t="s">
        <v>1275</v>
      </c>
    </row>
    <row r="818" spans="1:3" x14ac:dyDescent="0.25">
      <c r="A818" s="40">
        <v>990</v>
      </c>
      <c r="B818" s="40" t="s">
        <v>2410</v>
      </c>
      <c r="C818" s="40" t="s">
        <v>1278</v>
      </c>
    </row>
    <row r="819" spans="1:3" s="66" customFormat="1" x14ac:dyDescent="0.25">
      <c r="A819" s="40">
        <v>991</v>
      </c>
      <c r="B819" s="40" t="s">
        <v>1883</v>
      </c>
      <c r="C819" s="40" t="s">
        <v>1278</v>
      </c>
    </row>
    <row r="820" spans="1:3" s="66" customFormat="1" x14ac:dyDescent="0.25">
      <c r="A820" s="40">
        <v>993</v>
      </c>
      <c r="B820" s="40" t="s">
        <v>1884</v>
      </c>
      <c r="C820" s="40" t="s">
        <v>1275</v>
      </c>
    </row>
    <row r="821" spans="1:3" s="66" customFormat="1" x14ac:dyDescent="0.25">
      <c r="A821" s="40">
        <v>994</v>
      </c>
      <c r="B821" s="40" t="s">
        <v>2262</v>
      </c>
      <c r="C821" s="40" t="s">
        <v>1275</v>
      </c>
    </row>
    <row r="822" spans="1:3" s="83" customFormat="1" x14ac:dyDescent="0.25">
      <c r="A822" s="40">
        <v>995</v>
      </c>
      <c r="B822" s="40" t="s">
        <v>1885</v>
      </c>
      <c r="C822" s="40" t="s">
        <v>1277</v>
      </c>
    </row>
    <row r="823" spans="1:3" s="83" customFormat="1" x14ac:dyDescent="0.25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0" t="s">
        <v>2437</v>
      </c>
      <c r="B1" s="151"/>
      <c r="C1" s="151"/>
      <c r="D1" s="151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0" t="s">
        <v>2447</v>
      </c>
      <c r="B25" s="151"/>
      <c r="C25" s="151"/>
      <c r="D25" s="151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75" x14ac:dyDescent="0.25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75" x14ac:dyDescent="0.25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75" x14ac:dyDescent="0.25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75" x14ac:dyDescent="0.25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75" x14ac:dyDescent="0.25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75" x14ac:dyDescent="0.25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75" x14ac:dyDescent="0.25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75" x14ac:dyDescent="0.25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75" x14ac:dyDescent="0.25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75" x14ac:dyDescent="0.25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75" x14ac:dyDescent="0.25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75" x14ac:dyDescent="0.25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75" x14ac:dyDescent="0.25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75" x14ac:dyDescent="0.25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75" x14ac:dyDescent="0.25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75" x14ac:dyDescent="0.25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75" x14ac:dyDescent="0.25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75" x14ac:dyDescent="0.25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72" priority="119152"/>
  </conditionalFormatting>
  <conditionalFormatting sqref="A7:A11">
    <cfRule type="duplicateValues" dxfId="71" priority="119156"/>
    <cfRule type="duplicateValues" dxfId="70" priority="119157"/>
  </conditionalFormatting>
  <conditionalFormatting sqref="A7:A11">
    <cfRule type="duplicateValues" dxfId="69" priority="119160"/>
    <cfRule type="duplicateValues" dxfId="68" priority="119161"/>
  </conditionalFormatting>
  <conditionalFormatting sqref="B37:B39">
    <cfRule type="duplicateValues" dxfId="67" priority="219"/>
    <cfRule type="duplicateValues" dxfId="66" priority="220"/>
  </conditionalFormatting>
  <conditionalFormatting sqref="B37:B39">
    <cfRule type="duplicateValues" dxfId="65" priority="218"/>
  </conditionalFormatting>
  <conditionalFormatting sqref="B37:B39">
    <cfRule type="duplicateValues" dxfId="64" priority="217"/>
  </conditionalFormatting>
  <conditionalFormatting sqref="B37:B39">
    <cfRule type="duplicateValues" dxfId="63" priority="215"/>
    <cfRule type="duplicateValues" dxfId="62" priority="216"/>
  </conditionalFormatting>
  <conditionalFormatting sqref="B3">
    <cfRule type="duplicateValues" dxfId="61" priority="193"/>
    <cfRule type="duplicateValues" dxfId="60" priority="194"/>
  </conditionalFormatting>
  <conditionalFormatting sqref="B3">
    <cfRule type="duplicateValues" dxfId="59" priority="192"/>
  </conditionalFormatting>
  <conditionalFormatting sqref="B3">
    <cfRule type="duplicateValues" dxfId="58" priority="191"/>
  </conditionalFormatting>
  <conditionalFormatting sqref="B3">
    <cfRule type="duplicateValues" dxfId="57" priority="189"/>
    <cfRule type="duplicateValues" dxfId="56" priority="190"/>
  </conditionalFormatting>
  <conditionalFormatting sqref="A4:A6">
    <cfRule type="duplicateValues" dxfId="55" priority="188"/>
  </conditionalFormatting>
  <conditionalFormatting sqref="A4:A6">
    <cfRule type="duplicateValues" dxfId="54" priority="186"/>
    <cfRule type="duplicateValues" dxfId="53" priority="187"/>
  </conditionalFormatting>
  <conditionalFormatting sqref="A4:A6">
    <cfRule type="duplicateValues" dxfId="52" priority="184"/>
    <cfRule type="duplicateValues" dxfId="51" priority="185"/>
  </conditionalFormatting>
  <conditionalFormatting sqref="A3:A6">
    <cfRule type="duplicateValues" dxfId="50" priority="165"/>
  </conditionalFormatting>
  <conditionalFormatting sqref="A3:A6">
    <cfRule type="duplicateValues" dxfId="49" priority="163"/>
    <cfRule type="duplicateValues" dxfId="48" priority="164"/>
  </conditionalFormatting>
  <conditionalFormatting sqref="A3:A6">
    <cfRule type="duplicateValues" dxfId="47" priority="161"/>
    <cfRule type="duplicateValues" dxfId="46" priority="162"/>
  </conditionalFormatting>
  <conditionalFormatting sqref="B4:B6">
    <cfRule type="duplicateValues" dxfId="45" priority="158"/>
    <cfRule type="duplicateValues" dxfId="44" priority="159"/>
  </conditionalFormatting>
  <conditionalFormatting sqref="B4:B6">
    <cfRule type="duplicateValues" dxfId="43" priority="157"/>
  </conditionalFormatting>
  <conditionalFormatting sqref="B4:B6">
    <cfRule type="duplicateValues" dxfId="42" priority="156"/>
  </conditionalFormatting>
  <conditionalFormatting sqref="B4:B6">
    <cfRule type="duplicateValues" dxfId="41" priority="154"/>
    <cfRule type="duplicateValues" dxfId="40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2" t="s">
        <v>58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132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113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112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112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111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110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71.5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70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70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76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29.15079861111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1" t="s">
        <v>2489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" priority="51"/>
  </conditionalFormatting>
  <conditionalFormatting sqref="E9:E1048576 E1:E2">
    <cfRule type="duplicateValues" dxfId="38" priority="99232"/>
  </conditionalFormatting>
  <conditionalFormatting sqref="E4">
    <cfRule type="duplicateValues" dxfId="37" priority="44"/>
  </conditionalFormatting>
  <conditionalFormatting sqref="E5:E8">
    <cfRule type="duplicateValues" dxfId="36" priority="42"/>
  </conditionalFormatting>
  <conditionalFormatting sqref="B12">
    <cfRule type="duplicateValues" dxfId="35" priority="16"/>
    <cfRule type="duplicateValues" dxfId="34" priority="17"/>
    <cfRule type="duplicateValues" dxfId="33" priority="18"/>
  </conditionalFormatting>
  <conditionalFormatting sqref="B12">
    <cfRule type="duplicateValues" dxfId="32" priority="15"/>
  </conditionalFormatting>
  <conditionalFormatting sqref="B12">
    <cfRule type="duplicateValues" dxfId="31" priority="13"/>
    <cfRule type="duplicateValues" dxfId="30" priority="14"/>
  </conditionalFormatting>
  <conditionalFormatting sqref="B12">
    <cfRule type="duplicateValues" dxfId="29" priority="10"/>
    <cfRule type="duplicateValues" dxfId="28" priority="11"/>
    <cfRule type="duplicateValues" dxfId="27" priority="12"/>
  </conditionalFormatting>
  <conditionalFormatting sqref="B12">
    <cfRule type="duplicateValues" dxfId="26" priority="9"/>
  </conditionalFormatting>
  <conditionalFormatting sqref="B12">
    <cfRule type="duplicateValues" dxfId="25" priority="7"/>
    <cfRule type="duplicateValues" dxfId="24" priority="8"/>
  </conditionalFormatting>
  <conditionalFormatting sqref="B12">
    <cfRule type="duplicateValues" dxfId="23" priority="6"/>
  </conditionalFormatting>
  <conditionalFormatting sqref="B12">
    <cfRule type="duplicateValues" dxfId="22" priority="3"/>
    <cfRule type="duplicateValues" dxfId="21" priority="4"/>
    <cfRule type="duplicateValues" dxfId="20" priority="5"/>
  </conditionalFormatting>
  <conditionalFormatting sqref="B12">
    <cfRule type="duplicateValues" dxfId="19" priority="2"/>
  </conditionalFormatting>
  <conditionalFormatting sqref="B12">
    <cfRule type="duplicateValues" dxfId="18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9">
        <v>576</v>
      </c>
      <c r="B407" s="110" t="s">
        <v>2492</v>
      </c>
      <c r="C407" s="110" t="s">
        <v>2493</v>
      </c>
      <c r="D407" s="32" t="s">
        <v>72</v>
      </c>
      <c r="E407" s="110" t="s">
        <v>90</v>
      </c>
      <c r="F407" s="110"/>
      <c r="G407" s="110"/>
      <c r="H407" s="110"/>
      <c r="I407" s="110"/>
      <c r="J407" s="110"/>
      <c r="K407" s="110"/>
      <c r="L407" s="110"/>
      <c r="M407" s="110"/>
      <c r="N407" s="110"/>
      <c r="O407" s="11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2020-11-25T18:10:47Z</cp:lastPrinted>
  <dcterms:created xsi:type="dcterms:W3CDTF">2014-10-01T23:18:29Z</dcterms:created>
  <dcterms:modified xsi:type="dcterms:W3CDTF">2021-01-29T21:20:43Z</dcterms:modified>
</cp:coreProperties>
</file>