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3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G114" i="1"/>
  <c r="H114" i="1"/>
  <c r="I114" i="1"/>
  <c r="J114" i="1"/>
  <c r="K114" i="1"/>
  <c r="F47" i="1"/>
  <c r="G47" i="1"/>
  <c r="H47" i="1"/>
  <c r="I47" i="1"/>
  <c r="J47" i="1"/>
  <c r="K47" i="1"/>
  <c r="F48" i="1"/>
  <c r="G48" i="1"/>
  <c r="H48" i="1"/>
  <c r="I48" i="1"/>
  <c r="J48" i="1"/>
  <c r="K48" i="1"/>
  <c r="A114" i="1"/>
  <c r="A47" i="1"/>
  <c r="A48" i="1"/>
  <c r="B76" i="16" l="1"/>
  <c r="A105" i="1"/>
  <c r="A104" i="1"/>
  <c r="A103" i="1"/>
  <c r="F102" i="1"/>
  <c r="G102" i="1"/>
  <c r="H102" i="1"/>
  <c r="I102" i="1"/>
  <c r="J102" i="1"/>
  <c r="K102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C108" i="16" l="1"/>
  <c r="C109" i="16"/>
  <c r="C110" i="16"/>
  <c r="C111" i="16"/>
  <c r="C112" i="16"/>
  <c r="A108" i="16"/>
  <c r="A109" i="16"/>
  <c r="A110" i="16"/>
  <c r="A111" i="16"/>
  <c r="A112" i="16"/>
  <c r="A113" i="16"/>
  <c r="B59" i="16"/>
  <c r="B115" i="16" l="1"/>
  <c r="C97" i="16"/>
  <c r="C98" i="16"/>
  <c r="C99" i="16"/>
  <c r="C100" i="16"/>
  <c r="C101" i="16"/>
  <c r="C102" i="16"/>
  <c r="C103" i="16"/>
  <c r="C104" i="16"/>
  <c r="C105" i="16"/>
  <c r="C106" i="16"/>
  <c r="C107" i="16"/>
  <c r="A97" i="16"/>
  <c r="A98" i="16"/>
  <c r="A99" i="16"/>
  <c r="A100" i="16"/>
  <c r="A101" i="16"/>
  <c r="A102" i="16"/>
  <c r="A103" i="16"/>
  <c r="A104" i="16"/>
  <c r="A105" i="16"/>
  <c r="A106" i="16"/>
  <c r="A107" i="16"/>
  <c r="C50" i="16"/>
  <c r="C51" i="16"/>
  <c r="C52" i="16"/>
  <c r="C53" i="16"/>
  <c r="C54" i="16"/>
  <c r="C55" i="16"/>
  <c r="C56" i="16"/>
  <c r="C57" i="16"/>
  <c r="A51" i="16"/>
  <c r="A52" i="16"/>
  <c r="A53" i="16"/>
  <c r="A54" i="16"/>
  <c r="A55" i="16"/>
  <c r="A56" i="16"/>
  <c r="A57" i="16"/>
  <c r="C42" i="16"/>
  <c r="C43" i="16"/>
  <c r="C44" i="16"/>
  <c r="C45" i="16"/>
  <c r="C46" i="16"/>
  <c r="C47" i="16"/>
  <c r="A41" i="16"/>
  <c r="A42" i="16"/>
  <c r="A43" i="16"/>
  <c r="A44" i="16"/>
  <c r="A45" i="16"/>
  <c r="A46" i="16"/>
  <c r="A47" i="16"/>
  <c r="C31" i="16"/>
  <c r="C32" i="16"/>
  <c r="C33" i="16"/>
  <c r="C34" i="16"/>
  <c r="C35" i="16"/>
  <c r="C36" i="16"/>
  <c r="C37" i="16"/>
  <c r="C38" i="16"/>
  <c r="C39" i="16"/>
  <c r="C40" i="16"/>
  <c r="C41" i="16"/>
  <c r="C48" i="16"/>
  <c r="C49" i="16"/>
  <c r="A31" i="16"/>
  <c r="A32" i="16"/>
  <c r="A33" i="16"/>
  <c r="A34" i="16"/>
  <c r="A35" i="16"/>
  <c r="A36" i="16"/>
  <c r="A37" i="16"/>
  <c r="A38" i="16"/>
  <c r="A39" i="16"/>
  <c r="A40" i="16"/>
  <c r="A48" i="16"/>
  <c r="A91" i="16"/>
  <c r="A92" i="16"/>
  <c r="A93" i="16"/>
  <c r="A94" i="16"/>
  <c r="A95" i="16"/>
  <c r="A96" i="16"/>
  <c r="A114" i="16"/>
  <c r="C91" i="16"/>
  <c r="C92" i="16"/>
  <c r="C93" i="16"/>
  <c r="C94" i="16"/>
  <c r="C95" i="16"/>
  <c r="C96" i="16"/>
  <c r="C113" i="16"/>
  <c r="C114" i="16"/>
  <c r="C67" i="16"/>
  <c r="C68" i="16"/>
  <c r="C69" i="16"/>
  <c r="C70" i="16"/>
  <c r="C71" i="16"/>
  <c r="C72" i="16"/>
  <c r="C73" i="16"/>
  <c r="C74" i="16"/>
  <c r="C75" i="16"/>
  <c r="A67" i="16"/>
  <c r="A68" i="16"/>
  <c r="A69" i="16"/>
  <c r="A70" i="16"/>
  <c r="A71" i="16"/>
  <c r="A72" i="16"/>
  <c r="A73" i="16"/>
  <c r="A74" i="16"/>
  <c r="A75" i="16"/>
  <c r="C27" i="16"/>
  <c r="C28" i="16"/>
  <c r="C29" i="16"/>
  <c r="C30" i="16"/>
  <c r="C58" i="16"/>
  <c r="A27" i="16"/>
  <c r="A28" i="16"/>
  <c r="A29" i="16"/>
  <c r="A30" i="16"/>
  <c r="A49" i="16"/>
  <c r="A50" i="16"/>
  <c r="A58" i="16"/>
  <c r="F90" i="1" l="1"/>
  <c r="G90" i="1"/>
  <c r="H90" i="1"/>
  <c r="I90" i="1"/>
  <c r="J90" i="1"/>
  <c r="K90" i="1"/>
  <c r="F101" i="1"/>
  <c r="G101" i="1"/>
  <c r="H101" i="1"/>
  <c r="I101" i="1"/>
  <c r="J101" i="1"/>
  <c r="K101" i="1"/>
  <c r="F63" i="1"/>
  <c r="G63" i="1"/>
  <c r="H63" i="1"/>
  <c r="I63" i="1"/>
  <c r="J63" i="1"/>
  <c r="K63" i="1"/>
  <c r="F66" i="1"/>
  <c r="G66" i="1"/>
  <c r="H66" i="1"/>
  <c r="I66" i="1"/>
  <c r="J66" i="1"/>
  <c r="K66" i="1"/>
  <c r="F113" i="1"/>
  <c r="G113" i="1"/>
  <c r="H113" i="1"/>
  <c r="I113" i="1"/>
  <c r="J113" i="1"/>
  <c r="K113" i="1"/>
  <c r="F62" i="1"/>
  <c r="G62" i="1"/>
  <c r="H62" i="1"/>
  <c r="I62" i="1"/>
  <c r="J62" i="1"/>
  <c r="K62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46" i="1"/>
  <c r="G46" i="1"/>
  <c r="H46" i="1"/>
  <c r="I46" i="1"/>
  <c r="J46" i="1"/>
  <c r="K46" i="1"/>
  <c r="F45" i="1"/>
  <c r="G45" i="1"/>
  <c r="H45" i="1"/>
  <c r="I45" i="1"/>
  <c r="J45" i="1"/>
  <c r="K45" i="1"/>
  <c r="F61" i="1"/>
  <c r="G61" i="1"/>
  <c r="H61" i="1"/>
  <c r="I61" i="1"/>
  <c r="J61" i="1"/>
  <c r="K6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60" i="1"/>
  <c r="G60" i="1"/>
  <c r="H60" i="1"/>
  <c r="I60" i="1"/>
  <c r="J60" i="1"/>
  <c r="K60" i="1"/>
  <c r="F59" i="1"/>
  <c r="G59" i="1"/>
  <c r="H59" i="1"/>
  <c r="I59" i="1"/>
  <c r="J59" i="1"/>
  <c r="K59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102" i="1"/>
  <c r="A101" i="1"/>
  <c r="A63" i="1"/>
  <c r="A66" i="1"/>
  <c r="A113" i="1"/>
  <c r="A62" i="1"/>
  <c r="A112" i="1"/>
  <c r="A111" i="1"/>
  <c r="A46" i="1"/>
  <c r="A45" i="1"/>
  <c r="A61" i="1"/>
  <c r="A100" i="1"/>
  <c r="A99" i="1"/>
  <c r="A98" i="1"/>
  <c r="A97" i="1"/>
  <c r="A96" i="1"/>
  <c r="A95" i="1"/>
  <c r="A94" i="1"/>
  <c r="A60" i="1"/>
  <c r="A59" i="1"/>
  <c r="A93" i="1"/>
  <c r="A92" i="1"/>
  <c r="A91" i="1"/>
  <c r="A90" i="1"/>
  <c r="F89" i="1"/>
  <c r="G89" i="1"/>
  <c r="H89" i="1"/>
  <c r="I89" i="1"/>
  <c r="J89" i="1"/>
  <c r="K89" i="1"/>
  <c r="F58" i="1"/>
  <c r="G58" i="1"/>
  <c r="H58" i="1"/>
  <c r="I58" i="1"/>
  <c r="J58" i="1"/>
  <c r="K58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88" i="1"/>
  <c r="G88" i="1"/>
  <c r="H88" i="1"/>
  <c r="I88" i="1"/>
  <c r="J88" i="1"/>
  <c r="K8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57" i="1"/>
  <c r="G57" i="1"/>
  <c r="H57" i="1"/>
  <c r="I57" i="1"/>
  <c r="J57" i="1"/>
  <c r="K57" i="1"/>
  <c r="F34" i="1"/>
  <c r="G34" i="1"/>
  <c r="H34" i="1"/>
  <c r="I34" i="1"/>
  <c r="J34" i="1"/>
  <c r="K34" i="1"/>
  <c r="F33" i="1"/>
  <c r="G33" i="1"/>
  <c r="H33" i="1"/>
  <c r="I33" i="1"/>
  <c r="J33" i="1"/>
  <c r="K33" i="1"/>
  <c r="F54" i="1"/>
  <c r="G54" i="1"/>
  <c r="H54" i="1"/>
  <c r="I54" i="1"/>
  <c r="J54" i="1"/>
  <c r="K54" i="1"/>
  <c r="F32" i="1"/>
  <c r="G32" i="1"/>
  <c r="H32" i="1"/>
  <c r="I32" i="1"/>
  <c r="J32" i="1"/>
  <c r="K32" i="1"/>
  <c r="F31" i="1"/>
  <c r="G31" i="1"/>
  <c r="H31" i="1"/>
  <c r="I31" i="1"/>
  <c r="J31" i="1"/>
  <c r="K31" i="1"/>
  <c r="F87" i="1"/>
  <c r="G87" i="1"/>
  <c r="H87" i="1"/>
  <c r="I87" i="1"/>
  <c r="J87" i="1"/>
  <c r="K87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86" i="1"/>
  <c r="G86" i="1"/>
  <c r="H86" i="1"/>
  <c r="I86" i="1"/>
  <c r="J86" i="1"/>
  <c r="K86" i="1"/>
  <c r="F27" i="1"/>
  <c r="G27" i="1"/>
  <c r="H27" i="1"/>
  <c r="I27" i="1"/>
  <c r="J27" i="1"/>
  <c r="K27" i="1"/>
  <c r="F85" i="1"/>
  <c r="G85" i="1"/>
  <c r="H85" i="1"/>
  <c r="I85" i="1"/>
  <c r="J85" i="1"/>
  <c r="K85" i="1"/>
  <c r="F53" i="1"/>
  <c r="G53" i="1"/>
  <c r="H53" i="1"/>
  <c r="I53" i="1"/>
  <c r="J53" i="1"/>
  <c r="K53" i="1"/>
  <c r="F26" i="1"/>
  <c r="G26" i="1"/>
  <c r="H26" i="1"/>
  <c r="I26" i="1"/>
  <c r="J26" i="1"/>
  <c r="K26" i="1"/>
  <c r="F84" i="1"/>
  <c r="G84" i="1"/>
  <c r="H84" i="1"/>
  <c r="I84" i="1"/>
  <c r="J84" i="1"/>
  <c r="K84" i="1"/>
  <c r="F83" i="1"/>
  <c r="G83" i="1"/>
  <c r="H83" i="1"/>
  <c r="I83" i="1"/>
  <c r="J83" i="1"/>
  <c r="K83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82" i="1"/>
  <c r="G82" i="1"/>
  <c r="H82" i="1"/>
  <c r="I82" i="1"/>
  <c r="J82" i="1"/>
  <c r="K82" i="1"/>
  <c r="F81" i="1"/>
  <c r="G81" i="1"/>
  <c r="H81" i="1"/>
  <c r="I81" i="1"/>
  <c r="J81" i="1"/>
  <c r="K81" i="1"/>
  <c r="F108" i="1"/>
  <c r="G108" i="1"/>
  <c r="H108" i="1"/>
  <c r="I108" i="1"/>
  <c r="J108" i="1"/>
  <c r="K108" i="1"/>
  <c r="F22" i="1"/>
  <c r="G22" i="1"/>
  <c r="H22" i="1"/>
  <c r="I22" i="1"/>
  <c r="J22" i="1"/>
  <c r="K22" i="1"/>
  <c r="A89" i="1" l="1"/>
  <c r="A58" i="1"/>
  <c r="A44" i="1"/>
  <c r="A43" i="1"/>
  <c r="A42" i="1"/>
  <c r="A41" i="1"/>
  <c r="A40" i="1"/>
  <c r="A39" i="1"/>
  <c r="A38" i="1"/>
  <c r="A88" i="1"/>
  <c r="A37" i="1"/>
  <c r="A36" i="1"/>
  <c r="A35" i="1"/>
  <c r="A57" i="1"/>
  <c r="A34" i="1"/>
  <c r="A33" i="1"/>
  <c r="A54" i="1"/>
  <c r="A32" i="1"/>
  <c r="A31" i="1"/>
  <c r="A87" i="1"/>
  <c r="A30" i="1"/>
  <c r="A29" i="1"/>
  <c r="A28" i="1"/>
  <c r="A86" i="1"/>
  <c r="A27" i="1"/>
  <c r="A85" i="1"/>
  <c r="A53" i="1"/>
  <c r="A26" i="1"/>
  <c r="A84" i="1"/>
  <c r="A83" i="1"/>
  <c r="A110" i="1"/>
  <c r="A109" i="1"/>
  <c r="A25" i="1"/>
  <c r="A24" i="1"/>
  <c r="A23" i="1"/>
  <c r="A82" i="1"/>
  <c r="A81" i="1"/>
  <c r="A108" i="1"/>
  <c r="A22" i="1"/>
  <c r="C90" i="16" l="1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66" i="16"/>
  <c r="A66" i="16"/>
  <c r="C65" i="16"/>
  <c r="A65" i="16"/>
  <c r="C64" i="16"/>
  <c r="A64" i="16"/>
  <c r="C63" i="16"/>
  <c r="A63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A79" i="16" l="1"/>
  <c r="F56" i="1"/>
  <c r="G56" i="1"/>
  <c r="H56" i="1"/>
  <c r="I56" i="1"/>
  <c r="J56" i="1"/>
  <c r="K56" i="1"/>
  <c r="F21" i="1"/>
  <c r="G21" i="1"/>
  <c r="H21" i="1"/>
  <c r="I21" i="1"/>
  <c r="J21" i="1"/>
  <c r="K21" i="1"/>
  <c r="A56" i="1"/>
  <c r="A2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67" i="1"/>
  <c r="G67" i="1"/>
  <c r="H67" i="1"/>
  <c r="I67" i="1"/>
  <c r="J67" i="1"/>
  <c r="K67" i="1"/>
  <c r="F107" i="1"/>
  <c r="G107" i="1"/>
  <c r="H107" i="1"/>
  <c r="I107" i="1"/>
  <c r="J107" i="1"/>
  <c r="K107" i="1"/>
  <c r="F75" i="1"/>
  <c r="G75" i="1"/>
  <c r="H75" i="1"/>
  <c r="I75" i="1"/>
  <c r="J75" i="1"/>
  <c r="K75" i="1"/>
  <c r="F15" i="1"/>
  <c r="G15" i="1"/>
  <c r="H15" i="1"/>
  <c r="I15" i="1"/>
  <c r="J15" i="1"/>
  <c r="K15" i="1"/>
  <c r="F14" i="1"/>
  <c r="G14" i="1"/>
  <c r="H14" i="1"/>
  <c r="I14" i="1"/>
  <c r="J14" i="1"/>
  <c r="K14" i="1"/>
  <c r="A80" i="1"/>
  <c r="A79" i="1"/>
  <c r="A78" i="1"/>
  <c r="A77" i="1"/>
  <c r="A76" i="1"/>
  <c r="A20" i="1"/>
  <c r="A19" i="1"/>
  <c r="A18" i="1"/>
  <c r="A17" i="1"/>
  <c r="A16" i="1"/>
  <c r="A67" i="1"/>
  <c r="A107" i="1"/>
  <c r="A75" i="1"/>
  <c r="A15" i="1"/>
  <c r="A14" i="1"/>
  <c r="F74" i="1" l="1"/>
  <c r="G74" i="1"/>
  <c r="H74" i="1"/>
  <c r="I74" i="1"/>
  <c r="J74" i="1"/>
  <c r="K74" i="1"/>
  <c r="F73" i="1"/>
  <c r="G73" i="1"/>
  <c r="H73" i="1"/>
  <c r="I73" i="1"/>
  <c r="J73" i="1"/>
  <c r="K73" i="1"/>
  <c r="F13" i="1"/>
  <c r="G13" i="1"/>
  <c r="H13" i="1"/>
  <c r="I13" i="1"/>
  <c r="J13" i="1"/>
  <c r="K13" i="1"/>
  <c r="F106" i="1"/>
  <c r="G106" i="1"/>
  <c r="H106" i="1"/>
  <c r="I106" i="1"/>
  <c r="J106" i="1"/>
  <c r="K106" i="1"/>
  <c r="F65" i="1"/>
  <c r="G65" i="1"/>
  <c r="H65" i="1"/>
  <c r="I65" i="1"/>
  <c r="J65" i="1"/>
  <c r="K65" i="1"/>
  <c r="A74" i="1"/>
  <c r="A73" i="1"/>
  <c r="A13" i="1"/>
  <c r="A106" i="1"/>
  <c r="A65" i="1"/>
  <c r="F72" i="1" l="1"/>
  <c r="G72" i="1"/>
  <c r="H72" i="1"/>
  <c r="I72" i="1"/>
  <c r="J72" i="1"/>
  <c r="K72" i="1"/>
  <c r="F52" i="1"/>
  <c r="G52" i="1"/>
  <c r="H52" i="1"/>
  <c r="I52" i="1"/>
  <c r="J52" i="1"/>
  <c r="K52" i="1"/>
  <c r="F71" i="1"/>
  <c r="G71" i="1"/>
  <c r="H71" i="1"/>
  <c r="I71" i="1"/>
  <c r="J71" i="1"/>
  <c r="K71" i="1"/>
  <c r="A72" i="1"/>
  <c r="A52" i="1"/>
  <c r="A71" i="1"/>
  <c r="F64" i="1" l="1"/>
  <c r="G64" i="1"/>
  <c r="H64" i="1"/>
  <c r="I64" i="1"/>
  <c r="J64" i="1"/>
  <c r="K64" i="1"/>
  <c r="F70" i="1"/>
  <c r="G70" i="1"/>
  <c r="H70" i="1"/>
  <c r="I70" i="1"/>
  <c r="J70" i="1"/>
  <c r="K70" i="1"/>
  <c r="A64" i="1"/>
  <c r="A70" i="1"/>
  <c r="G51" i="1" l="1"/>
  <c r="H51" i="1"/>
  <c r="I51" i="1"/>
  <c r="J51" i="1"/>
  <c r="K51" i="1"/>
  <c r="G11" i="1"/>
  <c r="H11" i="1"/>
  <c r="I11" i="1"/>
  <c r="J11" i="1"/>
  <c r="K11" i="1"/>
  <c r="G12" i="1"/>
  <c r="H12" i="1"/>
  <c r="I12" i="1"/>
  <c r="J12" i="1"/>
  <c r="K12" i="1"/>
  <c r="F51" i="1"/>
  <c r="F11" i="1"/>
  <c r="F12" i="1"/>
  <c r="A12" i="1"/>
  <c r="A11" i="1" l="1"/>
  <c r="A51" i="1"/>
  <c r="F6" i="1" l="1"/>
  <c r="A50" i="1" l="1"/>
  <c r="F50" i="1"/>
  <c r="G50" i="1"/>
  <c r="H50" i="1"/>
  <c r="I50" i="1"/>
  <c r="J50" i="1"/>
  <c r="K50" i="1"/>
  <c r="F55" i="1" l="1"/>
  <c r="G55" i="1"/>
  <c r="H55" i="1"/>
  <c r="I55" i="1"/>
  <c r="J55" i="1"/>
  <c r="K55" i="1"/>
  <c r="A69" i="1"/>
  <c r="A55" i="1"/>
  <c r="F69" i="1"/>
  <c r="G69" i="1"/>
  <c r="H69" i="1"/>
  <c r="I69" i="1"/>
  <c r="J69" i="1"/>
  <c r="K69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68" i="1" l="1"/>
  <c r="F68" i="1"/>
  <c r="G68" i="1"/>
  <c r="H68" i="1"/>
  <c r="I68" i="1"/>
  <c r="J68" i="1"/>
  <c r="K68" i="1"/>
  <c r="A49" i="1" l="1"/>
  <c r="F49" i="1"/>
  <c r="G49" i="1"/>
  <c r="H49" i="1"/>
  <c r="I49" i="1"/>
  <c r="J49" i="1"/>
  <c r="K4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A7" i="1"/>
  <c r="A5" i="1" l="1"/>
  <c r="A6" i="1"/>
  <c r="H5" i="1"/>
  <c r="I5" i="1"/>
  <c r="J5" i="1"/>
  <c r="K5" i="1"/>
  <c r="H6" i="1"/>
  <c r="I6" i="1"/>
  <c r="J6" i="1"/>
  <c r="K6" i="1"/>
  <c r="F5" i="1"/>
  <c r="G5" i="1"/>
  <c r="G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<sst xmlns="http://schemas.openxmlformats.org/spreadsheetml/2006/main" count="13451" uniqueCount="2516">
  <si>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</si>
  <si>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</si>
  <si>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</si>
  <si>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</si>
  <si>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</si>
  <si>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</si>
  <si>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</si>
  <si>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</si>
  <si>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</si>
  <si>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</si>
  <si>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</si>
  <si>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</si>
  <si>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</si>
  <si>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</si>
  <si>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</si>
  <si>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</si>
  <si>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</si>
  <si>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</si>
  <si>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</si>
  <si>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</si>
  <si>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</si>
  <si>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</si>
  <si>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</si>
  <si>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</si>
  <si>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</si>
  <si>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</si>
  <si>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</si>
  <si>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</si>
  <si>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</si>
  <si>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</si>
  <si>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</si>
  <si>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</si>
  <si>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</si>
  <si>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</si>
  <si>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</si>
  <si>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</si>
  <si>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</si>
  <si>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</si>
  <si>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</si>
  <si>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</si>
  <si>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</si>
  <si>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</si>
  <si>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</si>
  <si>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</si>
  <si>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</si>
  <si>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</si>
  <si>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</si>
  <si>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</si>
  <si>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</si>
  <si>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</si>
  <si>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</si>
  <si>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</si>
  <si>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</si>
  <si>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</si>
  <si>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</si>
  <si>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</si>
  <si>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</si>
  <si>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</si>
  <si>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</si>
  <si>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</si>
  <si>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</si>
  <si>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</si>
  <si>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</si>
  <si>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</si>
  <si>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</si>
  <si>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</si>
  <si>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</si>
  <si>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</si>
  <si>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</si>
  <si>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</si>
  <si>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</si>
  <si>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</si>
  <si>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</si>
  <si>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</si>
  <si>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</si>
  <si>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</si>
  <si>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</si>
  <si>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</si>
  <si>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</si>
  <si>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</si>
  <si>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</si>
  <si>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</si>
  <si>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</si>
  <si>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</si>
  <si>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</si>
  <si>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</si>
  <si>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</si>
  <si>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</si>
  <si>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</si>
  <si>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</si>
  <si>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</si>
  <si>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</si>
  <si>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</si>
  <si>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</si>
  <si>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</si>
  <si>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</si>
  <si>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</si>
  <si>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</si>
  <si>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</si>
  <si>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</si>
  <si>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</si>
  <si>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</si>
  <si>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</si>
  <si>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</si>
  <si>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</si>
  <si>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</si>
  <si>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</si>
  <si>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</si>
  <si>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</si>
  <si>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</si>
  <si>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</si>
  <si>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</si>
  <si>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</si>
  <si>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</si>
  <si>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</si>
  <si>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</si>
  <si>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</si>
  <si>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</si>
  <si>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</si>
  <si>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</si>
  <si>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</si>
  <si>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</si>
  <si>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</si>
  <si>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</si>
  <si>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</si>
  <si>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</si>
  <si>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</si>
  <si>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</si>
  <si>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</si>
  <si>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</si>
  <si>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</si>
  <si>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</si>
  <si>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</si>
  <si>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</si>
  <si>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</si>
  <si>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</si>
  <si>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</si>
  <si>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</si>
  <si>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</si>
  <si>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</si>
  <si>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</si>
  <si>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</si>
  <si>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</si>
  <si>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</si>
  <si>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</si>
  <si>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</si>
  <si>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</si>
  <si>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</si>
  <si>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</si>
  <si>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</si>
  <si>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</si>
  <si>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</si>
  <si>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</si>
  <si>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</si>
  <si>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</si>
  <si>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</si>
  <si>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</si>
  <si>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</si>
  <si>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</si>
  <si>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</si>
  <si>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</si>
  <si>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</si>
  <si>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</si>
  <si>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</si>
  <si>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</si>
  <si>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</si>
  <si>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</si>
  <si>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</si>
  <si>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</si>
  <si>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</si>
  <si>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</si>
  <si>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</si>
  <si>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</si>
  <si>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</si>
  <si>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</si>
  <si>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</si>
  <si>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</si>
  <si>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</si>
  <si>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</si>
  <si>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</si>
  <si>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</si>
  <si>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</si>
  <si>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</si>
  <si>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</si>
  <si>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</si>
  <si>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</si>
  <si>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</si>
  <si>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</si>
  <si>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</si>
  <si>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</si>
  <si>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</si>
  <si>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</si>
  <si>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</si>
  <si>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</si>
  <si>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</si>
  <si>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</si>
  <si>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</si>
  <si>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</si>
  <si>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</si>
  <si>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</si>
  <si>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</si>
  <si>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</si>
  <si>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</si>
  <si>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</si>
  <si>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</si>
  <si>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</si>
  <si>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</si>
  <si>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</si>
  <si>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</si>
  <si>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</si>
  <si>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</si>
  <si>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</si>
  <si>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</si>
  <si>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</si>
  <si>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</si>
  <si>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</si>
  <si>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</si>
  <si>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</si>
  <si>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</si>
  <si>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</si>
  <si>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</si>
  <si>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</si>
  <si>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</si>
  <si>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</si>
  <si>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</si>
  <si>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</si>
  <si>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</si>
  <si>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</si>
  <si>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</si>
  <si>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</si>
  <si>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</si>
  <si>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</si>
  <si>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</si>
  <si>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</si>
  <si>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</si>
  <si>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</si>
  <si>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</si>
  <si>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</si>
  <si>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</si>
  <si>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</si>
  <si>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</si>
  <si>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</si>
  <si>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</si>
  <si>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</si>
  <si>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</si>
  <si>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</si>
  <si>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</si>
  <si>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</si>
  <si>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</si>
  <si>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</si>
  <si>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</si>
  <si>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</si>
  <si>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</si>
  <si>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</si>
  <si>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</si>
  <si>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</si>
  <si>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</si>
  <si>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</si>
  <si>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</si>
  <si>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</si>
  <si>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</si>
  <si>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</si>
  <si>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</si>
  <si>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</si>
  <si>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</si>
  <si>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</si>
  <si>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</si>
  <si>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</si>
  <si>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</si>
  <si>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</si>
  <si>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</si>
  <si>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</si>
  <si>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</si>
  <si>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</si>
  <si>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</si>
  <si>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</si>
  <si>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</si>
  <si>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</si>
  <si>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</si>
  <si>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</si>
  <si>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</si>
  <si>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</si>
  <si>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</si>
  <si>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</si>
  <si>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</si>
  <si>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</si>
  <si>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</si>
  <si>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</si>
  <si>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</si>
  <si>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</si>
  <si>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</si>
  <si>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</si>
  <si>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</si>
  <si>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</si>
  <si>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</si>
  <si>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</si>
  <si>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</si>
  <si>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</si>
  <si>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</si>
  <si>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</si>
  <si>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</si>
  <si>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</si>
  <si>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</si>
  <si>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</si>
  <si>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</si>
  <si>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</si>
  <si>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</si>
  <si>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</si>
  <si>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</si>
  <si>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</si>
  <si>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</si>
  <si>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</si>
  <si>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</si>
  <si>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</si>
  <si>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</si>
  <si>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</si>
  <si>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</si>
  <si>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</si>
  <si>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</si>
  <si>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</si>
  <si>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</si>
  <si>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</si>
  <si>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</si>
  <si>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</si>
  <si>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</si>
  <si>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</si>
  <si>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</si>
  <si>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</si>
  <si>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</si>
  <si>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</si>
  <si>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</si>
  <si>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</si>
  <si>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</si>
  <si>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</si>
  <si>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</si>
  <si>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</si>
  <si>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</si>
  <si>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</si>
  <si>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</si>
  <si>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</si>
  <si>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</si>
  <si>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</si>
  <si>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</si>
  <si>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</si>
  <si>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</si>
  <si>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</si>
  <si>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</si>
  <si>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</si>
  <si>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</si>
  <si>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</si>
  <si>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</si>
  <si>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</si>
  <si>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</si>
  <si>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</si>
  <si>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</si>
  <si>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</si>
  <si>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</si>
  <si>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</si>
  <si>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</si>
  <si>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</si>
  <si>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</si>
  <si>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</si>
  <si>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</si>
  <si>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</si>
  <si>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</si>
  <si>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</si>
  <si>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</si>
  <si>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</si>
  <si>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</si>
  <si>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</si>
  <si>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</si>
  <si>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</si>
  <si>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</si>
  <si>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</si>
  <si>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</si>
  <si>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</si>
  <si>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</si>
  <si>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</si>
  <si>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</si>
  <si>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</si>
  <si>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</si>
  <si>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</si>
  <si>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</si>
  <si>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</si>
  <si>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</si>
  <si>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</si>
  <si>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</si>
  <si>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</si>
  <si>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</si>
  <si>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</si>
  <si>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</si>
  <si>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</si>
  <si>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</si>
  <si>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</si>
  <si>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</si>
  <si>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</si>
  <si>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</si>
  <si>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</si>
  <si>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</si>
  <si>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</si>
  <si>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</si>
  <si>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</si>
  <si>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</si>
  <si>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</si>
  <si>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</si>
  <si>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</si>
  <si>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</si>
  <si>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</si>
  <si>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</si>
  <si>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</si>
  <si>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</si>
  <si>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</si>
  <si>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</si>
  <si>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</si>
  <si>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</si>
  <si>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</si>
  <si>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</si>
  <si>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</si>
  <si>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</si>
  <si>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</si>
  <si>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</si>
  <si>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</si>
  <si>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</si>
  <si>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</si>
  <si>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</si>
  <si>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</si>
  <si>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</si>
  <si>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</si>
  <si>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</si>
  <si>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</si>
  <si>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</si>
  <si>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</si>
  <si>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</si>
  <si>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</si>
  <si>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</si>
  <si>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</si>
  <si>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</si>
  <si>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</si>
  <si>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</si>
  <si>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</si>
  <si>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</si>
  <si>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</si>
  <si>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</si>
  <si>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</si>
  <si>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</si>
  <si>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</si>
  <si>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</si>
  <si>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</si>
  <si>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</si>
  <si>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</si>
  <si>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</si>
  <si>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</si>
  <si>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</si>
  <si>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</si>
  <si>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</si>
  <si>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</si>
  <si>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</si>
  <si>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</si>
  <si>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</si>
  <si>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</si>
  <si>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</si>
  <si>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</si>
  <si>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</si>
  <si>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</si>
  <si>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</si>
  <si>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</si>
  <si>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</si>
  <si>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</si>
  <si>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</si>
  <si>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</si>
  <si>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</si>
  <si>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</si>
  <si>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</si>
  <si>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</si>
  <si>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</si>
  <si>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</si>
  <si>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</si>
  <si>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</si>
  <si>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</si>
  <si>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</si>
  <si>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</si>
  <si>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</si>
  <si>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</si>
  <si>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</si>
  <si>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</si>
  <si>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</si>
  <si>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</si>
  <si>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</si>
  <si>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</si>
  <si>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</si>
  <si>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</si>
  <si>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</si>
  <si>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</si>
  <si>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</si>
  <si>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</si>
  <si>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</si>
  <si>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</si>
  <si>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</si>
  <si>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</si>
  <si>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</si>
  <si>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</si>
  <si>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</si>
  <si>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</si>
  <si>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</si>
  <si>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</si>
  <si>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</si>
  <si>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</si>
  <si>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</si>
  <si>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</si>
  <si>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</si>
  <si>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</si>
  <si>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</si>
  <si>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</si>
  <si>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</si>
  <si>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</si>
  <si>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</si>
  <si>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</si>
  <si>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</si>
  <si>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</si>
  <si>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</si>
  <si>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</si>
  <si>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</si>
  <si>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</si>
  <si>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</si>
  <si>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</si>
  <si>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</si>
  <si>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</si>
  <si>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</si>
  <si>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</si>
  <si>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</si>
  <si>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</si>
  <si>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</si>
  <si>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</si>
  <si>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</si>
  <si>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</si>
  <si>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</si>
  <si>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</si>
  <si>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</si>
  <si>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</si>
  <si>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</si>
  <si>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</si>
  <si>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</si>
  <si>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</si>
  <si>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</si>
  <si>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</si>
  <si>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</si>
  <si>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</si>
  <si>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</si>
  <si>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</si>
  <si>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</si>
  <si>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</si>
  <si>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</si>
  <si>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</si>
  <si>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</si>
  <si>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</si>
  <si>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</si>
  <si>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</si>
  <si>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</si>
  <si>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</si>
  <si>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</si>
  <si>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</si>
  <si>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</si>
  <si>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</si>
  <si>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</si>
  <si>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</si>
  <si>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</si>
  <si>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</si>
  <si>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</si>
  <si>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</si>
  <si>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</si>
  <si>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</si>
  <si>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</si>
  <si>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</si>
  <si>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</si>
  <si>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</si>
  <si>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</si>
  <si>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</si>
  <si>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</si>
  <si>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</si>
  <si>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</si>
  <si>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</si>
  <si>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</si>
  <si>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</si>
  <si>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</si>
  <si>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</si>
  <si>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</si>
  <si>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</si>
  <si>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</si>
  <si>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</si>
  <si>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</si>
  <si>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</si>
  <si>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</si>
  <si>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</si>
  <si>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</si>
  <si>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</si>
  <si>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</si>
  <si>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</si>
  <si>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</si>
  <si>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</si>
  <si>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</si>
  <si>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</si>
  <si>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</si>
  <si>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</si>
  <si>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</si>
  <si>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</si>
  <si>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</si>
  <si>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</si>
  <si>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</si>
  <si>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</si>
  <si>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</si>
  <si>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</si>
  <si>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</si>
  <si>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</si>
  <si>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</si>
  <si>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</si>
  <si>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</si>
  <si>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</si>
  <si>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</si>
  <si>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</si>
  <si>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</si>
  <si>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</si>
  <si>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</si>
  <si>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</si>
  <si>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</si>
  <si>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</si>
  <si>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</si>
  <si>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</si>
  <si>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</si>
  <si>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</si>
  <si>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</si>
  <si>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</si>
  <si>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</si>
  <si>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</si>
  <si>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</si>
  <si>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</si>
  <si>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</si>
  <si>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</si>
  <si>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</si>
  <si>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</si>
  <si>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</si>
  <si>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</si>
  <si>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</si>
  <si>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</si>
  <si>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</si>
  <si>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</si>
  <si>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</si>
  <si>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</si>
  <si>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</si>
  <si>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</si>
  <si>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</si>
  <si>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</si>
  <si>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</si>
  <si>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</si>
  <si>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</si>
  <si>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</si>
  <si>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</si>
  <si>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</si>
  <si>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</si>
  <si>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</si>
  <si>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</si>
  <si>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</si>
  <si>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</si>
  <si>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</si>
  <si>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</si>
  <si>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</si>
  <si>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</si>
  <si>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</si>
  <si>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</si>
  <si>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</si>
  <si>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</si>
  <si>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</si>
  <si>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</si>
  <si>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</si>
  <si>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</si>
  <si>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</si>
  <si>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</si>
  <si>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</si>
  <si>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</si>
  <si>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</si>
  <si>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</si>
  <si>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</si>
  <si>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</si>
  <si>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</si>
  <si>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</si>
  <si>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</si>
  <si>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</si>
  <si>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</si>
  <si>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</si>
  <si>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</si>
  <si>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</si>
  <si>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</si>
  <si>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</si>
  <si>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</si>
  <si>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</si>
  <si>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</si>
  <si>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</si>
  <si>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</si>
  <si>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</si>
  <si>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</si>
  <si>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</si>
  <si>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</si>
  <si>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</si>
  <si>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</si>
  <si>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</si>
  <si>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</si>
  <si>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</si>
  <si>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</si>
  <si>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</si>
  <si>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</si>
  <si>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</si>
  <si>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</si>
  <si>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</si>
  <si>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</si>
  <si>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</si>
  <si>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</si>
  <si>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</si>
  <si>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</si>
  <si>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</si>
  <si>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</si>
  <si>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</si>
  <si>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</si>
  <si>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</si>
  <si>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</si>
  <si>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</si>
  <si>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</si>
  <si>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</si>
  <si>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</si>
  <si>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</si>
  <si>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</si>
  <si>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</si>
  <si>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</si>
  <si>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</si>
  <si>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</si>
  <si>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</si>
  <si>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</si>
  <si>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</si>
  <si>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</si>
  <si>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</si>
  <si>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</si>
  <si>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</si>
  <si>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</si>
  <si>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</si>
  <si>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</si>
  <si>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</si>
  <si>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</si>
  <si>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</si>
  <si>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</si>
  <si>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</si>
  <si>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</si>
  <si>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</si>
  <si>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</si>
  <si>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</si>
  <si>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</si>
  <si>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</si>
  <si>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</si>
  <si>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</si>
  <si>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</si>
  <si>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</si>
  <si>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</si>
  <si>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</si>
  <si>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</si>
  <si>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</si>
  <si>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</si>
  <si>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</si>
  <si>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</si>
  <si>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</si>
  <si>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</si>
  <si>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</si>
  <si>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</si>
  <si>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</si>
  <si>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</si>
  <si>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</si>
  <si>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</si>
  <si>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</si>
  <si>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</si>
  <si>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</si>
  <si>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</si>
  <si>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</si>
  <si>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</si>
  <si>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</si>
  <si>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</si>
  <si>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</si>
  <si>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</si>
  <si>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</si>
  <si>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</si>
  <si>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</si>
  <si>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</si>
  <si>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</si>
  <si>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</si>
  <si>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</si>
  <si>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</si>
  <si>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</si>
  <si>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</si>
  <si>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</si>
  <si>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</si>
  <si>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</si>
  <si>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</si>
  <si>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</si>
  <si>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</si>
  <si>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</si>
  <si>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</si>
  <si>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</si>
  <si>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</si>
  <si>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</si>
  <si>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</si>
  <si>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</si>
  <si>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</si>
  <si>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</si>
  <si>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</si>
  <si>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</si>
  <si>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</si>
  <si>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</si>
  <si>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</si>
  <si>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</si>
  <si>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</si>
  <si>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</si>
  <si>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</si>
  <si>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</si>
  <si>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</si>
  <si>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</si>
  <si>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</si>
  <si>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</si>
  <si>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</si>
  <si>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</si>
  <si>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</si>
  <si>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</si>
  <si>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</si>
  <si>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</si>
  <si>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</si>
  <si>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</si>
  <si>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</si>
  <si>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</si>
  <si>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</si>
  <si>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</si>
  <si>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</si>
  <si>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</si>
  <si>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</si>
  <si>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</si>
  <si>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</si>
  <si>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</si>
  <si>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</si>
  <si>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</si>
  <si>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</si>
  <si>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</si>
  <si>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</si>
  <si>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</si>
  <si>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</si>
  <si>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</si>
  <si>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</si>
  <si>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</si>
  <si>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</si>
  <si>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</si>
  <si>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</si>
  <si>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</si>
  <si>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</si>
  <si>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</si>
  <si>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</si>
  <si>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</si>
  <si>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</si>
  <si>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</si>
  <si>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</si>
  <si>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</si>
  <si>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</si>
  <si>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</si>
  <si>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</si>
  <si>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</si>
  <si>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</si>
  <si>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</si>
  <si>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</si>
  <si>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</si>
  <si>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</si>
  <si>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</si>
  <si>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</si>
  <si>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</si>
  <si>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</si>
  <si>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</si>
  <si>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</si>
  <si>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</si>
  <si>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</si>
  <si>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</si>
  <si>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</si>
  <si>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</si>
  <si>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</si>
  <si>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</si>
  <si>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</si>
  <si>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</si>
  <si>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</si>
  <si>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</si>
  <si>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</si>
  <si>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</si>
  <si>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</si>
  <si>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</si>
  <si>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</si>
  <si>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</si>
  <si>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</si>
  <si>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</si>
  <si>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</si>
  <si>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</si>
  <si>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</si>
  <si>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</si>
  <si>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</si>
  <si>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</si>
  <si>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</si>
  <si>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</si>
  <si>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</si>
  <si>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</si>
  <si>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</si>
  <si>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</si>
  <si>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</si>
  <si>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</si>
  <si>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</si>
  <si>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</si>
  <si>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</si>
  <si>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</si>
  <si>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</si>
  <si>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</si>
  <si>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</si>
  <si>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</si>
  <si>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</si>
  <si>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</si>
  <si>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</si>
  <si>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</si>
  <si>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</si>
  <si>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</si>
  <si>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</si>
  <si>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</si>
  <si>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</si>
  <si>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</si>
  <si>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</si>
  <si>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</si>
  <si>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</si>
  <si>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</si>
  <si>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</si>
  <si>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</si>
  <si>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</si>
  <si>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</si>
  <si>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</si>
  <si>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</si>
  <si>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</si>
  <si>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</si>
  <si>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</si>
  <si>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</si>
  <si>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</si>
  <si>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</si>
  <si>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</si>
  <si>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</si>
  <si>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</si>
  <si>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</si>
  <si>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</si>
  <si>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</si>
  <si>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</si>
  <si>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</si>
  <si>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</si>
  <si>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</si>
  <si>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</si>
  <si>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</si>
  <si>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</si>
  <si>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</si>
  <si>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</si>
  <si>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</si>
  <si>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</si>
  <si>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</si>
  <si>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</si>
  <si>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</si>
  <si>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</si>
  <si>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</si>
  <si>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</si>
  <si>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</si>
  <si>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</si>
  <si>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</si>
  <si>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</si>
  <si>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</si>
  <si>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</si>
  <si>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</si>
  <si>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</si>
  <si>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</si>
  <si>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</si>
  <si>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</si>
  <si>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</si>
  <si>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</si>
  <si>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</si>
  <si>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</si>
  <si>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</si>
  <si>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</si>
  <si>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</si>
  <si>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</si>
  <si>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</si>
  <si>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</si>
  <si>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</si>
  <si>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</si>
  <si>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</si>
  <si>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</si>
  <si>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</si>
  <si>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</si>
  <si>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</si>
  <si>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</si>
  <si>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</si>
  <si>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</si>
  <si>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</si>
  <si>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</si>
  <si>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</si>
  <si>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</si>
  <si>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</si>
  <si>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</si>
  <si>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</si>
  <si>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</si>
  <si>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</si>
  <si>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</si>
  <si>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</si>
  <si>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</si>
  <si>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</si>
  <si>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</si>
  <si>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</si>
  <si>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</si>
  <si>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</si>
  <si>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</si>
  <si>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</si>
  <si>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</si>
  <si>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</si>
  <si>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</si>
  <si>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</si>
  <si>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</si>
  <si>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</si>
  <si>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</si>
  <si>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</si>
  <si>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</si>
  <si>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</si>
  <si>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</si>
  <si>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</si>
  <si>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</si>
  <si>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</si>
  <si>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</si>
  <si>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</si>
  <si>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</si>
  <si>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</si>
  <si>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</si>
  <si>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</si>
  <si>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</si>
  <si>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</si>
  <si>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</si>
  <si>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</si>
  <si>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</si>
  <si>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</si>
  <si>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</si>
  <si>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</si>
  <si>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</si>
  <si>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</si>
  <si>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</si>
  <si>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</si>
  <si>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</si>
  <si>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</si>
  <si>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</si>
  <si>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</si>
  <si>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</si>
  <si>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</si>
  <si>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</si>
  <si>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</si>
  <si>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</si>
  <si>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</si>
  <si>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</si>
  <si>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</si>
  <si>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</si>
  <si>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</si>
  <si>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</si>
  <si>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</si>
  <si>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</si>
  <si>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</si>
  <si>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</si>
  <si>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</si>
  <si>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</si>
  <si>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</si>
  <si>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</si>
  <si>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</si>
  <si>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</si>
  <si>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</si>
  <si>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</si>
  <si>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</si>
  <si>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</si>
  <si>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</si>
  <si>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</si>
  <si>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</si>
  <si>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</si>
  <si>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</si>
  <si>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</si>
  <si>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</si>
  <si>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</si>
  <si>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</si>
  <si>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</si>
  <si>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</si>
  <si>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</si>
  <si>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</si>
  <si>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</si>
  <si>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</si>
  <si>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</si>
  <si>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</si>
  <si>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</si>
  <si>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</si>
  <si>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</si>
  <si>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</si>
  <si>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</si>
  <si>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</si>
  <si>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</si>
  <si>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</si>
  <si>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</si>
  <si>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</si>
  <si>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</si>
  <si>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</si>
  <si>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</si>
  <si>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</si>
  <si>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</si>
  <si>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</si>
  <si>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</si>
  <si>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</si>
  <si>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</si>
  <si>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</si>
  <si>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</si>
  <si>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</si>
  <si>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</si>
  <si>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</si>
  <si>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</si>
  <si>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</si>
  <si>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</si>
  <si>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</si>
  <si>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</si>
  <si>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</si>
  <si>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</si>
  <si>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</si>
  <si>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</si>
  <si>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</si>
  <si>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</si>
  <si>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</si>
  <si>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</si>
  <si>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</si>
  <si>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</si>
  <si>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</si>
  <si>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</si>
  <si>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</si>
  <si>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</si>
  <si>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</si>
  <si>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</si>
  <si>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</si>
  <si>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</si>
  <si>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</si>
  <si>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</si>
  <si>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</si>
  <si>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</si>
  <si>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</si>
  <si>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</si>
  <si>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</si>
  <si>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</si>
  <si>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</si>
  <si>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</si>
  <si>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</si>
  <si>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</si>
  <si>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</si>
  <si>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</si>
  <si>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</si>
  <si>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</si>
  <si>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</si>
  <si>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</si>
  <si>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</si>
  <si>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</si>
  <si>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</si>
  <si>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</si>
  <si>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</si>
  <si>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</si>
  <si>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</si>
  <si>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</si>
  <si>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</si>
  <si>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</si>
  <si>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</si>
  <si>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</si>
  <si>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</si>
  <si>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</si>
  <si>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</si>
  <si>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</si>
  <si>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</si>
  <si>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</si>
  <si>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</si>
  <si>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</si>
  <si>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</si>
  <si>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</si>
  <si>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</si>
  <si>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</si>
  <si>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</si>
  <si>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</si>
  <si>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</si>
  <si>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</si>
  <si>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</si>
  <si>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</si>
  <si>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</si>
  <si>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</si>
  <si>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</si>
  <si>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</si>
  <si>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</si>
  <si>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</si>
  <si>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</si>
  <si>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</si>
  <si>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</si>
  <si>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</si>
  <si>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</si>
  <si>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</si>
  <si>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</si>
  <si>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</si>
  <si>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</si>
  <si>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</si>
  <si>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</si>
  <si>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</si>
  <si>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</si>
  <si>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</si>
  <si>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</si>
  <si>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</si>
  <si>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</si>
  <si>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</si>
  <si>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</si>
  <si>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</si>
  <si>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</si>
  <si>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</si>
  <si>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</si>
  <si>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</si>
  <si>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</si>
  <si>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</si>
  <si>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</si>
  <si>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</si>
  <si>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</si>
  <si>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</si>
  <si>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</si>
  <si>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</si>
  <si>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</si>
  <si>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</si>
  <si>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</si>
  <si>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</si>
  <si>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</si>
  <si>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</si>
  <si>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</si>
  <si>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</si>
  <si>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</si>
  <si>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</si>
  <si>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</si>
  <si>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</si>
  <si>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</si>
  <si>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</si>
  <si>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</si>
  <si>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</si>
  <si>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</si>
  <si>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</si>
  <si>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</si>
  <si>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</si>
  <si>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</si>
  <si>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</si>
  <si>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</si>
  <si>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</si>
  <si>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</si>
  <si>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</si>
  <si>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</si>
  <si>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</si>
  <si>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</si>
  <si>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</si>
  <si>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</si>
  <si>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</si>
  <si>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</si>
  <si>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</si>
  <si>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</si>
  <si>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</si>
  <si>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</si>
  <si>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</si>
  <si>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</si>
  <si>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</si>
  <si>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</si>
  <si>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</si>
  <si>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</si>
  <si>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</si>
  <si>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</si>
  <si>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</si>
  <si>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</si>
  <si>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</si>
  <si>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</si>
  <si>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</si>
  <si>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</si>
  <si>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</si>
  <si>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</si>
  <si>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</si>
  <si>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</si>
  <si>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</si>
  <si>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</si>
  <si>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</si>
  <si>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</si>
  <si>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</si>
  <si>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</si>
  <si>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</si>
  <si>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</si>
  <si>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</si>
  <si>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</si>
  <si>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</si>
  <si>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</si>
  <si>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</si>
  <si>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</si>
  <si>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</si>
  <si>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</si>
  <si>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</si>
  <si>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</si>
  <si>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</si>
  <si>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</si>
  <si>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</si>
  <si>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</si>
  <si>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</si>
  <si>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</si>
  <si>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</si>
  <si>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</si>
  <si>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</si>
  <si>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</si>
  <si>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</si>
  <si>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</si>
  <si>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</si>
  <si>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</si>
  <si>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</si>
  <si>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</si>
  <si>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</si>
  <si>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</si>
  <si>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</si>
  <si>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</si>
  <si>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</si>
  <si>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</si>
  <si>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</si>
  <si>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</si>
  <si>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</si>
  <si>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</si>
  <si>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</si>
  <si>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</si>
  <si>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</si>
  <si>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</si>
  <si>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</si>
  <si>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</si>
  <si>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</si>
  <si>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</si>
  <si>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</si>
  <si>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</si>
  <si>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</si>
  <si>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</si>
  <si>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</si>
  <si>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</si>
  <si>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</si>
  <si>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</si>
  <si>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</si>
  <si>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</si>
  <si>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</si>
  <si>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</si>
  <si>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</si>
  <si>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</si>
  <si>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</si>
  <si>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</si>
  <si>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</si>
  <si>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</si>
  <si>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</si>
  <si>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</si>
  <si>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</si>
  <si>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</si>
  <si>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</si>
  <si>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</si>
  <si>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</si>
  <si>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</si>
  <si>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</si>
  <si>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</si>
  <si>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</si>
  <si>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</si>
  <si>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</si>
  <si>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</si>
  <si>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</si>
  <si>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</si>
  <si>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</si>
  <si>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</si>
  <si>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</si>
  <si>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</si>
  <si>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</si>
  <si>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</si>
  <si>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</si>
  <si>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</si>
  <si>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</si>
  <si>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</si>
  <si>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</si>
  <si>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</si>
  <si>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</si>
  <si>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</si>
  <si>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</si>
  <si>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</si>
  <si>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</si>
  <si>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</si>
  <si>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</si>
  <si>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</si>
  <si>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</si>
  <si>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</si>
  <si>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</si>
  <si>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</si>
  <si>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</si>
  <si>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</si>
  <si>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</si>
  <si>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</si>
  <si>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</si>
  <si>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</si>
  <si>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</si>
  <si>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</si>
  <si>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</si>
  <si>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</si>
  <si>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</si>
  <si>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</si>
  <si>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</si>
  <si>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</si>
  <si>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</si>
  <si>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</si>
  <si>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</si>
  <si>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</si>
  <si>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</si>
  <si>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</si>
  <si>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</si>
  <si>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</si>
  <si>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</si>
  <si>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</si>
  <si>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</si>
  <si>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</si>
  <si>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</si>
  <si>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</si>
  <si>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</si>
  <si>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</si>
  <si>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</si>
  <si>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</si>
  <si>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</si>
  <si>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</si>
  <si>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</si>
  <si>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</si>
  <si>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</si>
  <si>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</si>
  <si>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</si>
  <si>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</si>
  <si>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</si>
  <si>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</si>
  <si>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</si>
  <si>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</si>
  <si>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</si>
  <si>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</si>
  <si>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</si>
  <si>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</si>
  <si>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</si>
  <si>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</si>
  <si>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</si>
  <si>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</si>
  <si>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</si>
  <si>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</si>
  <si>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</si>
  <si>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</si>
  <si>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</si>
  <si>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</si>
  <si>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</si>
  <si>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</si>
  <si>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</si>
  <si>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</si>
  <si>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</si>
  <si>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</si>
  <si>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</si>
  <si>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</si>
  <si>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</si>
  <si>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</si>
  <si>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</si>
  <si>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</si>
  <si>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</si>
  <si>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</si>
  <si>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</si>
  <si>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</si>
  <si>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</si>
  <si>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</si>
  <si>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</si>
  <si>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</si>
  <si>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</si>
  <si>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</si>
  <si>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</si>
  <si>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</si>
  <si>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</si>
  <si>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</si>
  <si>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</si>
  <si>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</si>
  <si>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</si>
  <si>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</si>
  <si>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</si>
  <si>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</si>
  <si>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</si>
  <si>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</si>
  <si>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</si>
  <si>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</si>
  <si>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</si>
  <si>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</si>
  <si>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</si>
  <si>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</si>
  <si>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</si>
  <si>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</si>
  <si>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</si>
  <si>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</si>
  <si>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</si>
  <si>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</si>
  <si>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</si>
  <si>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</si>
  <si>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</si>
  <si>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</si>
  <si>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</si>
  <si>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</si>
  <si>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</si>
  <si>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</si>
  <si>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</si>
  <si>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</si>
  <si>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</si>
  <si>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</si>
  <si>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</si>
  <si>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</si>
  <si>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</si>
  <si>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</si>
  <si>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</si>
  <si>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</si>
  <si>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</si>
  <si>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</si>
  <si>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</si>
  <si>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</si>
  <si>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</si>
  <si>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</si>
  <si>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</si>
  <si>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</si>
  <si>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</si>
  <si>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</si>
  <si>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</si>
  <si>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</si>
  <si>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</si>
  <si>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</si>
  <si>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</si>
  <si>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</si>
  <si>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</si>
  <si>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</si>
  <si>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</si>
  <si>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</si>
  <si>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</si>
  <si>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</si>
  <si>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</si>
  <si>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</si>
  <si>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</si>
  <si>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</si>
  <si>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</si>
  <si>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</si>
  <si>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</si>
  <si>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</si>
  <si>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</si>
  <si>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</si>
  <si>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</si>
  <si>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</si>
  <si>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</si>
  <si>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</si>
  <si>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</si>
  <si>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</si>
  <si>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</si>
  <si>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</si>
  <si>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</si>
  <si>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</si>
  <si>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</si>
  <si>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</si>
  <si>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</si>
  <si>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</si>
  <si>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</si>
  <si>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</si>
  <si>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</si>
  <si>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</si>
  <si>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</si>
  <si>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</si>
  <si>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</si>
  <si>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</si>
  <si>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</si>
  <si>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</si>
  <si>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</si>
  <si>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</si>
  <si>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</si>
  <si>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</si>
  <si>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</si>
  <si>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</si>
  <si>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</si>
  <si>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</si>
  <si>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</si>
  <si>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</si>
  <si>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</si>
  <si>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</si>
  <si>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</si>
  <si>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</si>
  <si>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</si>
  <si>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</si>
  <si>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</si>
  <si>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</si>
  <si>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</si>
  <si>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</si>
  <si>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</si>
  <si>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</si>
  <si>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</si>
  <si>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</si>
  <si>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</si>
  <si>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</si>
  <si>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</si>
  <si>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</si>
  <si>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</si>
  <si>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</si>
  <si>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</si>
  <si>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</si>
  <si>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</si>
  <si>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</si>
  <si>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</si>
  <si>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</si>
  <si>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</si>
  <si>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</si>
  <si>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</si>
  <si>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</si>
  <si>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</si>
  <si>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</si>
  <si>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</si>
  <si>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</si>
  <si>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</si>
  <si>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</si>
  <si>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</si>
  <si>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</si>
  <si>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</si>
  <si>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</si>
  <si>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</si>
  <si>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</si>
  <si>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</si>
  <si>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</si>
  <si>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</si>
  <si>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</si>
  <si>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</si>
  <si>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</si>
  <si>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</si>
  <si>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</si>
  <si>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</si>
  <si>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</si>
  <si>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</si>
  <si>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</si>
  <si>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</si>
  <si>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</si>
  <si>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</si>
  <si>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</si>
  <si>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</si>
  <si>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</si>
  <si>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</si>
  <si>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</si>
  <si>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</si>
  <si>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</si>
  <si>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</si>
  <si>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</si>
  <si>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</si>
  <si>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</si>
  <si>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</si>
  <si>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</si>
  <si>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</si>
  <si>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</si>
  <si>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</si>
  <si>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</si>
  <si>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</si>
  <si>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</si>
  <si>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</si>
  <si>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</si>
  <si>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</si>
  <si>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</si>
  <si>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</si>
  <si>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</si>
  <si>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</si>
  <si>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</si>
  <si>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</si>
  <si>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</si>
  <si>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</si>
  <si>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</si>
  <si>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</si>
  <si>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</si>
  <si>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</si>
  <si>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</si>
  <si>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</si>
  <si>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</si>
  <si>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</si>
  <si>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</si>
  <si>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</si>
  <si>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</si>
  <si>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</si>
  <si>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</si>
  <si>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</si>
  <si>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</si>
  <si>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</si>
  <si>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</si>
  <si>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</si>
  <si>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</si>
  <si>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</si>
  <si>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</si>
  <si>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</si>
  <si>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</si>
  <si>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</si>
  <si>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</si>
  <si>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</si>
  <si>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</si>
  <si>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</si>
  <si>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</si>
  <si>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</si>
  <si>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</si>
  <si>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</si>
  <si>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</si>
  <si>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</si>
  <si>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</si>
  <si>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</si>
  <si>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</si>
  <si>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</si>
  <si>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</si>
  <si>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</si>
  <si>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</si>
  <si>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</si>
  <si>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</si>
  <si>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</si>
  <si>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</si>
  <si>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</si>
  <si>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</si>
  <si>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</si>
  <si>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</si>
  <si>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</si>
  <si>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</si>
  <si>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</si>
  <si>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</si>
  <si>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</si>
  <si>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</si>
  <si>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</si>
  <si>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</si>
  <si>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</si>
  <si>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</si>
  <si>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</si>
  <si>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</si>
  <si>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</si>
  <si>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</si>
  <si>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</si>
  <si>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</si>
  <si>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</si>
  <si>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</si>
  <si>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</si>
  <si>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</si>
  <si>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</si>
  <si>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</si>
  <si>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</si>
  <si>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</si>
  <si>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</si>
  <si>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</si>
  <si>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</si>
  <si>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</si>
  <si>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</si>
  <si>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</si>
  <si>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</si>
  <si>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</si>
  <si>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</si>
  <si>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</si>
  <si>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</si>
  <si>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</si>
  <si>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</si>
  <si>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</si>
  <si>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</si>
  <si>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</si>
  <si>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</si>
  <si>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</si>
  <si>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</si>
  <si>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</si>
  <si>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</si>
  <si>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</si>
  <si>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</si>
  <si>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</si>
  <si>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</si>
  <si>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</si>
  <si>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</si>
  <si>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</si>
  <si>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</si>
  <si>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</si>
  <si>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</si>
  <si>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</si>
  <si>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</si>
  <si>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</si>
  <si>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</si>
  <si>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</si>
  <si>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</si>
  <si>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</si>
  <si>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</si>
  <si>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</si>
  <si>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</si>
  <si>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</si>
  <si>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</si>
  <si>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</si>
  <si>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</si>
  <si>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</si>
  <si>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</si>
  <si>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</si>
  <si>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</si>
  <si>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</si>
  <si>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</si>
  <si>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</si>
  <si>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</si>
  <si>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</si>
  <si>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</si>
  <si>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</si>
  <si>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</si>
  <si>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</si>
  <si>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</si>
  <si>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</si>
  <si>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</si>
  <si>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</si>
  <si>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</si>
  <si>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</si>
  <si>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</si>
  <si>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</si>
  <si>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</si>
  <si>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</si>
  <si>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</si>
  <si>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</si>
  <si>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</si>
  <si>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</si>
  <si>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</si>
  <si>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</si>
  <si>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</si>
  <si>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</si>
  <si>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</si>
  <si>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</si>
  <si>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</si>
  <si>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</si>
  <si>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</si>
  <si>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</si>
  <si>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</si>
  <si>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</si>
  <si>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</si>
  <si>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</si>
  <si>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</si>
  <si>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</si>
  <si>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</si>
  <si>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</si>
  <si>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</si>
  <si>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</si>
  <si>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</si>
  <si>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</si>
  <si>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</si>
  <si>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</si>
  <si>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</si>
  <si>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</si>
  <si>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</si>
  <si>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</si>
  <si>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</si>
  <si>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</si>
  <si>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</si>
  <si>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</si>
  <si>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</si>
  <si>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</si>
  <si>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</si>
  <si>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</si>
  <si>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</si>
  <si>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</si>
  <si>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</si>
  <si>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</si>
  <si>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</si>
  <si>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</si>
  <si>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</si>
  <si>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</si>
  <si>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</si>
  <si>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</si>
  <si>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</si>
  <si>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</si>
  <si>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</si>
  <si>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</si>
  <si>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</si>
  <si>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</si>
  <si>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</si>
  <si>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</si>
  <si>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</si>
  <si>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</si>
  <si>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</si>
  <si>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</si>
  <si>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</si>
  <si>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</si>
  <si>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</si>
  <si>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</si>
  <si>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</si>
  <si>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</si>
  <si>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</si>
  <si>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</si>
  <si>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</si>
  <si>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</si>
  <si>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</si>
  <si>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</si>
  <si>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</si>
  <si>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</si>
  <si>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</si>
  <si>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</si>
  <si>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</si>
  <si>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</si>
  <si>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</si>
  <si>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</si>
  <si>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</si>
  <si>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</si>
  <si>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</si>
  <si>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</si>
  <si>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</si>
  <si>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</si>
  <si>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</si>
  <si>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</si>
  <si>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</si>
  <si>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</si>
  <si>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</si>
  <si>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</si>
  <si>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</si>
  <si>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</si>
  <si>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</si>
  <si>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</si>
  <si>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</si>
  <si>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</si>
  <si>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</si>
  <si>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</si>
  <si>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</si>
  <si>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</si>
  <si>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</si>
  <si>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</si>
  <si>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</si>
  <si>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</si>
  <si>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</si>
  <si>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</si>
  <si>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</si>
  <si>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</si>
  <si>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</si>
  <si>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</si>
  <si>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</si>
  <si>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</si>
  <si>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</si>
  <si>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</si>
  <si>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</si>
  <si>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</si>
  <si>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</si>
  <si>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</si>
  <si>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</si>
  <si>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</si>
  <si>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</si>
  <si>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</si>
  <si>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</si>
  <si>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</si>
  <si>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</si>
  <si>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</si>
  <si>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</si>
  <si>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</si>
  <si>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</si>
  <si>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</si>
  <si>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</si>
  <si>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</si>
  <si>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</si>
  <si>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</si>
  <si>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</si>
  <si>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</si>
  <si>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</si>
  <si>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</si>
  <si>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</si>
  <si>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</si>
  <si>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</si>
  <si>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</si>
  <si>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</si>
  <si>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</si>
  <si>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</si>
  <si>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</si>
  <si>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</si>
  <si>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</si>
  <si>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</si>
  <si>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</si>
  <si>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</si>
  <si>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</si>
  <si>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</si>
  <si>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</si>
  <si>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</si>
  <si>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</si>
  <si>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</si>
  <si>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</si>
  <si>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</si>
  <si>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</si>
  <si>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</si>
  <si>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</si>
  <si>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</si>
  <si>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</si>
  <si>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</si>
  <si>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</si>
  <si>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</si>
  <si>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</si>
  <si>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</si>
  <si>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</si>
  <si>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</si>
  <si>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</si>
  <si>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</si>
  <si>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</si>
  <si>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</si>
  <si>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</si>
  <si>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</si>
  <si>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</si>
  <si>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</si>
  <si>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</si>
  <si>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</si>
  <si>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</si>
  <si>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</si>
  <si>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</si>
  <si>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</si>
  <si>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</si>
  <si>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</si>
  <si>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</si>
  <si>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</si>
  <si>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</si>
  <si>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</si>
  <si>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</si>
  <si>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</si>
  <si>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</si>
  <si>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</si>
  <si>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</si>
  <si>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</si>
  <si>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</si>
  <si>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</si>
  <si>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</si>
  <si>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</si>
  <si>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</si>
  <si>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</si>
  <si>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</si>
  <si>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</si>
  <si>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</si>
  <si>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</si>
  <si>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</si>
  <si>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</si>
  <si>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</si>
  <si>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</si>
  <si>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</si>
  <si>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</si>
  <si>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</si>
  <si>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</si>
  <si>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</si>
  <si>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</si>
  <si>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</si>
  <si>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</si>
  <si>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</si>
  <si>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</si>
  <si>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</si>
  <si>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</si>
  <si>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</si>
  <si>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</si>
  <si>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</si>
  <si>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</si>
  <si>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</si>
  <si>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</si>
  <si>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</si>
  <si>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</si>
  <si>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</si>
  <si>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</si>
  <si>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</si>
  <si>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</si>
  <si>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</si>
  <si>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</si>
  <si>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</si>
  <si>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</si>
  <si>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</si>
  <si>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</si>
  <si>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</si>
  <si>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</si>
  <si>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</si>
  <si>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</si>
  <si>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</si>
  <si>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</si>
  <si>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</si>
  <si>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</si>
  <si>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</si>
  <si>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</si>
  <si>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</si>
  <si>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</si>
  <si>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</si>
  <si>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</si>
  <si>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</si>
  <si>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</si>
  <si>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</si>
  <si>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</si>
  <si>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</si>
  <si>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</si>
  <si>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</si>
  <si>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</si>
  <si>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</si>
  <si>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</si>
  <si>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</si>
  <si>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</si>
  <si>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</si>
  <si>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</si>
  <si>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</si>
  <si>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</si>
  <si>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</si>
  <si>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</si>
  <si>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</si>
  <si>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</si>
  <si>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</si>
  <si>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</si>
  <si>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</si>
  <si>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</si>
  <si>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</si>
  <si>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</si>
  <si>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</si>
  <si>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</si>
  <si>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</si>
  <si>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</si>
  <si>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</si>
  <si>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</si>
  <si>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</si>
  <si>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</si>
  <si>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</si>
  <si>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</si>
  <si>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</si>
  <si>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</si>
  <si>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</si>
  <si>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</si>
  <si>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</si>
  <si>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</si>
  <si>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</si>
  <si>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</si>
  <si>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</si>
  <si>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</si>
  <si>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</si>
  <si>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</si>
  <si>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</si>
  <si>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</si>
  <si>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</si>
  <si>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</si>
  <si>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</si>
  <si>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</si>
  <si>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</si>
  <si>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</si>
  <si>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</si>
  <si>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</si>
  <si>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</si>
  <si>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</si>
  <si>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</si>
  <si>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</si>
  <si>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</si>
  <si>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</si>
  <si>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</si>
  <si>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</si>
  <si>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</si>
  <si>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</si>
  <si>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</si>
  <si>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</si>
  <si>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</si>
  <si>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</si>
  <si>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</si>
  <si>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</si>
  <si>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</si>
  <si>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</si>
  <si>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</si>
  <si>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</si>
  <si>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</si>
  <si>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</si>
  <si>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</si>
  <si>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</si>
  <si>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</si>
  <si>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</si>
  <si>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</si>
  <si>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</si>
  <si>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</si>
  <si>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</si>
  <si>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</si>
  <si>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</si>
  <si>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</si>
  <si>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</si>
  <si>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</si>
  <si>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</si>
  <si>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</si>
  <si>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</si>
  <si>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</si>
  <si>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</si>
  <si>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</si>
  <si>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</si>
  <si>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</si>
  <si>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</si>
  <si>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</si>
  <si>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</si>
  <si>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</si>
  <si>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</si>
  <si>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</si>
  <si>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</si>
  <si>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</si>
  <si>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</si>
  <si>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</si>
  <si>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</si>
  <si>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</si>
  <si>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</si>
  <si>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</si>
  <si>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</si>
  <si>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</si>
  <si>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</si>
  <si>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</si>
  <si>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</si>
  <si>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</si>
  <si>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</si>
  <si>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</si>
  <si>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</si>
  <si>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</si>
  <si>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</si>
  <si>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</si>
  <si>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</si>
  <si>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</si>
  <si>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</si>
  <si>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</si>
  <si>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</si>
  <si>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</si>
  <si>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</si>
  <si>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</si>
  <si>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</si>
  <si>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</si>
  <si>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</si>
  <si>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</si>
  <si>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</si>
  <si>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</si>
  <si>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</si>
  <si>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</si>
  <si>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</si>
  <si>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</si>
  <si>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</si>
  <si>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</si>
  <si>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</si>
  <si>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</si>
  <si>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</si>
  <si>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</si>
  <si>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</si>
  <si>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</si>
  <si>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</si>
  <si>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</si>
  <si>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</si>
  <si>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</si>
  <si>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</si>
  <si>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</si>
  <si>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</si>
  <si>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</si>
  <si>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</si>
  <si>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</si>
  <si>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</si>
  <si>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</si>
  <si>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</si>
  <si>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</si>
  <si>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</si>
  <si>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</si>
  <si>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</si>
  <si>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</si>
  <si>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</si>
  <si>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</si>
  <si>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</si>
  <si>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</si>
  <si>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</si>
  <si>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</si>
  <si>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</si>
  <si>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</si>
  <si>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</si>
  <si>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</si>
  <si>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</si>
  <si>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</si>
  <si>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</si>
  <si>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</si>
  <si>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</si>
  <si>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</si>
  <si>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</si>
  <si>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</si>
  <si>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</si>
  <si>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</si>
  <si>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</si>
  <si>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</si>
  <si>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</si>
  <si>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</si>
  <si>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</si>
  <si>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</si>
  <si>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</si>
  <si>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</si>
  <si>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</si>
  <si>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</si>
  <si>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</si>
  <si>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</si>
  <si>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</si>
  <si>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</si>
  <si>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</si>
  <si>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</si>
  <si>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</si>
  <si>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</si>
  <si>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</si>
  <si>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</si>
  <si>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</si>
  <si>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</si>
  <si>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</si>
  <si>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</si>
  <si>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</si>
  <si>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</si>
  <si>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</si>
  <si>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</si>
  <si>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</si>
  <si>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</si>
  <si>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</si>
  <si>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</si>
  <si>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</si>
  <si>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</si>
  <si>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</si>
  <si>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</si>
  <si>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</si>
  <si>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</si>
  <si>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</si>
  <si>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</si>
  <si>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</si>
  <si>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</si>
  <si>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</si>
  <si>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</si>
  <si>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</si>
  <si>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</si>
  <si>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</si>
  <si>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</si>
  <si>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</si>
  <si>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</si>
  <si>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</si>
  <si>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</si>
  <si>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</si>
  <si>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</si>
  <si>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</si>
  <si>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</si>
  <si>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</si>
  <si>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</si>
  <si>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</si>
  <si>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</si>
  <si>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</si>
  <si>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</si>
  <si>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</si>
  <si>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</si>
  <si>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</si>
  <si>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</si>
  <si>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</si>
  <si>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</si>
  <si>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</si>
  <si>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</si>
  <si>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</si>
  <si>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</si>
  <si>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</si>
  <si>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</si>
  <si>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</si>
  <si>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</si>
  <si>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</si>
  <si>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</si>
  <si>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</si>
  <si>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</si>
  <si>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</si>
  <si>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</si>
  <si>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</si>
  <si>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</si>
  <si>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</si>
  <si>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</si>
  <si>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</si>
  <si>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</si>
  <si>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</si>
  <si>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</si>
  <si>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</si>
  <si>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</si>
  <si>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</si>
  <si>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</si>
  <si>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</si>
  <si>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</si>
  <si>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</si>
  <si>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</si>
  <si>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</si>
  <si>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</si>
  <si>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</si>
  <si>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</si>
  <si>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</si>
  <si>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</si>
  <si>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</si>
  <si>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</si>
  <si>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</si>
  <si>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</si>
  <si>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</si>
  <si>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</si>
  <si>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</si>
  <si>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</si>
  <si>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</si>
  <si>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</si>
  <si>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</si>
  <si>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</si>
  <si>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</si>
  <si>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</si>
  <si>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</si>
  <si>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</si>
  <si>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</si>
  <si>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</si>
  <si>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</si>
  <si>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</si>
  <si>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</si>
  <si>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</si>
  <si>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</si>
  <si>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</si>
  <si>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</si>
  <si>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</si>
  <si>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</si>
  <si>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</si>
  <si>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</si>
  <si>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</si>
  <si>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</si>
  <si>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</si>
  <si>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</si>
  <si>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</si>
  <si>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</si>
  <si>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</si>
  <si>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</si>
  <si>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</si>
  <si>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</si>
  <si>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</si>
  <si>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</si>
  <si>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</si>
  <si>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</si>
  <si>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</si>
  <si>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</si>
  <si>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</si>
  <si>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</si>
  <si>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</si>
  <si>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</si>
  <si>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</si>
  <si>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</si>
  <si>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</si>
  <si>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</si>
  <si>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</si>
  <si>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</si>
  <si>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</si>
  <si>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</si>
  <si>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</si>
  <si>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</si>
  <si>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</si>
  <si>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</si>
  <si>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</si>
  <si>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</si>
  <si>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</si>
  <si>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</si>
  <si>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</si>
  <si>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</si>
  <si>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</si>
  <si>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</si>
  <si>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</si>
  <si>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</si>
  <si>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</si>
  <si>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</si>
  <si>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</si>
  <si>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</si>
  <si>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</si>
  <si>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</si>
  <si>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</si>
  <si>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</si>
  <si>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</si>
  <si>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</si>
  <si>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</si>
  <si>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</si>
  <si>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</si>
  <si>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</si>
  <si>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</si>
  <si>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</si>
  <si>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</si>
  <si>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</si>
  <si>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</si>
  <si>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</si>
  <si>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</si>
  <si>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</si>
  <si>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</si>
  <si>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</si>
  <si>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</si>
  <si>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</si>
  <si>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</si>
  <si>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</si>
  <si>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</si>
  <si>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</si>
  <si>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</si>
  <si>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</si>
  <si>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</si>
  <si>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</si>
  <si>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</si>
  <si>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</si>
  <si>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</si>
  <si>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</si>
  <si>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</si>
  <si>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</si>
  <si>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</si>
  <si>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</si>
  <si>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</si>
  <si>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</si>
  <si>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</si>
  <si>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</si>
  <si>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</si>
  <si>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</si>
  <si>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</si>
  <si>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</si>
  <si>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</si>
  <si>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</si>
  <si>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</si>
  <si>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</si>
  <si>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</si>
  <si>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</si>
  <si>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</si>
  <si>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</si>
  <si>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</si>
  <si>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</si>
  <si>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</si>
  <si>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</si>
  <si>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</si>
  <si>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</si>
  <si>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</si>
  <si>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</si>
  <si>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</si>
  <si>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Cepeda, Ricardo Alberto</t>
  </si>
  <si>
    <t>GAVETA DE RECHAZO LLENA</t>
  </si>
  <si>
    <t>Morales Payano, Wilfredy Leandro</t>
  </si>
  <si>
    <t>GAVTEAS VACIAS + GAVETAS FALLANDO</t>
  </si>
  <si>
    <t>1 Gavetas Vacias y 2 Fallando</t>
  </si>
  <si>
    <t>In Progress</t>
  </si>
  <si>
    <t>ATM S/M Bravo Hipica</t>
  </si>
  <si>
    <t>SIN ACTIVIDAD DE RETIRO</t>
  </si>
  <si>
    <t xml:space="preserve">Martinez Perez, Jeffrey </t>
  </si>
  <si>
    <t>S</t>
  </si>
  <si>
    <t>335780200</t>
  </si>
  <si>
    <t>335780199</t>
  </si>
  <si>
    <t>335780198</t>
  </si>
  <si>
    <t>TECLADO</t>
  </si>
  <si>
    <t>3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</si>
</sst>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7"/>
      <tableStyleElement type="headerRow" dxfId="306"/>
      <tableStyleElement type="totalRow" dxfId="305"/>
      <tableStyleElement type="firstColumn" dxfId="304"/>
      <tableStyleElement type="lastColumn" dxfId="303"/>
      <tableStyleElement type="firstRowStripe" dxfId="302"/>
      <tableStyleElement type="firstColumnStripe" dxfId="3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4"/>
  <sheetViews>
    <sheetView tabSelected="1" zoomScale="80" zoomScaleNormal="80" workbookViewId="0">
      <pane ySplit="4" topLeftCell="A5" activePane="bottomLeft" state="frozen"/>
      <selection pane="bottomLeft" activeCell="A4" sqref="A4"/>
    </sheetView>
  </sheetViews>
  <sheetFormatPr baseColWidth="10" defaultColWidth="25.6640625" defaultRowHeight="14.4" x14ac:dyDescent="0.3"/>
  <cols>
    <col min="1" max="1" width="25.33203125" style="70" bestFit="1" customWidth="1"/>
    <col min="2" max="2" width="19.5546875" style="118" bestFit="1" customWidth="1"/>
    <col min="3" max="3" width="17.6640625" style="47" bestFit="1" customWidth="1"/>
    <col min="4" max="4" width="27.33203125" style="70" customWidth="1"/>
    <col min="5" max="5" width="11.33203125" style="117" customWidth="1"/>
    <col min="6" max="6" width="11.109375" style="48" bestFit="1" customWidth="1"/>
    <col min="7" max="7" width="55.88671875" style="48" bestFit="1" customWidth="1"/>
    <col min="8" max="8" width="6.44140625" style="48" hidden="1" customWidth="1"/>
    <col min="9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3.44140625" style="74" bestFit="1" customWidth="1"/>
    <col min="17" max="17" width="48.109375" style="66" bestFit="1" customWidth="1"/>
    <col min="18" max="16384" width="25.6640625" style="45"/>
  </cols>
  <sheetData>
    <row r="1" spans="1:17" ht="17.399999999999999" x14ac:dyDescent="0.3">
      <c r="A1" s="138" t="s">
        <v>2161</v>
      </c>
      <c r="B1" s="138"/>
      <c r="C1" s="138"/>
      <c r="D1" s="138"/>
      <c r="E1" s="139"/>
      <c r="F1" s="139"/>
      <c r="G1" s="139"/>
      <c r="H1" s="139"/>
      <c r="I1" s="139"/>
      <c r="J1" s="139"/>
      <c r="K1" s="139"/>
      <c r="L1" s="138"/>
      <c r="M1" s="138"/>
      <c r="N1" s="138"/>
      <c r="O1" s="138"/>
      <c r="P1" s="138"/>
      <c r="Q1" s="138"/>
    </row>
    <row r="2" spans="1:17" ht="17.399999999999999" x14ac:dyDescent="0.3">
      <c r="A2" s="136" t="s">
        <v>2158</v>
      </c>
      <c r="B2" s="136"/>
      <c r="C2" s="136"/>
      <c r="D2" s="136"/>
      <c r="E2" s="137"/>
      <c r="F2" s="137"/>
      <c r="G2" s="137"/>
      <c r="H2" s="137"/>
      <c r="I2" s="137"/>
      <c r="J2" s="137"/>
      <c r="K2" s="137"/>
      <c r="L2" s="136"/>
      <c r="M2" s="136"/>
      <c r="N2" s="136"/>
      <c r="O2" s="136"/>
      <c r="P2" s="136"/>
      <c r="Q2" s="136"/>
    </row>
    <row r="3" spans="1:17" ht="18" thickBot="1" x14ac:dyDescent="0.35">
      <c r="A3" s="140" t="s">
        <v>2515</v>
      </c>
      <c r="B3" s="140"/>
      <c r="C3" s="140"/>
      <c r="D3" s="140"/>
      <c r="E3" s="141"/>
      <c r="F3" s="141"/>
      <c r="G3" s="141"/>
      <c r="H3" s="141"/>
      <c r="I3" s="141"/>
      <c r="J3" s="141"/>
      <c r="K3" s="141"/>
      <c r="L3" s="140"/>
      <c r="M3" s="140"/>
      <c r="N3" s="140"/>
      <c r="O3" s="140"/>
      <c r="P3" s="140"/>
      <c r="Q3" s="140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21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22" t="str">
        <f>VLOOKUP(E5,'LISTADO ATM'!$A$2:$C$896,3,0)</f>
        <v>DISTRITO NACIONAL</v>
      </c>
      <c r="B5" s="110">
        <v>335766639</v>
      </c>
      <c r="C5" s="102">
        <v>44214.57099537037</v>
      </c>
      <c r="D5" s="122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5" t="s">
        <v>2228</v>
      </c>
      <c r="M5" s="104" t="s">
        <v>2473</v>
      </c>
      <c r="N5" s="103" t="s">
        <v>2497</v>
      </c>
      <c r="O5" s="122" t="s">
        <v>2483</v>
      </c>
      <c r="P5" s="122"/>
      <c r="Q5" s="104" t="s">
        <v>2228</v>
      </c>
    </row>
    <row r="6" spans="1:17" ht="17.399999999999999" x14ac:dyDescent="0.3">
      <c r="A6" s="122" t="str">
        <f>VLOOKUP(E6,'LISTADO ATM'!$A$2:$C$896,3,0)</f>
        <v>DISTRITO NACIONAL</v>
      </c>
      <c r="B6" s="110">
        <v>335770186</v>
      </c>
      <c r="C6" s="102">
        <v>44218.519918981481</v>
      </c>
      <c r="D6" s="122" t="s">
        <v>2189</v>
      </c>
      <c r="E6" s="99">
        <v>735</v>
      </c>
      <c r="F6" s="84" t="str">
        <f>VLOOKUP(E6,VIP!$A$2:$O11359,2,0)</f>
        <v>DRBR179</v>
      </c>
      <c r="G6" s="98" t="str">
        <f>VLOOKUP(E6,'LISTADO ATM'!$A$2:$B$895,2,0)</f>
        <v xml:space="preserve">ATM Oficina Independencia II  </v>
      </c>
      <c r="H6" s="98" t="str">
        <f>VLOOKUP(E6,VIP!$A$2:$O16280,7,FALSE)</f>
        <v>Si</v>
      </c>
      <c r="I6" s="98" t="str">
        <f>VLOOKUP(E6,VIP!$A$2:$O8245,8,FALSE)</f>
        <v>Si</v>
      </c>
      <c r="J6" s="98" t="str">
        <f>VLOOKUP(E6,VIP!$A$2:$O8195,8,FALSE)</f>
        <v>Si</v>
      </c>
      <c r="K6" s="98" t="str">
        <f>VLOOKUP(E6,VIP!$A$2:$O11769,6,0)</f>
        <v>NO</v>
      </c>
      <c r="L6" s="105" t="s">
        <v>2228</v>
      </c>
      <c r="M6" s="104" t="s">
        <v>2473</v>
      </c>
      <c r="N6" s="103" t="s">
        <v>2497</v>
      </c>
      <c r="O6" s="122" t="s">
        <v>2483</v>
      </c>
      <c r="P6" s="127"/>
      <c r="Q6" s="104" t="s">
        <v>2228</v>
      </c>
    </row>
    <row r="7" spans="1:17" ht="17.399999999999999" x14ac:dyDescent="0.3">
      <c r="A7" s="122" t="str">
        <f>VLOOKUP(E7,'LISTADO ATM'!$A$2:$C$896,3,0)</f>
        <v>DISTRITO NACIONAL</v>
      </c>
      <c r="B7" s="110">
        <v>335775205</v>
      </c>
      <c r="C7" s="102">
        <v>44224.750960648147</v>
      </c>
      <c r="D7" s="122" t="s">
        <v>2189</v>
      </c>
      <c r="E7" s="99">
        <v>359</v>
      </c>
      <c r="F7" s="84" t="str">
        <f>VLOOKUP(E7,VIP!$A$2:$O11424,2,0)</f>
        <v>DRBR359</v>
      </c>
      <c r="G7" s="98" t="str">
        <f>VLOOKUP(E7,'LISTADO ATM'!$A$2:$B$895,2,0)</f>
        <v>ATM S/M Bravo Ozama</v>
      </c>
      <c r="H7" s="98" t="str">
        <f>VLOOKUP(E7,VIP!$A$2:$O16344,7,FALSE)</f>
        <v>N/A</v>
      </c>
      <c r="I7" s="98" t="str">
        <f>VLOOKUP(E7,VIP!$A$2:$O8309,8,FALSE)</f>
        <v>N/A</v>
      </c>
      <c r="J7" s="98" t="str">
        <f>VLOOKUP(E7,VIP!$A$2:$O8259,8,FALSE)</f>
        <v>N/A</v>
      </c>
      <c r="K7" s="98" t="str">
        <f>VLOOKUP(E7,VIP!$A$2:$O11833,6,0)</f>
        <v>N/A</v>
      </c>
      <c r="L7" s="105" t="s">
        <v>2228</v>
      </c>
      <c r="M7" s="104" t="s">
        <v>2473</v>
      </c>
      <c r="N7" s="103" t="s">
        <v>2497</v>
      </c>
      <c r="O7" s="122" t="s">
        <v>2483</v>
      </c>
      <c r="P7" s="127"/>
      <c r="Q7" s="104" t="s">
        <v>2228</v>
      </c>
    </row>
    <row r="8" spans="1:17" ht="17.399999999999999" x14ac:dyDescent="0.3">
      <c r="A8" s="122" t="str">
        <f>VLOOKUP(E8,'LISTADO ATM'!$A$2:$C$896,3,0)</f>
        <v>DISTRITO NACIONAL</v>
      </c>
      <c r="B8" s="110">
        <v>335775245</v>
      </c>
      <c r="C8" s="102">
        <v>44224.84920138889</v>
      </c>
      <c r="D8" s="122" t="s">
        <v>2189</v>
      </c>
      <c r="E8" s="99">
        <v>70</v>
      </c>
      <c r="F8" s="84" t="str">
        <f>VLOOKUP(E8,VIP!$A$2:$O11430,2,0)</f>
        <v>DRBR070</v>
      </c>
      <c r="G8" s="98" t="str">
        <f>VLOOKUP(E8,'LISTADO ATM'!$A$2:$B$895,2,0)</f>
        <v xml:space="preserve">ATM Autoservicio Plaza Lama Zona Oriental </v>
      </c>
      <c r="H8" s="98" t="str">
        <f>VLOOKUP(E8,VIP!$A$2:$O16350,7,FALSE)</f>
        <v>Si</v>
      </c>
      <c r="I8" s="98" t="str">
        <f>VLOOKUP(E8,VIP!$A$2:$O8315,8,FALSE)</f>
        <v>Si</v>
      </c>
      <c r="J8" s="98" t="str">
        <f>VLOOKUP(E8,VIP!$A$2:$O8265,8,FALSE)</f>
        <v>Si</v>
      </c>
      <c r="K8" s="98" t="str">
        <f>VLOOKUP(E8,VIP!$A$2:$O11839,6,0)</f>
        <v>NO</v>
      </c>
      <c r="L8" s="105" t="s">
        <v>2228</v>
      </c>
      <c r="M8" s="104" t="s">
        <v>2473</v>
      </c>
      <c r="N8" s="103" t="s">
        <v>2497</v>
      </c>
      <c r="O8" s="122" t="s">
        <v>2483</v>
      </c>
      <c r="P8" s="128"/>
      <c r="Q8" s="104" t="s">
        <v>2228</v>
      </c>
    </row>
    <row r="9" spans="1:17" ht="17.399999999999999" x14ac:dyDescent="0.3">
      <c r="A9" s="122" t="str">
        <f>VLOOKUP(E9,'LISTADO ATM'!$A$2:$C$896,3,0)</f>
        <v>ESTE</v>
      </c>
      <c r="B9" s="110">
        <v>335776960</v>
      </c>
      <c r="C9" s="102">
        <v>44226.724131944444</v>
      </c>
      <c r="D9" s="122" t="s">
        <v>2189</v>
      </c>
      <c r="E9" s="99">
        <v>480</v>
      </c>
      <c r="F9" s="84" t="str">
        <f>VLOOKUP(E9,VIP!$A$2:$O11544,2,0)</f>
        <v>DRBR480</v>
      </c>
      <c r="G9" s="98" t="str">
        <f>VLOOKUP(E9,'LISTADO ATM'!$A$2:$B$895,2,0)</f>
        <v>ATM UNP Farmaconal Higuey</v>
      </c>
      <c r="H9" s="98" t="str">
        <f>VLOOKUP(E9,VIP!$A$2:$O16464,7,FALSE)</f>
        <v>N/A</v>
      </c>
      <c r="I9" s="98" t="str">
        <f>VLOOKUP(E9,VIP!$A$2:$O8429,8,FALSE)</f>
        <v>N/A</v>
      </c>
      <c r="J9" s="98" t="str">
        <f>VLOOKUP(E9,VIP!$A$2:$O8379,8,FALSE)</f>
        <v>N/A</v>
      </c>
      <c r="K9" s="98" t="str">
        <f>VLOOKUP(E9,VIP!$A$2:$O11953,6,0)</f>
        <v>N/A</v>
      </c>
      <c r="L9" s="105" t="s">
        <v>2228</v>
      </c>
      <c r="M9" s="104" t="s">
        <v>2473</v>
      </c>
      <c r="N9" s="103" t="s">
        <v>2481</v>
      </c>
      <c r="O9" s="122" t="s">
        <v>2483</v>
      </c>
      <c r="P9" s="120"/>
      <c r="Q9" s="104" t="s">
        <v>2228</v>
      </c>
    </row>
    <row r="10" spans="1:17" ht="17.399999999999999" x14ac:dyDescent="0.3">
      <c r="A10" s="122" t="str">
        <f>VLOOKUP(E10,'LISTADO ATM'!$A$2:$C$896,3,0)</f>
        <v>DISTRITO NACIONAL</v>
      </c>
      <c r="B10" s="110">
        <v>335777040</v>
      </c>
      <c r="C10" s="102">
        <v>44228.251388888886</v>
      </c>
      <c r="D10" s="122" t="s">
        <v>2189</v>
      </c>
      <c r="E10" s="99">
        <v>708</v>
      </c>
      <c r="F10" s="84" t="str">
        <f>VLOOKUP(E10,VIP!$A$2:$O11469,2,0)</f>
        <v>DRBR505</v>
      </c>
      <c r="G10" s="98" t="str">
        <f>VLOOKUP(E10,'LISTADO ATM'!$A$2:$B$895,2,0)</f>
        <v xml:space="preserve">ATM El Vestir De Hoy </v>
      </c>
      <c r="H10" s="98" t="str">
        <f>VLOOKUP(E10,VIP!$A$2:$O16389,7,FALSE)</f>
        <v>Si</v>
      </c>
      <c r="I10" s="98" t="str">
        <f>VLOOKUP(E10,VIP!$A$2:$O8354,8,FALSE)</f>
        <v>Si</v>
      </c>
      <c r="J10" s="98" t="str">
        <f>VLOOKUP(E10,VIP!$A$2:$O8304,8,FALSE)</f>
        <v>Si</v>
      </c>
      <c r="K10" s="98" t="str">
        <f>VLOOKUP(E10,VIP!$A$2:$O11878,6,0)</f>
        <v>NO</v>
      </c>
      <c r="L10" s="105" t="s">
        <v>2228</v>
      </c>
      <c r="M10" s="104" t="s">
        <v>2473</v>
      </c>
      <c r="N10" s="103" t="s">
        <v>2481</v>
      </c>
      <c r="O10" s="122" t="s">
        <v>2483</v>
      </c>
      <c r="P10" s="131"/>
      <c r="Q10" s="104" t="s">
        <v>2228</v>
      </c>
    </row>
    <row r="11" spans="1:17" ht="17.399999999999999" x14ac:dyDescent="0.3">
      <c r="A11" s="122" t="str">
        <f>VLOOKUP(E11,'LISTADO ATM'!$A$2:$C$896,3,0)</f>
        <v>DISTRITO NACIONAL</v>
      </c>
      <c r="B11" s="110">
        <v>335777978</v>
      </c>
      <c r="C11" s="102">
        <v>44228.566111111111</v>
      </c>
      <c r="D11" s="122" t="s">
        <v>2189</v>
      </c>
      <c r="E11" s="99">
        <v>929</v>
      </c>
      <c r="F11" s="84" t="str">
        <f>VLOOKUP(E11,VIP!$A$2:$O11549,2,0)</f>
        <v>DRBR929</v>
      </c>
      <c r="G11" s="98" t="str">
        <f>VLOOKUP(E11,'LISTADO ATM'!$A$2:$B$895,2,0)</f>
        <v>ATM Autoservicio Nacional El Conde</v>
      </c>
      <c r="H11" s="98" t="str">
        <f>VLOOKUP(E11,VIP!$A$2:$O16469,7,FALSE)</f>
        <v>Si</v>
      </c>
      <c r="I11" s="98" t="str">
        <f>VLOOKUP(E11,VIP!$A$2:$O8434,8,FALSE)</f>
        <v>Si</v>
      </c>
      <c r="J11" s="98" t="str">
        <f>VLOOKUP(E11,VIP!$A$2:$O8384,8,FALSE)</f>
        <v>Si</v>
      </c>
      <c r="K11" s="98" t="str">
        <f>VLOOKUP(E11,VIP!$A$2:$O11958,6,0)</f>
        <v>NO</v>
      </c>
      <c r="L11" s="105" t="s">
        <v>2228</v>
      </c>
      <c r="M11" s="104" t="s">
        <v>2473</v>
      </c>
      <c r="N11" s="103" t="s">
        <v>2481</v>
      </c>
      <c r="O11" s="122" t="s">
        <v>2483</v>
      </c>
      <c r="P11" s="131"/>
      <c r="Q11" s="104" t="s">
        <v>2228</v>
      </c>
    </row>
    <row r="12" spans="1:17" ht="17.399999999999999" x14ac:dyDescent="0.3">
      <c r="A12" s="122" t="str">
        <f>VLOOKUP(E12,'LISTADO ATM'!$A$2:$C$896,3,0)</f>
        <v>ESTE</v>
      </c>
      <c r="B12" s="110">
        <v>335778505</v>
      </c>
      <c r="C12" s="102">
        <v>44228.729560185187</v>
      </c>
      <c r="D12" s="122" t="s">
        <v>2189</v>
      </c>
      <c r="E12" s="99">
        <v>111</v>
      </c>
      <c r="F12" s="84" t="str">
        <f>VLOOKUP(E12,VIP!$A$2:$O11593,2,0)</f>
        <v>DRBR111</v>
      </c>
      <c r="G12" s="98" t="str">
        <f>VLOOKUP(E12,'LISTADO ATM'!$A$2:$B$895,2,0)</f>
        <v xml:space="preserve">ATM Oficina San Pedro </v>
      </c>
      <c r="H12" s="98" t="str">
        <f>VLOOKUP(E12,VIP!$A$2:$O16513,7,FALSE)</f>
        <v>Si</v>
      </c>
      <c r="I12" s="98" t="str">
        <f>VLOOKUP(E12,VIP!$A$2:$O8478,8,FALSE)</f>
        <v>Si</v>
      </c>
      <c r="J12" s="98" t="str">
        <f>VLOOKUP(E12,VIP!$A$2:$O8428,8,FALSE)</f>
        <v>Si</v>
      </c>
      <c r="K12" s="98" t="str">
        <f>VLOOKUP(E12,VIP!$A$2:$O12002,6,0)</f>
        <v>SI</v>
      </c>
      <c r="L12" s="105" t="s">
        <v>2228</v>
      </c>
      <c r="M12" s="104" t="s">
        <v>2473</v>
      </c>
      <c r="N12" s="103" t="s">
        <v>2481</v>
      </c>
      <c r="O12" s="122" t="s">
        <v>2483</v>
      </c>
      <c r="P12" s="131"/>
      <c r="Q12" s="104" t="s">
        <v>2228</v>
      </c>
    </row>
    <row r="13" spans="1:17" ht="17.399999999999999" x14ac:dyDescent="0.3">
      <c r="A13" s="122" t="str">
        <f>VLOOKUP(E13,'LISTADO ATM'!$A$2:$C$896,3,0)</f>
        <v>DISTRITO NACIONAL</v>
      </c>
      <c r="B13" s="110">
        <v>335779028</v>
      </c>
      <c r="C13" s="102">
        <v>44229.404513888891</v>
      </c>
      <c r="D13" s="122" t="s">
        <v>2189</v>
      </c>
      <c r="E13" s="99">
        <v>244</v>
      </c>
      <c r="F13" s="84" t="str">
        <f>VLOOKUP(E13,VIP!$A$2:$O11647,2,0)</f>
        <v>DRBR244</v>
      </c>
      <c r="G13" s="98" t="str">
        <f>VLOOKUP(E13,'LISTADO ATM'!$A$2:$B$895,2,0)</f>
        <v xml:space="preserve">ATM Ministerio de Hacienda (antiguo Finanzas) </v>
      </c>
      <c r="H13" s="98" t="str">
        <f>VLOOKUP(E13,VIP!$A$2:$O16567,7,FALSE)</f>
        <v>Si</v>
      </c>
      <c r="I13" s="98" t="str">
        <f>VLOOKUP(E13,VIP!$A$2:$O8532,8,FALSE)</f>
        <v>Si</v>
      </c>
      <c r="J13" s="98" t="str">
        <f>VLOOKUP(E13,VIP!$A$2:$O8482,8,FALSE)</f>
        <v>Si</v>
      </c>
      <c r="K13" s="98" t="str">
        <f>VLOOKUP(E13,VIP!$A$2:$O12056,6,0)</f>
        <v>NO</v>
      </c>
      <c r="L13" s="105" t="s">
        <v>2228</v>
      </c>
      <c r="M13" s="104" t="s">
        <v>2473</v>
      </c>
      <c r="N13" s="103" t="s">
        <v>2481</v>
      </c>
      <c r="O13" s="122" t="s">
        <v>2483</v>
      </c>
      <c r="P13" s="122"/>
      <c r="Q13" s="104" t="s">
        <v>2228</v>
      </c>
    </row>
    <row r="14" spans="1:17" ht="17.399999999999999" x14ac:dyDescent="0.3">
      <c r="A14" s="122" t="str">
        <f>VLOOKUP(E14,'LISTADO ATM'!$A$2:$C$896,3,0)</f>
        <v>ESTE</v>
      </c>
      <c r="B14" s="110">
        <v>335779553</v>
      </c>
      <c r="C14" s="102">
        <v>44229.526273148149</v>
      </c>
      <c r="D14" s="122" t="s">
        <v>2189</v>
      </c>
      <c r="E14" s="99">
        <v>789</v>
      </c>
      <c r="F14" s="84" t="str">
        <f>VLOOKUP(E14,VIP!$A$2:$O11660,2,0)</f>
        <v>DRBR789</v>
      </c>
      <c r="G14" s="98" t="str">
        <f>VLOOKUP(E14,'LISTADO ATM'!$A$2:$B$895,2,0)</f>
        <v>ATM Hotel Bellevue Boca Chica</v>
      </c>
      <c r="H14" s="98" t="str">
        <f>VLOOKUP(E14,VIP!$A$2:$O16580,7,FALSE)</f>
        <v>Si</v>
      </c>
      <c r="I14" s="98" t="str">
        <f>VLOOKUP(E14,VIP!$A$2:$O8545,8,FALSE)</f>
        <v>Si</v>
      </c>
      <c r="J14" s="98" t="str">
        <f>VLOOKUP(E14,VIP!$A$2:$O8495,8,FALSE)</f>
        <v>Si</v>
      </c>
      <c r="K14" s="98" t="str">
        <f>VLOOKUP(E14,VIP!$A$2:$O12069,6,0)</f>
        <v>NO</v>
      </c>
      <c r="L14" s="105" t="s">
        <v>2228</v>
      </c>
      <c r="M14" s="104" t="s">
        <v>2473</v>
      </c>
      <c r="N14" s="103" t="s">
        <v>2481</v>
      </c>
      <c r="O14" s="122" t="s">
        <v>2483</v>
      </c>
      <c r="P14" s="122"/>
      <c r="Q14" s="104" t="s">
        <v>2228</v>
      </c>
    </row>
    <row r="15" spans="1:17" ht="17.399999999999999" x14ac:dyDescent="0.3">
      <c r="A15" s="123" t="str">
        <f>VLOOKUP(E15,'LISTADO ATM'!$A$2:$C$896,3,0)</f>
        <v>DISTRITO NACIONAL</v>
      </c>
      <c r="B15" s="110">
        <v>335779556</v>
      </c>
      <c r="C15" s="102">
        <v>44229.530185185184</v>
      </c>
      <c r="D15" s="123" t="s">
        <v>2189</v>
      </c>
      <c r="E15" s="99">
        <v>57</v>
      </c>
      <c r="F15" s="84" t="str">
        <f>VLOOKUP(E15,VIP!$A$2:$O11659,2,0)</f>
        <v>DRBR057</v>
      </c>
      <c r="G15" s="98" t="str">
        <f>VLOOKUP(E15,'LISTADO ATM'!$A$2:$B$895,2,0)</f>
        <v xml:space="preserve">ATM Oficina Malecon Center </v>
      </c>
      <c r="H15" s="98" t="str">
        <f>VLOOKUP(E15,VIP!$A$2:$O16579,7,FALSE)</f>
        <v>Si</v>
      </c>
      <c r="I15" s="98" t="str">
        <f>VLOOKUP(E15,VIP!$A$2:$O8544,8,FALSE)</f>
        <v>Si</v>
      </c>
      <c r="J15" s="98" t="str">
        <f>VLOOKUP(E15,VIP!$A$2:$O8494,8,FALSE)</f>
        <v>Si</v>
      </c>
      <c r="K15" s="98" t="str">
        <f>VLOOKUP(E15,VIP!$A$2:$O12068,6,0)</f>
        <v>NO</v>
      </c>
      <c r="L15" s="105" t="s">
        <v>2228</v>
      </c>
      <c r="M15" s="104" t="s">
        <v>2473</v>
      </c>
      <c r="N15" s="103" t="s">
        <v>2481</v>
      </c>
      <c r="O15" s="123" t="s">
        <v>2483</v>
      </c>
      <c r="P15" s="123"/>
      <c r="Q15" s="104" t="s">
        <v>2228</v>
      </c>
    </row>
    <row r="16" spans="1:17" ht="17.399999999999999" x14ac:dyDescent="0.3">
      <c r="A16" s="123" t="str">
        <f>VLOOKUP(E16,'LISTADO ATM'!$A$2:$C$896,3,0)</f>
        <v>NORTE</v>
      </c>
      <c r="B16" s="110">
        <v>335779671</v>
      </c>
      <c r="C16" s="102">
        <v>44229.59101851852</v>
      </c>
      <c r="D16" s="123" t="s">
        <v>2190</v>
      </c>
      <c r="E16" s="99">
        <v>261</v>
      </c>
      <c r="F16" s="84" t="str">
        <f>VLOOKUP(E16,VIP!$A$2:$O11648,2,0)</f>
        <v>DRBR261</v>
      </c>
      <c r="G16" s="98" t="str">
        <f>VLOOKUP(E16,'LISTADO ATM'!$A$2:$B$895,2,0)</f>
        <v xml:space="preserve">ATM UNP Aeropuerto Cibao (Santiago) </v>
      </c>
      <c r="H16" s="98" t="str">
        <f>VLOOKUP(E16,VIP!$A$2:$O16568,7,FALSE)</f>
        <v>Si</v>
      </c>
      <c r="I16" s="98" t="str">
        <f>VLOOKUP(E16,VIP!$A$2:$O8533,8,FALSE)</f>
        <v>Si</v>
      </c>
      <c r="J16" s="98" t="str">
        <f>VLOOKUP(E16,VIP!$A$2:$O8483,8,FALSE)</f>
        <v>Si</v>
      </c>
      <c r="K16" s="98" t="str">
        <f>VLOOKUP(E16,VIP!$A$2:$O12057,6,0)</f>
        <v>NO</v>
      </c>
      <c r="L16" s="105" t="s">
        <v>2228</v>
      </c>
      <c r="M16" s="104" t="s">
        <v>2473</v>
      </c>
      <c r="N16" s="103" t="s">
        <v>2481</v>
      </c>
      <c r="O16" s="123" t="s">
        <v>2490</v>
      </c>
      <c r="P16" s="124"/>
      <c r="Q16" s="104" t="s">
        <v>2228</v>
      </c>
    </row>
    <row r="17" spans="1:17" ht="17.399999999999999" x14ac:dyDescent="0.3">
      <c r="A17" s="123" t="str">
        <f>VLOOKUP(E17,'LISTADO ATM'!$A$2:$C$896,3,0)</f>
        <v>DISTRITO NACIONAL</v>
      </c>
      <c r="B17" s="110">
        <v>335779691</v>
      </c>
      <c r="C17" s="102">
        <v>44229.593888888892</v>
      </c>
      <c r="D17" s="123" t="s">
        <v>2189</v>
      </c>
      <c r="E17" s="99">
        <v>239</v>
      </c>
      <c r="F17" s="84" t="str">
        <f>VLOOKUP(E17,VIP!$A$2:$O11647,2,0)</f>
        <v>DRBR239</v>
      </c>
      <c r="G17" s="98" t="str">
        <f>VLOOKUP(E17,'LISTADO ATM'!$A$2:$B$895,2,0)</f>
        <v xml:space="preserve">ATM Autobanco Charles de Gaulle </v>
      </c>
      <c r="H17" s="98" t="str">
        <f>VLOOKUP(E17,VIP!$A$2:$O16567,7,FALSE)</f>
        <v>Si</v>
      </c>
      <c r="I17" s="98" t="str">
        <f>VLOOKUP(E17,VIP!$A$2:$O8532,8,FALSE)</f>
        <v>Si</v>
      </c>
      <c r="J17" s="98" t="str">
        <f>VLOOKUP(E17,VIP!$A$2:$O8482,8,FALSE)</f>
        <v>Si</v>
      </c>
      <c r="K17" s="98" t="str">
        <f>VLOOKUP(E17,VIP!$A$2:$O12056,6,0)</f>
        <v>SI</v>
      </c>
      <c r="L17" s="105" t="s">
        <v>2228</v>
      </c>
      <c r="M17" s="104" t="s">
        <v>2473</v>
      </c>
      <c r="N17" s="103" t="s">
        <v>2481</v>
      </c>
      <c r="O17" s="123" t="s">
        <v>2483</v>
      </c>
      <c r="P17" s="123"/>
      <c r="Q17" s="104" t="s">
        <v>2228</v>
      </c>
    </row>
    <row r="18" spans="1:17" ht="17.399999999999999" x14ac:dyDescent="0.3">
      <c r="A18" s="123" t="str">
        <f>VLOOKUP(E18,'LISTADO ATM'!$A$2:$C$896,3,0)</f>
        <v>DISTRITO NACIONAL</v>
      </c>
      <c r="B18" s="110">
        <v>335779708</v>
      </c>
      <c r="C18" s="102">
        <v>44229.596458333333</v>
      </c>
      <c r="D18" s="123" t="s">
        <v>2189</v>
      </c>
      <c r="E18" s="99">
        <v>192</v>
      </c>
      <c r="F18" s="84" t="str">
        <f>VLOOKUP(E18,VIP!$A$2:$O11646,2,0)</f>
        <v>DRBR192</v>
      </c>
      <c r="G18" s="98" t="str">
        <f>VLOOKUP(E18,'LISTADO ATM'!$A$2:$B$895,2,0)</f>
        <v xml:space="preserve">ATM Autobanco Luperón II </v>
      </c>
      <c r="H18" s="98" t="str">
        <f>VLOOKUP(E18,VIP!$A$2:$O16566,7,FALSE)</f>
        <v>Si</v>
      </c>
      <c r="I18" s="98" t="str">
        <f>VLOOKUP(E18,VIP!$A$2:$O8531,8,FALSE)</f>
        <v>Si</v>
      </c>
      <c r="J18" s="98" t="str">
        <f>VLOOKUP(E18,VIP!$A$2:$O8481,8,FALSE)</f>
        <v>Si</v>
      </c>
      <c r="K18" s="98" t="str">
        <f>VLOOKUP(E18,VIP!$A$2:$O12055,6,0)</f>
        <v>NO</v>
      </c>
      <c r="L18" s="105" t="s">
        <v>2228</v>
      </c>
      <c r="M18" s="104" t="s">
        <v>2473</v>
      </c>
      <c r="N18" s="103" t="s">
        <v>2481</v>
      </c>
      <c r="O18" s="123" t="s">
        <v>2483</v>
      </c>
      <c r="P18" s="123"/>
      <c r="Q18" s="104" t="s">
        <v>2228</v>
      </c>
    </row>
    <row r="19" spans="1:17" ht="17.399999999999999" x14ac:dyDescent="0.3">
      <c r="A19" s="123" t="str">
        <f>VLOOKUP(E19,'LISTADO ATM'!$A$2:$C$896,3,0)</f>
        <v>NORTE</v>
      </c>
      <c r="B19" s="110">
        <v>335779719</v>
      </c>
      <c r="C19" s="102">
        <v>44229.598067129627</v>
      </c>
      <c r="D19" s="123" t="s">
        <v>2190</v>
      </c>
      <c r="E19" s="99">
        <v>373</v>
      </c>
      <c r="F19" s="84" t="str">
        <f>VLOOKUP(E19,VIP!$A$2:$O11645,2,0)</f>
        <v>DRBR373</v>
      </c>
      <c r="G19" s="98" t="str">
        <f>VLOOKUP(E19,'LISTADO ATM'!$A$2:$B$895,2,0)</f>
        <v>S/M Tangui Nagua</v>
      </c>
      <c r="H19" s="98" t="str">
        <f>VLOOKUP(E19,VIP!$A$2:$O16565,7,FALSE)</f>
        <v>N/A</v>
      </c>
      <c r="I19" s="98" t="str">
        <f>VLOOKUP(E19,VIP!$A$2:$O8530,8,FALSE)</f>
        <v>N/A</v>
      </c>
      <c r="J19" s="98" t="str">
        <f>VLOOKUP(E19,VIP!$A$2:$O8480,8,FALSE)</f>
        <v>N/A</v>
      </c>
      <c r="K19" s="98" t="str">
        <f>VLOOKUP(E19,VIP!$A$2:$O12054,6,0)</f>
        <v>N/A</v>
      </c>
      <c r="L19" s="105" t="s">
        <v>2228</v>
      </c>
      <c r="M19" s="104" t="s">
        <v>2473</v>
      </c>
      <c r="N19" s="103" t="s">
        <v>2481</v>
      </c>
      <c r="O19" s="123" t="s">
        <v>2490</v>
      </c>
      <c r="P19" s="123"/>
      <c r="Q19" s="104" t="s">
        <v>2228</v>
      </c>
    </row>
    <row r="20" spans="1:17" ht="17.399999999999999" x14ac:dyDescent="0.3">
      <c r="A20" s="123" t="str">
        <f>VLOOKUP(E20,'LISTADO ATM'!$A$2:$C$896,3,0)</f>
        <v>SUR</v>
      </c>
      <c r="B20" s="110">
        <v>335779746</v>
      </c>
      <c r="C20" s="102">
        <v>44229.60696759259</v>
      </c>
      <c r="D20" s="123" t="s">
        <v>2189</v>
      </c>
      <c r="E20" s="99">
        <v>968</v>
      </c>
      <c r="F20" s="84" t="str">
        <f>VLOOKUP(E20,VIP!$A$2:$O11643,2,0)</f>
        <v>DRBR24I</v>
      </c>
      <c r="G20" s="98" t="str">
        <f>VLOOKUP(E20,'LISTADO ATM'!$A$2:$B$895,2,0)</f>
        <v xml:space="preserve">ATM UNP Mercado Baní </v>
      </c>
      <c r="H20" s="98" t="str">
        <f>VLOOKUP(E20,VIP!$A$2:$O16563,7,FALSE)</f>
        <v>Si</v>
      </c>
      <c r="I20" s="98" t="str">
        <f>VLOOKUP(E20,VIP!$A$2:$O8528,8,FALSE)</f>
        <v>Si</v>
      </c>
      <c r="J20" s="98" t="str">
        <f>VLOOKUP(E20,VIP!$A$2:$O8478,8,FALSE)</f>
        <v>Si</v>
      </c>
      <c r="K20" s="98" t="str">
        <f>VLOOKUP(E20,VIP!$A$2:$O12052,6,0)</f>
        <v>SI</v>
      </c>
      <c r="L20" s="105" t="s">
        <v>2228</v>
      </c>
      <c r="M20" s="104" t="s">
        <v>2473</v>
      </c>
      <c r="N20" s="103" t="s">
        <v>2481</v>
      </c>
      <c r="O20" s="123" t="s">
        <v>2483</v>
      </c>
      <c r="P20" s="123"/>
      <c r="Q20" s="104" t="s">
        <v>2228</v>
      </c>
    </row>
    <row r="21" spans="1:17" ht="17.399999999999999" x14ac:dyDescent="0.3">
      <c r="A21" s="123" t="str">
        <f>VLOOKUP(E21,'LISTADO ATM'!$A$2:$C$896,3,0)</f>
        <v>DISTRITO NACIONAL</v>
      </c>
      <c r="B21" s="110">
        <v>335779862</v>
      </c>
      <c r="C21" s="102">
        <v>44229.640868055554</v>
      </c>
      <c r="D21" s="123" t="s">
        <v>2189</v>
      </c>
      <c r="E21" s="99">
        <v>476</v>
      </c>
      <c r="F21" s="84" t="str">
        <f>VLOOKUP(E21,VIP!$A$2:$O11637,2,0)</f>
        <v>DRBR476</v>
      </c>
      <c r="G21" s="98" t="str">
        <f>VLOOKUP(E21,'LISTADO ATM'!$A$2:$B$895,2,0)</f>
        <v xml:space="preserve">ATM Multicentro La Sirena Las Caobas </v>
      </c>
      <c r="H21" s="98" t="str">
        <f>VLOOKUP(E21,VIP!$A$2:$O16557,7,FALSE)</f>
        <v>Si</v>
      </c>
      <c r="I21" s="98" t="str">
        <f>VLOOKUP(E21,VIP!$A$2:$O8522,8,FALSE)</f>
        <v>Si</v>
      </c>
      <c r="J21" s="98" t="str">
        <f>VLOOKUP(E21,VIP!$A$2:$O8472,8,FALSE)</f>
        <v>Si</v>
      </c>
      <c r="K21" s="98" t="str">
        <f>VLOOKUP(E21,VIP!$A$2:$O12046,6,0)</f>
        <v>SI</v>
      </c>
      <c r="L21" s="105" t="s">
        <v>2228</v>
      </c>
      <c r="M21" s="104" t="s">
        <v>2473</v>
      </c>
      <c r="N21" s="103" t="s">
        <v>2481</v>
      </c>
      <c r="O21" s="123" t="s">
        <v>2483</v>
      </c>
      <c r="P21" s="124"/>
      <c r="Q21" s="104" t="s">
        <v>2228</v>
      </c>
    </row>
    <row r="22" spans="1:17" ht="17.399999999999999" x14ac:dyDescent="0.3">
      <c r="A22" s="123" t="str">
        <f>VLOOKUP(E22,'LISTADO ATM'!$A$2:$C$896,3,0)</f>
        <v>DISTRITO NACIONAL</v>
      </c>
      <c r="B22" s="110">
        <v>335779969</v>
      </c>
      <c r="C22" s="102">
        <v>44229.685023148151</v>
      </c>
      <c r="D22" s="123" t="s">
        <v>2189</v>
      </c>
      <c r="E22" s="99">
        <v>438</v>
      </c>
      <c r="F22" s="84" t="str">
        <f>VLOOKUP(E22,VIP!$A$2:$O11679,2,0)</f>
        <v>DRBR438</v>
      </c>
      <c r="G22" s="98" t="str">
        <f>VLOOKUP(E22,'LISTADO ATM'!$A$2:$B$895,2,0)</f>
        <v xml:space="preserve">ATM Autobanco Torre IV </v>
      </c>
      <c r="H22" s="98" t="str">
        <f>VLOOKUP(E22,VIP!$A$2:$O16599,7,FALSE)</f>
        <v>Si</v>
      </c>
      <c r="I22" s="98" t="str">
        <f>VLOOKUP(E22,VIP!$A$2:$O8564,8,FALSE)</f>
        <v>Si</v>
      </c>
      <c r="J22" s="98" t="str">
        <f>VLOOKUP(E22,VIP!$A$2:$O8514,8,FALSE)</f>
        <v>Si</v>
      </c>
      <c r="K22" s="98" t="str">
        <f>VLOOKUP(E22,VIP!$A$2:$O12088,6,0)</f>
        <v>SI</v>
      </c>
      <c r="L22" s="105" t="s">
        <v>2228</v>
      </c>
      <c r="M22" s="104" t="s">
        <v>2473</v>
      </c>
      <c r="N22" s="103" t="s">
        <v>2481</v>
      </c>
      <c r="O22" s="123" t="s">
        <v>2483</v>
      </c>
      <c r="P22" s="123"/>
      <c r="Q22" s="104" t="s">
        <v>2228</v>
      </c>
    </row>
    <row r="23" spans="1:17" ht="17.399999999999999" x14ac:dyDescent="0.3">
      <c r="A23" s="123" t="str">
        <f>VLOOKUP(E23,'LISTADO ATM'!$A$2:$C$896,3,0)</f>
        <v>SUR</v>
      </c>
      <c r="B23" s="110">
        <v>335780027</v>
      </c>
      <c r="C23" s="102">
        <v>44229.701597222222</v>
      </c>
      <c r="D23" s="123" t="s">
        <v>2189</v>
      </c>
      <c r="E23" s="99">
        <v>134</v>
      </c>
      <c r="F23" s="84" t="str">
        <f>VLOOKUP(E23,VIP!$A$2:$O11673,2,0)</f>
        <v>DRBR134</v>
      </c>
      <c r="G23" s="98" t="str">
        <f>VLOOKUP(E23,'LISTADO ATM'!$A$2:$B$895,2,0)</f>
        <v xml:space="preserve">ATM Oficina San José de Ocoa </v>
      </c>
      <c r="H23" s="98" t="str">
        <f>VLOOKUP(E23,VIP!$A$2:$O16593,7,FALSE)</f>
        <v>Si</v>
      </c>
      <c r="I23" s="98" t="str">
        <f>VLOOKUP(E23,VIP!$A$2:$O8558,8,FALSE)</f>
        <v>Si</v>
      </c>
      <c r="J23" s="98" t="str">
        <f>VLOOKUP(E23,VIP!$A$2:$O8508,8,FALSE)</f>
        <v>Si</v>
      </c>
      <c r="K23" s="98" t="str">
        <f>VLOOKUP(E23,VIP!$A$2:$O12082,6,0)</f>
        <v>SI</v>
      </c>
      <c r="L23" s="105" t="s">
        <v>2228</v>
      </c>
      <c r="M23" s="104" t="s">
        <v>2473</v>
      </c>
      <c r="N23" s="103" t="s">
        <v>2481</v>
      </c>
      <c r="O23" s="123" t="s">
        <v>2483</v>
      </c>
      <c r="P23" s="123"/>
      <c r="Q23" s="104" t="s">
        <v>2228</v>
      </c>
    </row>
    <row r="24" spans="1:17" ht="17.399999999999999" x14ac:dyDescent="0.3">
      <c r="A24" s="123" t="str">
        <f>VLOOKUP(E24,'LISTADO ATM'!$A$2:$C$896,3,0)</f>
        <v>DISTRITO NACIONAL</v>
      </c>
      <c r="B24" s="110">
        <v>335780034</v>
      </c>
      <c r="C24" s="102">
        <v>44229.703483796293</v>
      </c>
      <c r="D24" s="123" t="s">
        <v>2189</v>
      </c>
      <c r="E24" s="99">
        <v>327</v>
      </c>
      <c r="F24" s="84" t="str">
        <f>VLOOKUP(E24,VIP!$A$2:$O11671,2,0)</f>
        <v>DRBR327</v>
      </c>
      <c r="G24" s="98" t="str">
        <f>VLOOKUP(E24,'LISTADO ATM'!$A$2:$B$895,2,0)</f>
        <v xml:space="preserve">ATM UNP CCN (Nacional 27 de Febrero) </v>
      </c>
      <c r="H24" s="98" t="str">
        <f>VLOOKUP(E24,VIP!$A$2:$O16591,7,FALSE)</f>
        <v>Si</v>
      </c>
      <c r="I24" s="98" t="str">
        <f>VLOOKUP(E24,VIP!$A$2:$O8556,8,FALSE)</f>
        <v>Si</v>
      </c>
      <c r="J24" s="98" t="str">
        <f>VLOOKUP(E24,VIP!$A$2:$O8506,8,FALSE)</f>
        <v>Si</v>
      </c>
      <c r="K24" s="98" t="str">
        <f>VLOOKUP(E24,VIP!$A$2:$O12080,6,0)</f>
        <v>NO</v>
      </c>
      <c r="L24" s="105" t="s">
        <v>2228</v>
      </c>
      <c r="M24" s="104" t="s">
        <v>2473</v>
      </c>
      <c r="N24" s="103" t="s">
        <v>2481</v>
      </c>
      <c r="O24" s="123" t="s">
        <v>2483</v>
      </c>
      <c r="P24" s="123"/>
      <c r="Q24" s="104" t="s">
        <v>2228</v>
      </c>
    </row>
    <row r="25" spans="1:17" ht="17.399999999999999" x14ac:dyDescent="0.3">
      <c r="A25" s="123" t="str">
        <f>VLOOKUP(E25,'LISTADO ATM'!$A$2:$C$896,3,0)</f>
        <v>DISTRITO NACIONAL</v>
      </c>
      <c r="B25" s="110">
        <v>335780041</v>
      </c>
      <c r="C25" s="102">
        <v>44229.705729166664</v>
      </c>
      <c r="D25" s="123" t="s">
        <v>2189</v>
      </c>
      <c r="E25" s="99">
        <v>517</v>
      </c>
      <c r="F25" s="84" t="str">
        <f>VLOOKUP(E25,VIP!$A$2:$O11670,2,0)</f>
        <v>DRBR517</v>
      </c>
      <c r="G25" s="98" t="str">
        <f>VLOOKUP(E25,'LISTADO ATM'!$A$2:$B$895,2,0)</f>
        <v xml:space="preserve">ATM Autobanco Oficina Sans Soucí </v>
      </c>
      <c r="H25" s="98" t="str">
        <f>VLOOKUP(E25,VIP!$A$2:$O16590,7,FALSE)</f>
        <v>Si</v>
      </c>
      <c r="I25" s="98" t="str">
        <f>VLOOKUP(E25,VIP!$A$2:$O8555,8,FALSE)</f>
        <v>Si</v>
      </c>
      <c r="J25" s="98" t="str">
        <f>VLOOKUP(E25,VIP!$A$2:$O8505,8,FALSE)</f>
        <v>Si</v>
      </c>
      <c r="K25" s="98" t="str">
        <f>VLOOKUP(E25,VIP!$A$2:$O12079,6,0)</f>
        <v>SI</v>
      </c>
      <c r="L25" s="105" t="s">
        <v>2228</v>
      </c>
      <c r="M25" s="104" t="s">
        <v>2473</v>
      </c>
      <c r="N25" s="103" t="s">
        <v>2481</v>
      </c>
      <c r="O25" s="123" t="s">
        <v>2483</v>
      </c>
      <c r="P25" s="123"/>
      <c r="Q25" s="104" t="s">
        <v>2228</v>
      </c>
    </row>
    <row r="26" spans="1:17" ht="17.399999999999999" x14ac:dyDescent="0.3">
      <c r="A26" s="123" t="str">
        <f>VLOOKUP(E26,'LISTADO ATM'!$A$2:$C$896,3,0)</f>
        <v>SUR</v>
      </c>
      <c r="B26" s="110">
        <v>335780070</v>
      </c>
      <c r="C26" s="102">
        <v>44229.717881944445</v>
      </c>
      <c r="D26" s="123" t="s">
        <v>2189</v>
      </c>
      <c r="E26" s="99">
        <v>296</v>
      </c>
      <c r="F26" s="84" t="str">
        <f>VLOOKUP(E26,VIP!$A$2:$O11665,2,0)</f>
        <v>DRBR296</v>
      </c>
      <c r="G26" s="98" t="str">
        <f>VLOOKUP(E26,'LISTADO ATM'!$A$2:$B$895,2,0)</f>
        <v>ATM Estación BANICOMB (Baní)  ECO Petroleo</v>
      </c>
      <c r="H26" s="98" t="str">
        <f>VLOOKUP(E26,VIP!$A$2:$O16585,7,FALSE)</f>
        <v>Si</v>
      </c>
      <c r="I26" s="98" t="str">
        <f>VLOOKUP(E26,VIP!$A$2:$O8550,8,FALSE)</f>
        <v>Si</v>
      </c>
      <c r="J26" s="98" t="str">
        <f>VLOOKUP(E26,VIP!$A$2:$O8500,8,FALSE)</f>
        <v>Si</v>
      </c>
      <c r="K26" s="98" t="str">
        <f>VLOOKUP(E26,VIP!$A$2:$O12074,6,0)</f>
        <v>NO</v>
      </c>
      <c r="L26" s="105" t="s">
        <v>2228</v>
      </c>
      <c r="M26" s="104" t="s">
        <v>2473</v>
      </c>
      <c r="N26" s="103" t="s">
        <v>2481</v>
      </c>
      <c r="O26" s="123" t="s">
        <v>2483</v>
      </c>
      <c r="P26" s="123"/>
      <c r="Q26" s="104" t="s">
        <v>2228</v>
      </c>
    </row>
    <row r="27" spans="1:17" ht="17.399999999999999" x14ac:dyDescent="0.3">
      <c r="A27" s="123" t="str">
        <f>VLOOKUP(E27,'LISTADO ATM'!$A$2:$C$896,3,0)</f>
        <v>NORTE</v>
      </c>
      <c r="B27" s="110">
        <v>335780086</v>
      </c>
      <c r="C27" s="102">
        <v>44229.727731481478</v>
      </c>
      <c r="D27" s="123" t="s">
        <v>2190</v>
      </c>
      <c r="E27" s="99">
        <v>941</v>
      </c>
      <c r="F27" s="84" t="str">
        <f>VLOOKUP(E27,VIP!$A$2:$O11662,2,0)</f>
        <v>DRBR941</v>
      </c>
      <c r="G27" s="98" t="str">
        <f>VLOOKUP(E27,'LISTADO ATM'!$A$2:$B$895,2,0)</f>
        <v xml:space="preserve">ATM Estación Next (Puerto Plata) </v>
      </c>
      <c r="H27" s="98" t="str">
        <f>VLOOKUP(E27,VIP!$A$2:$O16582,7,FALSE)</f>
        <v>Si</v>
      </c>
      <c r="I27" s="98" t="str">
        <f>VLOOKUP(E27,VIP!$A$2:$O8547,8,FALSE)</f>
        <v>Si</v>
      </c>
      <c r="J27" s="98" t="str">
        <f>VLOOKUP(E27,VIP!$A$2:$O8497,8,FALSE)</f>
        <v>Si</v>
      </c>
      <c r="K27" s="98" t="str">
        <f>VLOOKUP(E27,VIP!$A$2:$O12071,6,0)</f>
        <v>NO</v>
      </c>
      <c r="L27" s="105" t="s">
        <v>2228</v>
      </c>
      <c r="M27" s="104" t="s">
        <v>2473</v>
      </c>
      <c r="N27" s="103" t="s">
        <v>2481</v>
      </c>
      <c r="O27" s="123" t="s">
        <v>2490</v>
      </c>
      <c r="P27" s="124"/>
      <c r="Q27" s="104" t="s">
        <v>2228</v>
      </c>
    </row>
    <row r="28" spans="1:17" ht="17.399999999999999" x14ac:dyDescent="0.3">
      <c r="A28" s="123" t="str">
        <f>VLOOKUP(E28,'LISTADO ATM'!$A$2:$C$896,3,0)</f>
        <v>DISTRITO NACIONAL</v>
      </c>
      <c r="B28" s="110">
        <v>335780089</v>
      </c>
      <c r="C28" s="102">
        <v>44229.728877314818</v>
      </c>
      <c r="D28" s="123" t="s">
        <v>2189</v>
      </c>
      <c r="E28" s="99">
        <v>541</v>
      </c>
      <c r="F28" s="84" t="str">
        <f>VLOOKUP(E28,VIP!$A$2:$O11660,2,0)</f>
        <v>DRBR541</v>
      </c>
      <c r="G28" s="98" t="str">
        <f>VLOOKUP(E28,'LISTADO ATM'!$A$2:$B$895,2,0)</f>
        <v xml:space="preserve">ATM Oficina Sambil II </v>
      </c>
      <c r="H28" s="98" t="str">
        <f>VLOOKUP(E28,VIP!$A$2:$O16580,7,FALSE)</f>
        <v>Si</v>
      </c>
      <c r="I28" s="98" t="str">
        <f>VLOOKUP(E28,VIP!$A$2:$O8545,8,FALSE)</f>
        <v>Si</v>
      </c>
      <c r="J28" s="98" t="str">
        <f>VLOOKUP(E28,VIP!$A$2:$O8495,8,FALSE)</f>
        <v>Si</v>
      </c>
      <c r="K28" s="98" t="str">
        <f>VLOOKUP(E28,VIP!$A$2:$O12069,6,0)</f>
        <v>SI</v>
      </c>
      <c r="L28" s="105" t="s">
        <v>2228</v>
      </c>
      <c r="M28" s="104" t="s">
        <v>2473</v>
      </c>
      <c r="N28" s="103" t="s">
        <v>2481</v>
      </c>
      <c r="O28" s="123" t="s">
        <v>2483</v>
      </c>
      <c r="P28" s="130"/>
      <c r="Q28" s="104" t="s">
        <v>2228</v>
      </c>
    </row>
    <row r="29" spans="1:17" ht="17.399999999999999" x14ac:dyDescent="0.3">
      <c r="A29" s="123" t="str">
        <f>VLOOKUP(E29,'LISTADO ATM'!$A$2:$C$896,3,0)</f>
        <v>DISTRITO NACIONAL</v>
      </c>
      <c r="B29" s="110">
        <v>335780090</v>
      </c>
      <c r="C29" s="102">
        <v>44229.729317129626</v>
      </c>
      <c r="D29" s="123" t="s">
        <v>2189</v>
      </c>
      <c r="E29" s="99">
        <v>640</v>
      </c>
      <c r="F29" s="84" t="str">
        <f>VLOOKUP(E29,VIP!$A$2:$O11659,2,0)</f>
        <v>DRBR640</v>
      </c>
      <c r="G29" s="98" t="str">
        <f>VLOOKUP(E29,'LISTADO ATM'!$A$2:$B$895,2,0)</f>
        <v xml:space="preserve">ATM Ministerio Obras Públicas </v>
      </c>
      <c r="H29" s="98" t="str">
        <f>VLOOKUP(E29,VIP!$A$2:$O16579,7,FALSE)</f>
        <v>Si</v>
      </c>
      <c r="I29" s="98" t="str">
        <f>VLOOKUP(E29,VIP!$A$2:$O8544,8,FALSE)</f>
        <v>Si</v>
      </c>
      <c r="J29" s="98" t="str">
        <f>VLOOKUP(E29,VIP!$A$2:$O8494,8,FALSE)</f>
        <v>Si</v>
      </c>
      <c r="K29" s="98" t="str">
        <f>VLOOKUP(E29,VIP!$A$2:$O12068,6,0)</f>
        <v>NO</v>
      </c>
      <c r="L29" s="105" t="s">
        <v>2228</v>
      </c>
      <c r="M29" s="104" t="s">
        <v>2473</v>
      </c>
      <c r="N29" s="103" t="s">
        <v>2481</v>
      </c>
      <c r="O29" s="123" t="s">
        <v>2483</v>
      </c>
      <c r="P29" s="123"/>
      <c r="Q29" s="104" t="s">
        <v>2228</v>
      </c>
    </row>
    <row r="30" spans="1:17" ht="17.399999999999999" x14ac:dyDescent="0.3">
      <c r="A30" s="123" t="str">
        <f>VLOOKUP(E30,'LISTADO ATM'!$A$2:$C$896,3,0)</f>
        <v>ESTE</v>
      </c>
      <c r="B30" s="110">
        <v>335780092</v>
      </c>
      <c r="C30" s="102">
        <v>44229.729814814818</v>
      </c>
      <c r="D30" s="123" t="s">
        <v>2189</v>
      </c>
      <c r="E30" s="99">
        <v>294</v>
      </c>
      <c r="F30" s="84" t="str">
        <f>VLOOKUP(E30,VIP!$A$2:$O11658,2,0)</f>
        <v>DRBR294</v>
      </c>
      <c r="G30" s="98" t="str">
        <f>VLOOKUP(E30,'LISTADO ATM'!$A$2:$B$895,2,0)</f>
        <v xml:space="preserve">ATM Plaza Zaglul San Pedro II </v>
      </c>
      <c r="H30" s="98" t="str">
        <f>VLOOKUP(E30,VIP!$A$2:$O16578,7,FALSE)</f>
        <v>Si</v>
      </c>
      <c r="I30" s="98" t="str">
        <f>VLOOKUP(E30,VIP!$A$2:$O8543,8,FALSE)</f>
        <v>Si</v>
      </c>
      <c r="J30" s="98" t="str">
        <f>VLOOKUP(E30,VIP!$A$2:$O8493,8,FALSE)</f>
        <v>Si</v>
      </c>
      <c r="K30" s="98" t="str">
        <f>VLOOKUP(E30,VIP!$A$2:$O12067,6,0)</f>
        <v>NO</v>
      </c>
      <c r="L30" s="105" t="s">
        <v>2228</v>
      </c>
      <c r="M30" s="104" t="s">
        <v>2473</v>
      </c>
      <c r="N30" s="103" t="s">
        <v>2481</v>
      </c>
      <c r="O30" s="123" t="s">
        <v>2483</v>
      </c>
      <c r="P30" s="123"/>
      <c r="Q30" s="104" t="s">
        <v>2228</v>
      </c>
    </row>
    <row r="31" spans="1:17" ht="17.399999999999999" x14ac:dyDescent="0.3">
      <c r="A31" s="123" t="str">
        <f>VLOOKUP(E31,'LISTADO ATM'!$A$2:$C$896,3,0)</f>
        <v>DISTRITO NACIONAL</v>
      </c>
      <c r="B31" s="110">
        <v>335780095</v>
      </c>
      <c r="C31" s="102">
        <v>44229.73097222222</v>
      </c>
      <c r="D31" s="123" t="s">
        <v>2189</v>
      </c>
      <c r="E31" s="99">
        <v>36</v>
      </c>
      <c r="F31" s="84" t="str">
        <f>VLOOKUP(E31,VIP!$A$2:$O11656,2,0)</f>
        <v>DRBR036</v>
      </c>
      <c r="G31" s="98" t="str">
        <f>VLOOKUP(E31,'LISTADO ATM'!$A$2:$B$895,2,0)</f>
        <v xml:space="preserve">ATM Banco Central </v>
      </c>
      <c r="H31" s="98" t="str">
        <f>VLOOKUP(E31,VIP!$A$2:$O16576,7,FALSE)</f>
        <v>Si</v>
      </c>
      <c r="I31" s="98" t="str">
        <f>VLOOKUP(E31,VIP!$A$2:$O8541,8,FALSE)</f>
        <v>Si</v>
      </c>
      <c r="J31" s="98" t="str">
        <f>VLOOKUP(E31,VIP!$A$2:$O8491,8,FALSE)</f>
        <v>Si</v>
      </c>
      <c r="K31" s="98" t="str">
        <f>VLOOKUP(E31,VIP!$A$2:$O12065,6,0)</f>
        <v>SI</v>
      </c>
      <c r="L31" s="105" t="s">
        <v>2228</v>
      </c>
      <c r="M31" s="104" t="s">
        <v>2473</v>
      </c>
      <c r="N31" s="103" t="s">
        <v>2481</v>
      </c>
      <c r="O31" s="123" t="s">
        <v>2483</v>
      </c>
      <c r="P31" s="124"/>
      <c r="Q31" s="104" t="s">
        <v>2228</v>
      </c>
    </row>
    <row r="32" spans="1:17" ht="17.399999999999999" x14ac:dyDescent="0.3">
      <c r="A32" s="123" t="str">
        <f>VLOOKUP(E32,'LISTADO ATM'!$A$2:$C$896,3,0)</f>
        <v>DISTRITO NACIONAL</v>
      </c>
      <c r="B32" s="110">
        <v>335780100</v>
      </c>
      <c r="C32" s="102">
        <v>44229.738437499997</v>
      </c>
      <c r="D32" s="123" t="s">
        <v>2189</v>
      </c>
      <c r="E32" s="99">
        <v>821</v>
      </c>
      <c r="F32" s="84" t="str">
        <f>VLOOKUP(E32,VIP!$A$2:$O11655,2,0)</f>
        <v>DRBR821</v>
      </c>
      <c r="G32" s="98" t="str">
        <f>VLOOKUP(E32,'LISTADO ATM'!$A$2:$B$895,2,0)</f>
        <v xml:space="preserve">ATM S/M Bravo Churchill </v>
      </c>
      <c r="H32" s="98" t="str">
        <f>VLOOKUP(E32,VIP!$A$2:$O16575,7,FALSE)</f>
        <v>Si</v>
      </c>
      <c r="I32" s="98" t="str">
        <f>VLOOKUP(E32,VIP!$A$2:$O8540,8,FALSE)</f>
        <v>No</v>
      </c>
      <c r="J32" s="98" t="str">
        <f>VLOOKUP(E32,VIP!$A$2:$O8490,8,FALSE)</f>
        <v>No</v>
      </c>
      <c r="K32" s="98" t="str">
        <f>VLOOKUP(E32,VIP!$A$2:$O12064,6,0)</f>
        <v>SI</v>
      </c>
      <c r="L32" s="105" t="s">
        <v>2228</v>
      </c>
      <c r="M32" s="104" t="s">
        <v>2473</v>
      </c>
      <c r="N32" s="103" t="s">
        <v>2481</v>
      </c>
      <c r="O32" s="123" t="s">
        <v>2483</v>
      </c>
      <c r="P32" s="123"/>
      <c r="Q32" s="104" t="s">
        <v>2228</v>
      </c>
    </row>
    <row r="33" spans="1:17" ht="17.399999999999999" x14ac:dyDescent="0.3">
      <c r="A33" s="123" t="str">
        <f>VLOOKUP(E33,'LISTADO ATM'!$A$2:$C$896,3,0)</f>
        <v>SUR</v>
      </c>
      <c r="B33" s="110">
        <v>335780133</v>
      </c>
      <c r="C33" s="102">
        <v>44229.795925925922</v>
      </c>
      <c r="D33" s="123" t="s">
        <v>2189</v>
      </c>
      <c r="E33" s="99">
        <v>131</v>
      </c>
      <c r="F33" s="84" t="str">
        <f>VLOOKUP(E33,VIP!$A$2:$O11652,2,0)</f>
        <v>DRBR131</v>
      </c>
      <c r="G33" s="98" t="str">
        <f>VLOOKUP(E33,'LISTADO ATM'!$A$2:$B$895,2,0)</f>
        <v xml:space="preserve">ATM Oficina Baní I </v>
      </c>
      <c r="H33" s="98" t="str">
        <f>VLOOKUP(E33,VIP!$A$2:$O16572,7,FALSE)</f>
        <v>Si</v>
      </c>
      <c r="I33" s="98" t="str">
        <f>VLOOKUP(E33,VIP!$A$2:$O8537,8,FALSE)</f>
        <v>Si</v>
      </c>
      <c r="J33" s="98" t="str">
        <f>VLOOKUP(E33,VIP!$A$2:$O8487,8,FALSE)</f>
        <v>Si</v>
      </c>
      <c r="K33" s="98" t="str">
        <f>VLOOKUP(E33,VIP!$A$2:$O12061,6,0)</f>
        <v>NO</v>
      </c>
      <c r="L33" s="105" t="s">
        <v>2228</v>
      </c>
      <c r="M33" s="104" t="s">
        <v>2473</v>
      </c>
      <c r="N33" s="103" t="s">
        <v>2481</v>
      </c>
      <c r="O33" s="123" t="s">
        <v>2483</v>
      </c>
      <c r="P33" s="123"/>
      <c r="Q33" s="104" t="s">
        <v>2228</v>
      </c>
    </row>
    <row r="34" spans="1:17" ht="17.399999999999999" x14ac:dyDescent="0.3">
      <c r="A34" s="123" t="str">
        <f>VLOOKUP(E34,'LISTADO ATM'!$A$2:$C$896,3,0)</f>
        <v>NORTE</v>
      </c>
      <c r="B34" s="110">
        <v>335780134</v>
      </c>
      <c r="C34" s="102">
        <v>44229.796377314815</v>
      </c>
      <c r="D34" s="123" t="s">
        <v>2190</v>
      </c>
      <c r="E34" s="99">
        <v>397</v>
      </c>
      <c r="F34" s="84" t="str">
        <f>VLOOKUP(E34,VIP!$A$2:$O11651,2,0)</f>
        <v>DRBR397</v>
      </c>
      <c r="G34" s="98" t="str">
        <f>VLOOKUP(E34,'LISTADO ATM'!$A$2:$B$895,2,0)</f>
        <v xml:space="preserve">ATM Autobanco San Francisco de Macoris </v>
      </c>
      <c r="H34" s="98" t="str">
        <f>VLOOKUP(E34,VIP!$A$2:$O16571,7,FALSE)</f>
        <v>Si</v>
      </c>
      <c r="I34" s="98" t="str">
        <f>VLOOKUP(E34,VIP!$A$2:$O8536,8,FALSE)</f>
        <v>Si</v>
      </c>
      <c r="J34" s="98" t="str">
        <f>VLOOKUP(E34,VIP!$A$2:$O8486,8,FALSE)</f>
        <v>Si</v>
      </c>
      <c r="K34" s="98" t="str">
        <f>VLOOKUP(E34,VIP!$A$2:$O12060,6,0)</f>
        <v>NO</v>
      </c>
      <c r="L34" s="105" t="s">
        <v>2228</v>
      </c>
      <c r="M34" s="104" t="s">
        <v>2473</v>
      </c>
      <c r="N34" s="103" t="s">
        <v>2481</v>
      </c>
      <c r="O34" s="123" t="s">
        <v>2490</v>
      </c>
      <c r="P34" s="123"/>
      <c r="Q34" s="104" t="s">
        <v>2228</v>
      </c>
    </row>
    <row r="35" spans="1:17" ht="17.399999999999999" x14ac:dyDescent="0.3">
      <c r="A35" s="123" t="str">
        <f>VLOOKUP(E35,'LISTADO ATM'!$A$2:$C$896,3,0)</f>
        <v>DISTRITO NACIONAL</v>
      </c>
      <c r="B35" s="110">
        <v>335780137</v>
      </c>
      <c r="C35" s="102">
        <v>44229.803854166668</v>
      </c>
      <c r="D35" s="123" t="s">
        <v>2189</v>
      </c>
      <c r="E35" s="99">
        <v>951</v>
      </c>
      <c r="F35" s="84" t="str">
        <f>VLOOKUP(E35,VIP!$A$2:$O11649,2,0)</f>
        <v>DRBR203</v>
      </c>
      <c r="G35" s="98" t="str">
        <f>VLOOKUP(E35,'LISTADO ATM'!$A$2:$B$895,2,0)</f>
        <v xml:space="preserve">ATM Oficina Plaza Haché JFK </v>
      </c>
      <c r="H35" s="98" t="str">
        <f>VLOOKUP(E35,VIP!$A$2:$O16569,7,FALSE)</f>
        <v>Si</v>
      </c>
      <c r="I35" s="98" t="str">
        <f>VLOOKUP(E35,VIP!$A$2:$O8534,8,FALSE)</f>
        <v>Si</v>
      </c>
      <c r="J35" s="98" t="str">
        <f>VLOOKUP(E35,VIP!$A$2:$O8484,8,FALSE)</f>
        <v>Si</v>
      </c>
      <c r="K35" s="98" t="str">
        <f>VLOOKUP(E35,VIP!$A$2:$O12058,6,0)</f>
        <v>NO</v>
      </c>
      <c r="L35" s="105" t="s">
        <v>2228</v>
      </c>
      <c r="M35" s="104" t="s">
        <v>2473</v>
      </c>
      <c r="N35" s="103" t="s">
        <v>2481</v>
      </c>
      <c r="O35" s="123" t="s">
        <v>2483</v>
      </c>
      <c r="P35" s="123"/>
      <c r="Q35" s="104" t="s">
        <v>2228</v>
      </c>
    </row>
    <row r="36" spans="1:17" ht="17.399999999999999" x14ac:dyDescent="0.3">
      <c r="A36" s="123" t="str">
        <f>VLOOKUP(E36,'LISTADO ATM'!$A$2:$C$896,3,0)</f>
        <v>DISTRITO NACIONAL</v>
      </c>
      <c r="B36" s="110">
        <v>335780138</v>
      </c>
      <c r="C36" s="102">
        <v>44229.805347222224</v>
      </c>
      <c r="D36" s="123" t="s">
        <v>2189</v>
      </c>
      <c r="E36" s="99">
        <v>115</v>
      </c>
      <c r="F36" s="84" t="str">
        <f>VLOOKUP(E36,VIP!$A$2:$O11648,2,0)</f>
        <v>DRBR115</v>
      </c>
      <c r="G36" s="98" t="str">
        <f>VLOOKUP(E36,'LISTADO ATM'!$A$2:$B$895,2,0)</f>
        <v xml:space="preserve">ATM Oficina Megacentro I </v>
      </c>
      <c r="H36" s="98" t="str">
        <f>VLOOKUP(E36,VIP!$A$2:$O16568,7,FALSE)</f>
        <v>Si</v>
      </c>
      <c r="I36" s="98" t="str">
        <f>VLOOKUP(E36,VIP!$A$2:$O8533,8,FALSE)</f>
        <v>Si</v>
      </c>
      <c r="J36" s="98" t="str">
        <f>VLOOKUP(E36,VIP!$A$2:$O8483,8,FALSE)</f>
        <v>Si</v>
      </c>
      <c r="K36" s="98" t="str">
        <f>VLOOKUP(E36,VIP!$A$2:$O12057,6,0)</f>
        <v>SI</v>
      </c>
      <c r="L36" s="105" t="s">
        <v>2228</v>
      </c>
      <c r="M36" s="104" t="s">
        <v>2473</v>
      </c>
      <c r="N36" s="103" t="s">
        <v>2481</v>
      </c>
      <c r="O36" s="123" t="s">
        <v>2483</v>
      </c>
      <c r="P36" s="123"/>
      <c r="Q36" s="104" t="s">
        <v>2228</v>
      </c>
    </row>
    <row r="37" spans="1:17" ht="17.399999999999999" x14ac:dyDescent="0.3">
      <c r="A37" s="123" t="str">
        <f>VLOOKUP(E37,'LISTADO ATM'!$A$2:$C$896,3,0)</f>
        <v>ESTE</v>
      </c>
      <c r="B37" s="110">
        <v>335780139</v>
      </c>
      <c r="C37" s="102">
        <v>44229.806087962963</v>
      </c>
      <c r="D37" s="123" t="s">
        <v>2189</v>
      </c>
      <c r="E37" s="99">
        <v>217</v>
      </c>
      <c r="F37" s="84" t="str">
        <f>VLOOKUP(E37,VIP!$A$2:$O11647,2,0)</f>
        <v>DRBR217</v>
      </c>
      <c r="G37" s="98" t="str">
        <f>VLOOKUP(E37,'LISTADO ATM'!$A$2:$B$895,2,0)</f>
        <v xml:space="preserve">ATM Oficina Bávaro </v>
      </c>
      <c r="H37" s="98" t="str">
        <f>VLOOKUP(E37,VIP!$A$2:$O16567,7,FALSE)</f>
        <v>Si</v>
      </c>
      <c r="I37" s="98" t="str">
        <f>VLOOKUP(E37,VIP!$A$2:$O8532,8,FALSE)</f>
        <v>Si</v>
      </c>
      <c r="J37" s="98" t="str">
        <f>VLOOKUP(E37,VIP!$A$2:$O8482,8,FALSE)</f>
        <v>Si</v>
      </c>
      <c r="K37" s="98" t="str">
        <f>VLOOKUP(E37,VIP!$A$2:$O12056,6,0)</f>
        <v>NO</v>
      </c>
      <c r="L37" s="105" t="s">
        <v>2228</v>
      </c>
      <c r="M37" s="104" t="s">
        <v>2473</v>
      </c>
      <c r="N37" s="103" t="s">
        <v>2481</v>
      </c>
      <c r="O37" s="123" t="s">
        <v>2483</v>
      </c>
      <c r="P37" s="123"/>
      <c r="Q37" s="104" t="s">
        <v>2228</v>
      </c>
    </row>
    <row r="38" spans="1:17" ht="17.399999999999999" x14ac:dyDescent="0.3">
      <c r="A38" s="123" t="str">
        <f>VLOOKUP(E38,'LISTADO ATM'!$A$2:$C$896,3,0)</f>
        <v>NORTE</v>
      </c>
      <c r="B38" s="110">
        <v>335780141</v>
      </c>
      <c r="C38" s="102">
        <v>44229.807395833333</v>
      </c>
      <c r="D38" s="123" t="s">
        <v>2189</v>
      </c>
      <c r="E38" s="99">
        <v>257</v>
      </c>
      <c r="F38" s="84" t="str">
        <f>VLOOKUP(E38,VIP!$A$2:$O11645,2,0)</f>
        <v>DRBR257</v>
      </c>
      <c r="G38" s="98" t="str">
        <f>VLOOKUP(E38,'LISTADO ATM'!$A$2:$B$895,2,0)</f>
        <v xml:space="preserve">ATM S/M Pola (Santiago) </v>
      </c>
      <c r="H38" s="98" t="str">
        <f>VLOOKUP(E38,VIP!$A$2:$O16565,7,FALSE)</f>
        <v>Si</v>
      </c>
      <c r="I38" s="98" t="str">
        <f>VLOOKUP(E38,VIP!$A$2:$O8530,8,FALSE)</f>
        <v>Si</v>
      </c>
      <c r="J38" s="98" t="str">
        <f>VLOOKUP(E38,VIP!$A$2:$O8480,8,FALSE)</f>
        <v>Si</v>
      </c>
      <c r="K38" s="98" t="str">
        <f>VLOOKUP(E38,VIP!$A$2:$O12054,6,0)</f>
        <v>NO</v>
      </c>
      <c r="L38" s="105" t="s">
        <v>2228</v>
      </c>
      <c r="M38" s="104" t="s">
        <v>2473</v>
      </c>
      <c r="N38" s="103" t="s">
        <v>2481</v>
      </c>
      <c r="O38" s="123" t="s">
        <v>2483</v>
      </c>
      <c r="P38" s="127"/>
      <c r="Q38" s="104" t="s">
        <v>2228</v>
      </c>
    </row>
    <row r="39" spans="1:17" ht="17.399999999999999" x14ac:dyDescent="0.3">
      <c r="A39" s="123" t="str">
        <f>VLOOKUP(E39,'LISTADO ATM'!$A$2:$C$896,3,0)</f>
        <v>DISTRITO NACIONAL</v>
      </c>
      <c r="B39" s="110">
        <v>335780142</v>
      </c>
      <c r="C39" s="102">
        <v>44229.807997685188</v>
      </c>
      <c r="D39" s="123" t="s">
        <v>2189</v>
      </c>
      <c r="E39" s="99">
        <v>488</v>
      </c>
      <c r="F39" s="84" t="str">
        <f>VLOOKUP(E39,VIP!$A$2:$O11644,2,0)</f>
        <v>DRBR488</v>
      </c>
      <c r="G39" s="98" t="str">
        <f>VLOOKUP(E39,'LISTADO ATM'!$A$2:$B$895,2,0)</f>
        <v xml:space="preserve">ATM Aeropuerto El Higuero </v>
      </c>
      <c r="H39" s="98" t="str">
        <f>VLOOKUP(E39,VIP!$A$2:$O16564,7,FALSE)</f>
        <v>Si</v>
      </c>
      <c r="I39" s="98" t="str">
        <f>VLOOKUP(E39,VIP!$A$2:$O8529,8,FALSE)</f>
        <v>Si</v>
      </c>
      <c r="J39" s="98" t="str">
        <f>VLOOKUP(E39,VIP!$A$2:$O8479,8,FALSE)</f>
        <v>Si</v>
      </c>
      <c r="K39" s="98" t="str">
        <f>VLOOKUP(E39,VIP!$A$2:$O12053,6,0)</f>
        <v>NO</v>
      </c>
      <c r="L39" s="105" t="s">
        <v>2228</v>
      </c>
      <c r="M39" s="104" t="s">
        <v>2473</v>
      </c>
      <c r="N39" s="103" t="s">
        <v>2481</v>
      </c>
      <c r="O39" s="123" t="s">
        <v>2483</v>
      </c>
      <c r="P39" s="127"/>
      <c r="Q39" s="104" t="s">
        <v>2228</v>
      </c>
    </row>
    <row r="40" spans="1:17" ht="17.399999999999999" x14ac:dyDescent="0.3">
      <c r="A40" s="123" t="str">
        <f>VLOOKUP(E40,'LISTADO ATM'!$A$2:$C$896,3,0)</f>
        <v>DISTRITO NACIONAL</v>
      </c>
      <c r="B40" s="110">
        <v>335780143</v>
      </c>
      <c r="C40" s="102">
        <v>44229.808518518519</v>
      </c>
      <c r="D40" s="123" t="s">
        <v>2189</v>
      </c>
      <c r="E40" s="99">
        <v>490</v>
      </c>
      <c r="F40" s="84" t="str">
        <f>VLOOKUP(E40,VIP!$A$2:$O11643,2,0)</f>
        <v>DRBR490</v>
      </c>
      <c r="G40" s="98" t="str">
        <f>VLOOKUP(E40,'LISTADO ATM'!$A$2:$B$895,2,0)</f>
        <v xml:space="preserve">ATM Hospital Ney Arias Lora </v>
      </c>
      <c r="H40" s="98" t="str">
        <f>VLOOKUP(E40,VIP!$A$2:$O16563,7,FALSE)</f>
        <v>Si</v>
      </c>
      <c r="I40" s="98" t="str">
        <f>VLOOKUP(E40,VIP!$A$2:$O8528,8,FALSE)</f>
        <v>Si</v>
      </c>
      <c r="J40" s="98" t="str">
        <f>VLOOKUP(E40,VIP!$A$2:$O8478,8,FALSE)</f>
        <v>Si</v>
      </c>
      <c r="K40" s="98" t="str">
        <f>VLOOKUP(E40,VIP!$A$2:$O12052,6,0)</f>
        <v>NO</v>
      </c>
      <c r="L40" s="105" t="s">
        <v>2228</v>
      </c>
      <c r="M40" s="104" t="s">
        <v>2473</v>
      </c>
      <c r="N40" s="103" t="s">
        <v>2481</v>
      </c>
      <c r="O40" s="123" t="s">
        <v>2483</v>
      </c>
      <c r="P40" s="127"/>
      <c r="Q40" s="104" t="s">
        <v>2228</v>
      </c>
    </row>
    <row r="41" spans="1:17" ht="17.399999999999999" x14ac:dyDescent="0.3">
      <c r="A41" s="123" t="str">
        <f>VLOOKUP(E41,'LISTADO ATM'!$A$2:$C$896,3,0)</f>
        <v>DISTRITO NACIONAL</v>
      </c>
      <c r="B41" s="110">
        <v>335780144</v>
      </c>
      <c r="C41" s="102">
        <v>44229.809386574074</v>
      </c>
      <c r="D41" s="123" t="s">
        <v>2189</v>
      </c>
      <c r="E41" s="99">
        <v>585</v>
      </c>
      <c r="F41" s="84" t="str">
        <f>VLOOKUP(E41,VIP!$A$2:$O11642,2,0)</f>
        <v>DRBR083</v>
      </c>
      <c r="G41" s="98" t="str">
        <f>VLOOKUP(E41,'LISTADO ATM'!$A$2:$B$895,2,0)</f>
        <v xml:space="preserve">ATM Oficina Haina Oriental </v>
      </c>
      <c r="H41" s="98" t="str">
        <f>VLOOKUP(E41,VIP!$A$2:$O16562,7,FALSE)</f>
        <v>Si</v>
      </c>
      <c r="I41" s="98" t="str">
        <f>VLOOKUP(E41,VIP!$A$2:$O8527,8,FALSE)</f>
        <v>Si</v>
      </c>
      <c r="J41" s="98" t="str">
        <f>VLOOKUP(E41,VIP!$A$2:$O8477,8,FALSE)</f>
        <v>Si</v>
      </c>
      <c r="K41" s="98" t="str">
        <f>VLOOKUP(E41,VIP!$A$2:$O12051,6,0)</f>
        <v>NO</v>
      </c>
      <c r="L41" s="105" t="s">
        <v>2228</v>
      </c>
      <c r="M41" s="104" t="s">
        <v>2473</v>
      </c>
      <c r="N41" s="103" t="s">
        <v>2481</v>
      </c>
      <c r="O41" s="123" t="s">
        <v>2483</v>
      </c>
      <c r="P41" s="123"/>
      <c r="Q41" s="104" t="s">
        <v>2228</v>
      </c>
    </row>
    <row r="42" spans="1:17" ht="17.399999999999999" x14ac:dyDescent="0.3">
      <c r="A42" s="123" t="str">
        <f>VLOOKUP(E42,'LISTADO ATM'!$A$2:$C$896,3,0)</f>
        <v>DISTRITO NACIONAL</v>
      </c>
      <c r="B42" s="110">
        <v>335780146</v>
      </c>
      <c r="C42" s="102">
        <v>44229.811689814815</v>
      </c>
      <c r="D42" s="123" t="s">
        <v>2189</v>
      </c>
      <c r="E42" s="99">
        <v>686</v>
      </c>
      <c r="F42" s="84" t="str">
        <f>VLOOKUP(E42,VIP!$A$2:$O11641,2,0)</f>
        <v>DRBR686</v>
      </c>
      <c r="G42" s="98" t="str">
        <f>VLOOKUP(E42,'LISTADO ATM'!$A$2:$B$895,2,0)</f>
        <v>ATM Autoservicio Oficina Máximo Gómez</v>
      </c>
      <c r="H42" s="98" t="str">
        <f>VLOOKUP(E42,VIP!$A$2:$O16561,7,FALSE)</f>
        <v>Si</v>
      </c>
      <c r="I42" s="98" t="str">
        <f>VLOOKUP(E42,VIP!$A$2:$O8526,8,FALSE)</f>
        <v>Si</v>
      </c>
      <c r="J42" s="98" t="str">
        <f>VLOOKUP(E42,VIP!$A$2:$O8476,8,FALSE)</f>
        <v>Si</v>
      </c>
      <c r="K42" s="98" t="str">
        <f>VLOOKUP(E42,VIP!$A$2:$O12050,6,0)</f>
        <v>NO</v>
      </c>
      <c r="L42" s="105" t="s">
        <v>2228</v>
      </c>
      <c r="M42" s="104" t="s">
        <v>2473</v>
      </c>
      <c r="N42" s="103" t="s">
        <v>2481</v>
      </c>
      <c r="O42" s="123" t="s">
        <v>2483</v>
      </c>
      <c r="P42" s="128"/>
      <c r="Q42" s="104" t="s">
        <v>2228</v>
      </c>
    </row>
    <row r="43" spans="1:17" ht="17.399999999999999" x14ac:dyDescent="0.3">
      <c r="A43" s="123" t="str">
        <f>VLOOKUP(E43,'LISTADO ATM'!$A$2:$C$896,3,0)</f>
        <v>NORTE</v>
      </c>
      <c r="B43" s="110">
        <v>335780147</v>
      </c>
      <c r="C43" s="102">
        <v>44229.812175925923</v>
      </c>
      <c r="D43" s="123" t="s">
        <v>2190</v>
      </c>
      <c r="E43" s="99">
        <v>88</v>
      </c>
      <c r="F43" s="84" t="str">
        <f>VLOOKUP(E43,VIP!$A$2:$O11640,2,0)</f>
        <v>DRBR088</v>
      </c>
      <c r="G43" s="98" t="str">
        <f>VLOOKUP(E43,'LISTADO ATM'!$A$2:$B$895,2,0)</f>
        <v xml:space="preserve">ATM S/M La Fuente (Santiago) </v>
      </c>
      <c r="H43" s="98" t="str">
        <f>VLOOKUP(E43,VIP!$A$2:$O16560,7,FALSE)</f>
        <v>Si</v>
      </c>
      <c r="I43" s="98" t="str">
        <f>VLOOKUP(E43,VIP!$A$2:$O8525,8,FALSE)</f>
        <v>Si</v>
      </c>
      <c r="J43" s="98" t="str">
        <f>VLOOKUP(E43,VIP!$A$2:$O8475,8,FALSE)</f>
        <v>Si</v>
      </c>
      <c r="K43" s="98" t="str">
        <f>VLOOKUP(E43,VIP!$A$2:$O12049,6,0)</f>
        <v>NO</v>
      </c>
      <c r="L43" s="105" t="s">
        <v>2228</v>
      </c>
      <c r="M43" s="104" t="s">
        <v>2473</v>
      </c>
      <c r="N43" s="103" t="s">
        <v>2481</v>
      </c>
      <c r="O43" s="123" t="s">
        <v>2490</v>
      </c>
      <c r="P43" s="128"/>
      <c r="Q43" s="104" t="s">
        <v>2228</v>
      </c>
    </row>
    <row r="44" spans="1:17" ht="17.399999999999999" x14ac:dyDescent="0.3">
      <c r="A44" s="123" t="str">
        <f>VLOOKUP(E44,'LISTADO ATM'!$A$2:$C$896,3,0)</f>
        <v>DISTRITO NACIONAL</v>
      </c>
      <c r="B44" s="110">
        <v>335780149</v>
      </c>
      <c r="C44" s="102">
        <v>44229.813576388886</v>
      </c>
      <c r="D44" s="123" t="s">
        <v>2189</v>
      </c>
      <c r="E44" s="99">
        <v>875</v>
      </c>
      <c r="F44" s="84" t="str">
        <f>VLOOKUP(E44,VIP!$A$2:$O11639,2,0)</f>
        <v>DRBR875</v>
      </c>
      <c r="G44" s="98" t="str">
        <f>VLOOKUP(E44,'LISTADO ATM'!$A$2:$B$895,2,0)</f>
        <v xml:space="preserve">ATM Texaco Aut. Duarte KM 14 1/2 (Los Alcarrizos) </v>
      </c>
      <c r="H44" s="98" t="str">
        <f>VLOOKUP(E44,VIP!$A$2:$O16559,7,FALSE)</f>
        <v>Si</v>
      </c>
      <c r="I44" s="98" t="str">
        <f>VLOOKUP(E44,VIP!$A$2:$O8524,8,FALSE)</f>
        <v>Si</v>
      </c>
      <c r="J44" s="98" t="str">
        <f>VLOOKUP(E44,VIP!$A$2:$O8474,8,FALSE)</f>
        <v>Si</v>
      </c>
      <c r="K44" s="98" t="str">
        <f>VLOOKUP(E44,VIP!$A$2:$O12048,6,0)</f>
        <v>NO</v>
      </c>
      <c r="L44" s="105" t="s">
        <v>2228</v>
      </c>
      <c r="M44" s="104" t="s">
        <v>2473</v>
      </c>
      <c r="N44" s="103" t="s">
        <v>2481</v>
      </c>
      <c r="O44" s="123" t="s">
        <v>2483</v>
      </c>
      <c r="P44" s="124"/>
      <c r="Q44" s="104" t="s">
        <v>2228</v>
      </c>
    </row>
    <row r="45" spans="1:17" ht="17.399999999999999" x14ac:dyDescent="0.3">
      <c r="A45" s="123" t="str">
        <f>VLOOKUP(E45,'LISTADO ATM'!$A$2:$C$896,3,0)</f>
        <v>NORTE</v>
      </c>
      <c r="B45" s="110">
        <v>335780171</v>
      </c>
      <c r="C45" s="102">
        <v>44229.901469907411</v>
      </c>
      <c r="D45" s="123" t="s">
        <v>2190</v>
      </c>
      <c r="E45" s="99">
        <v>854</v>
      </c>
      <c r="F45" s="84" t="str">
        <f>VLOOKUP(E45,VIP!$A$2:$O11647,2,0)</f>
        <v>DRBR854</v>
      </c>
      <c r="G45" s="98" t="str">
        <f>VLOOKUP(E45,'LISTADO ATM'!$A$2:$B$895,2,0)</f>
        <v xml:space="preserve">ATM Centro Comercial Blanco Batista </v>
      </c>
      <c r="H45" s="98" t="str">
        <f>VLOOKUP(E45,VIP!$A$2:$O16567,7,FALSE)</f>
        <v>Si</v>
      </c>
      <c r="I45" s="98" t="str">
        <f>VLOOKUP(E45,VIP!$A$2:$O8532,8,FALSE)</f>
        <v>Si</v>
      </c>
      <c r="J45" s="98" t="str">
        <f>VLOOKUP(E45,VIP!$A$2:$O8482,8,FALSE)</f>
        <v>Si</v>
      </c>
      <c r="K45" s="98" t="str">
        <f>VLOOKUP(E45,VIP!$A$2:$O12056,6,0)</f>
        <v>NO</v>
      </c>
      <c r="L45" s="105" t="s">
        <v>2228</v>
      </c>
      <c r="M45" s="104" t="s">
        <v>2473</v>
      </c>
      <c r="N45" s="103" t="s">
        <v>2481</v>
      </c>
      <c r="O45" s="123" t="s">
        <v>2490</v>
      </c>
      <c r="P45" s="128"/>
      <c r="Q45" s="104" t="s">
        <v>2228</v>
      </c>
    </row>
    <row r="46" spans="1:17" ht="17.399999999999999" x14ac:dyDescent="0.3">
      <c r="A46" s="123" t="str">
        <f>VLOOKUP(E46,'LISTADO ATM'!$A$2:$C$896,3,0)</f>
        <v>DISTRITO NACIONAL</v>
      </c>
      <c r="B46" s="110">
        <v>335780172</v>
      </c>
      <c r="C46" s="102">
        <v>44229.902013888888</v>
      </c>
      <c r="D46" s="123" t="s">
        <v>2189</v>
      </c>
      <c r="E46" s="99">
        <v>493</v>
      </c>
      <c r="F46" s="84" t="str">
        <f>VLOOKUP(E46,VIP!$A$2:$O11646,2,0)</f>
        <v>DRBR493</v>
      </c>
      <c r="G46" s="98" t="str">
        <f>VLOOKUP(E46,'LISTADO ATM'!$A$2:$B$895,2,0)</f>
        <v xml:space="preserve">ATM Oficina Haina Occidental II </v>
      </c>
      <c r="H46" s="98" t="str">
        <f>VLOOKUP(E46,VIP!$A$2:$O16566,7,FALSE)</f>
        <v>Si</v>
      </c>
      <c r="I46" s="98" t="str">
        <f>VLOOKUP(E46,VIP!$A$2:$O8531,8,FALSE)</f>
        <v>Si</v>
      </c>
      <c r="J46" s="98" t="str">
        <f>VLOOKUP(E46,VIP!$A$2:$O8481,8,FALSE)</f>
        <v>Si</v>
      </c>
      <c r="K46" s="98" t="str">
        <f>VLOOKUP(E46,VIP!$A$2:$O12055,6,0)</f>
        <v>NO</v>
      </c>
      <c r="L46" s="105" t="s">
        <v>2228</v>
      </c>
      <c r="M46" s="104" t="s">
        <v>2473</v>
      </c>
      <c r="N46" s="103" t="s">
        <v>2481</v>
      </c>
      <c r="O46" s="123" t="s">
        <v>2483</v>
      </c>
      <c r="P46" s="130"/>
      <c r="Q46" s="104" t="s">
        <v>2228</v>
      </c>
    </row>
    <row r="47" spans="1:17" ht="17.399999999999999" x14ac:dyDescent="0.3">
      <c r="A47" s="124" t="str">
        <f>VLOOKUP(E47,'LISTADO ATM'!$A$2:$C$896,3,0)</f>
        <v>ESTE</v>
      </c>
      <c r="B47" s="110" t="s">
        <v>2512</v>
      </c>
      <c r="C47" s="102">
        <v>44230.314479166664</v>
      </c>
      <c r="D47" s="124" t="s">
        <v>2189</v>
      </c>
      <c r="E47" s="99">
        <v>912</v>
      </c>
      <c r="F47" s="84" t="str">
        <f>VLOOKUP(E47,VIP!$A$2:$O11643,2,0)</f>
        <v>DRBR973</v>
      </c>
      <c r="G47" s="98" t="str">
        <f>VLOOKUP(E47,'LISTADO ATM'!$A$2:$B$895,2,0)</f>
        <v xml:space="preserve">ATM Oficina San Pedro II </v>
      </c>
      <c r="H47" s="98" t="str">
        <f>VLOOKUP(E47,VIP!$A$2:$O16563,7,FALSE)</f>
        <v>Si</v>
      </c>
      <c r="I47" s="98" t="str">
        <f>VLOOKUP(E47,VIP!$A$2:$O8528,8,FALSE)</f>
        <v>Si</v>
      </c>
      <c r="J47" s="98" t="str">
        <f>VLOOKUP(E47,VIP!$A$2:$O8478,8,FALSE)</f>
        <v>Si</v>
      </c>
      <c r="K47" s="98" t="str">
        <f>VLOOKUP(E47,VIP!$A$2:$O12052,6,0)</f>
        <v>SI</v>
      </c>
      <c r="L47" s="105" t="s">
        <v>2228</v>
      </c>
      <c r="M47" s="104" t="s">
        <v>2473</v>
      </c>
      <c r="N47" s="103" t="s">
        <v>2481</v>
      </c>
      <c r="O47" s="124" t="s">
        <v>2483</v>
      </c>
      <c r="P47" s="130"/>
      <c r="Q47" s="104" t="s">
        <v>2228</v>
      </c>
    </row>
    <row r="48" spans="1:17" ht="17.399999999999999" x14ac:dyDescent="0.3">
      <c r="A48" s="124" t="str">
        <f>VLOOKUP(E48,'LISTADO ATM'!$A$2:$C$896,3,0)</f>
        <v>DISTRITO NACIONAL</v>
      </c>
      <c r="B48" s="110" t="s">
        <v>2513</v>
      </c>
      <c r="C48" s="102">
        <v>44230.314143518517</v>
      </c>
      <c r="D48" s="124" t="s">
        <v>2189</v>
      </c>
      <c r="E48" s="99">
        <v>160</v>
      </c>
      <c r="F48" s="84" t="str">
        <f>VLOOKUP(E48,VIP!$A$2:$O11644,2,0)</f>
        <v>DRBR160</v>
      </c>
      <c r="G48" s="98" t="str">
        <f>VLOOKUP(E48,'LISTADO ATM'!$A$2:$B$895,2,0)</f>
        <v xml:space="preserve">ATM Oficina Herrera </v>
      </c>
      <c r="H48" s="98" t="str">
        <f>VLOOKUP(E48,VIP!$A$2:$O16564,7,FALSE)</f>
        <v>Si</v>
      </c>
      <c r="I48" s="98" t="str">
        <f>VLOOKUP(E48,VIP!$A$2:$O8529,8,FALSE)</f>
        <v>Si</v>
      </c>
      <c r="J48" s="98" t="str">
        <f>VLOOKUP(E48,VIP!$A$2:$O8479,8,FALSE)</f>
        <v>Si</v>
      </c>
      <c r="K48" s="98" t="str">
        <f>VLOOKUP(E48,VIP!$A$2:$O12053,6,0)</f>
        <v>NO</v>
      </c>
      <c r="L48" s="105" t="s">
        <v>2228</v>
      </c>
      <c r="M48" s="104" t="s">
        <v>2473</v>
      </c>
      <c r="N48" s="103" t="s">
        <v>2481</v>
      </c>
      <c r="O48" s="124" t="s">
        <v>2483</v>
      </c>
      <c r="P48" s="131"/>
      <c r="Q48" s="104" t="s">
        <v>2228</v>
      </c>
    </row>
    <row r="49" spans="1:17" ht="17.399999999999999" x14ac:dyDescent="0.3">
      <c r="A49" s="124" t="str">
        <f>VLOOKUP(E49,'LISTADO ATM'!$A$2:$C$896,3,0)</f>
        <v>DISTRITO NACIONAL</v>
      </c>
      <c r="B49" s="110">
        <v>335775954</v>
      </c>
      <c r="C49" s="102">
        <v>44225.513506944444</v>
      </c>
      <c r="D49" s="124" t="s">
        <v>2189</v>
      </c>
      <c r="E49" s="99">
        <v>611</v>
      </c>
      <c r="F49" s="84" t="str">
        <f>VLOOKUP(E49,VIP!$A$2:$O11473,2,0)</f>
        <v>DRBR611</v>
      </c>
      <c r="G49" s="98" t="str">
        <f>VLOOKUP(E49,'LISTADO ATM'!$A$2:$B$895,2,0)</f>
        <v xml:space="preserve">ATM DGII Sede Central </v>
      </c>
      <c r="H49" s="98" t="str">
        <f>VLOOKUP(E49,VIP!$A$2:$O16393,7,FALSE)</f>
        <v>Si</v>
      </c>
      <c r="I49" s="98" t="str">
        <f>VLOOKUP(E49,VIP!$A$2:$O8358,8,FALSE)</f>
        <v>Si</v>
      </c>
      <c r="J49" s="98" t="str">
        <f>VLOOKUP(E49,VIP!$A$2:$O8308,8,FALSE)</f>
        <v>Si</v>
      </c>
      <c r="K49" s="98" t="str">
        <f>VLOOKUP(E49,VIP!$A$2:$O11882,6,0)</f>
        <v>NO</v>
      </c>
      <c r="L49" s="105" t="s">
        <v>2254</v>
      </c>
      <c r="M49" s="104" t="s">
        <v>2473</v>
      </c>
      <c r="N49" s="103" t="s">
        <v>2497</v>
      </c>
      <c r="O49" s="124" t="s">
        <v>2483</v>
      </c>
      <c r="P49" s="124"/>
      <c r="Q49" s="104" t="s">
        <v>2254</v>
      </c>
    </row>
    <row r="50" spans="1:17" ht="17.399999999999999" x14ac:dyDescent="0.3">
      <c r="A50" s="124" t="str">
        <f>VLOOKUP(E50,'LISTADO ATM'!$A$2:$C$896,3,0)</f>
        <v>DISTRITO NACIONAL</v>
      </c>
      <c r="B50" s="110">
        <v>335776979</v>
      </c>
      <c r="C50" s="102">
        <v>44228.099305555559</v>
      </c>
      <c r="D50" s="124" t="s">
        <v>2189</v>
      </c>
      <c r="E50" s="99">
        <v>560</v>
      </c>
      <c r="F50" s="84" t="str">
        <f>VLOOKUP(E50,VIP!$A$2:$O11504,2,0)</f>
        <v>DRBR229</v>
      </c>
      <c r="G50" s="98" t="str">
        <f>VLOOKUP(E50,'LISTADO ATM'!$A$2:$B$895,2,0)</f>
        <v xml:space="preserve">ATM Junta Central Electoral </v>
      </c>
      <c r="H50" s="98" t="str">
        <f>VLOOKUP(E50,VIP!$A$2:$O16424,7,FALSE)</f>
        <v>Si</v>
      </c>
      <c r="I50" s="98" t="str">
        <f>VLOOKUP(E50,VIP!$A$2:$O8389,8,FALSE)</f>
        <v>Si</v>
      </c>
      <c r="J50" s="98" t="str">
        <f>VLOOKUP(E50,VIP!$A$2:$O8339,8,FALSE)</f>
        <v>Si</v>
      </c>
      <c r="K50" s="98" t="str">
        <f>VLOOKUP(E50,VIP!$A$2:$O11913,6,0)</f>
        <v>SI</v>
      </c>
      <c r="L50" s="105" t="s">
        <v>2254</v>
      </c>
      <c r="M50" s="104" t="s">
        <v>2473</v>
      </c>
      <c r="N50" s="103" t="s">
        <v>2497</v>
      </c>
      <c r="O50" s="124" t="s">
        <v>2483</v>
      </c>
      <c r="P50" s="104"/>
      <c r="Q50" s="104" t="s">
        <v>2254</v>
      </c>
    </row>
    <row r="51" spans="1:17" ht="17.399999999999999" x14ac:dyDescent="0.3">
      <c r="A51" s="126" t="str">
        <f>VLOOKUP(E51,'LISTADO ATM'!$A$2:$C$896,3,0)</f>
        <v>DISTRITO NACIONAL</v>
      </c>
      <c r="B51" s="110">
        <v>335777971</v>
      </c>
      <c r="C51" s="102">
        <v>44228.560613425929</v>
      </c>
      <c r="D51" s="127" t="s">
        <v>2189</v>
      </c>
      <c r="E51" s="99">
        <v>87</v>
      </c>
      <c r="F51" s="84" t="str">
        <f>VLOOKUP(E51,VIP!$A$2:$O11547,2,0)</f>
        <v>DRBR087</v>
      </c>
      <c r="G51" s="98" t="str">
        <f>VLOOKUP(E51,'LISTADO ATM'!$A$2:$B$895,2,0)</f>
        <v xml:space="preserve">ATM Autoservicio Sarasota </v>
      </c>
      <c r="H51" s="98" t="str">
        <f>VLOOKUP(E51,VIP!$A$2:$O16467,7,FALSE)</f>
        <v>Si</v>
      </c>
      <c r="I51" s="98" t="str">
        <f>VLOOKUP(E51,VIP!$A$2:$O8432,8,FALSE)</f>
        <v>Si</v>
      </c>
      <c r="J51" s="98" t="str">
        <f>VLOOKUP(E51,VIP!$A$2:$O8382,8,FALSE)</f>
        <v>Si</v>
      </c>
      <c r="K51" s="98" t="str">
        <f>VLOOKUP(E51,VIP!$A$2:$O11956,6,0)</f>
        <v>NO</v>
      </c>
      <c r="L51" s="105" t="s">
        <v>2502</v>
      </c>
      <c r="M51" s="104" t="s">
        <v>2473</v>
      </c>
      <c r="N51" s="103" t="s">
        <v>2481</v>
      </c>
      <c r="O51" s="127" t="s">
        <v>2483</v>
      </c>
      <c r="P51" s="127"/>
      <c r="Q51" s="104" t="s">
        <v>2502</v>
      </c>
    </row>
    <row r="52" spans="1:17" ht="17.399999999999999" x14ac:dyDescent="0.3">
      <c r="A52" s="126" t="str">
        <f>VLOOKUP(E52,'LISTADO ATM'!$A$2:$C$896,3,0)</f>
        <v>DISTRITO NACIONAL</v>
      </c>
      <c r="B52" s="110">
        <v>335778683</v>
      </c>
      <c r="C52" s="102">
        <v>44229.32540509259</v>
      </c>
      <c r="D52" s="127" t="s">
        <v>2477</v>
      </c>
      <c r="E52" s="99">
        <v>718</v>
      </c>
      <c r="F52" s="84" t="str">
        <f>VLOOKUP(E52,VIP!$A$2:$O11636,2,0)</f>
        <v>DRBR24Y</v>
      </c>
      <c r="G52" s="98" t="str">
        <f>VLOOKUP(E52,'LISTADO ATM'!$A$2:$B$895,2,0)</f>
        <v xml:space="preserve">ATM Feria Ganadera </v>
      </c>
      <c r="H52" s="98" t="str">
        <f>VLOOKUP(E52,VIP!$A$2:$O16556,7,FALSE)</f>
        <v>Si</v>
      </c>
      <c r="I52" s="98" t="str">
        <f>VLOOKUP(E52,VIP!$A$2:$O8521,8,FALSE)</f>
        <v>Si</v>
      </c>
      <c r="J52" s="98" t="str">
        <f>VLOOKUP(E52,VIP!$A$2:$O8471,8,FALSE)</f>
        <v>Si</v>
      </c>
      <c r="K52" s="98" t="str">
        <f>VLOOKUP(E52,VIP!$A$2:$O12045,6,0)</f>
        <v>NO</v>
      </c>
      <c r="L52" s="105" t="s">
        <v>2502</v>
      </c>
      <c r="M52" s="104" t="s">
        <v>2473</v>
      </c>
      <c r="N52" s="103" t="s">
        <v>2481</v>
      </c>
      <c r="O52" s="127" t="s">
        <v>2482</v>
      </c>
      <c r="P52" s="127"/>
      <c r="Q52" s="104" t="s">
        <v>2502</v>
      </c>
    </row>
    <row r="53" spans="1:17" ht="17.399999999999999" x14ac:dyDescent="0.3">
      <c r="A53" s="126" t="str">
        <f>VLOOKUP(E53,'LISTADO ATM'!$A$2:$C$896,3,0)</f>
        <v>SUR</v>
      </c>
      <c r="B53" s="110">
        <v>335780078</v>
      </c>
      <c r="C53" s="102">
        <v>44229.722500000003</v>
      </c>
      <c r="D53" s="127" t="s">
        <v>2189</v>
      </c>
      <c r="E53" s="99">
        <v>615</v>
      </c>
      <c r="F53" s="84" t="str">
        <f>VLOOKUP(E53,VIP!$A$2:$O11664,2,0)</f>
        <v>DRBR418</v>
      </c>
      <c r="G53" s="98" t="str">
        <f>VLOOKUP(E53,'LISTADO ATM'!$A$2:$B$895,2,0)</f>
        <v xml:space="preserve">ATM Estación Sunix Cabral (Barahona) </v>
      </c>
      <c r="H53" s="98" t="str">
        <f>VLOOKUP(E53,VIP!$A$2:$O16584,7,FALSE)</f>
        <v>Si</v>
      </c>
      <c r="I53" s="98" t="str">
        <f>VLOOKUP(E53,VIP!$A$2:$O8549,8,FALSE)</f>
        <v>Si</v>
      </c>
      <c r="J53" s="98" t="str">
        <f>VLOOKUP(E53,VIP!$A$2:$O8499,8,FALSE)</f>
        <v>Si</v>
      </c>
      <c r="K53" s="98" t="str">
        <f>VLOOKUP(E53,VIP!$A$2:$O12073,6,0)</f>
        <v>NO</v>
      </c>
      <c r="L53" s="105" t="s">
        <v>2502</v>
      </c>
      <c r="M53" s="104" t="s">
        <v>2473</v>
      </c>
      <c r="N53" s="103" t="s">
        <v>2481</v>
      </c>
      <c r="O53" s="127" t="s">
        <v>2483</v>
      </c>
      <c r="P53" s="127"/>
      <c r="Q53" s="104" t="s">
        <v>2502</v>
      </c>
    </row>
    <row r="54" spans="1:17" ht="17.399999999999999" x14ac:dyDescent="0.3">
      <c r="A54" s="126" t="str">
        <f>VLOOKUP(E54,'LISTADO ATM'!$A$2:$C$896,3,0)</f>
        <v>SUR</v>
      </c>
      <c r="B54" s="110">
        <v>335780128</v>
      </c>
      <c r="C54" s="102">
        <v>44229.776504629626</v>
      </c>
      <c r="D54" s="127" t="s">
        <v>2477</v>
      </c>
      <c r="E54" s="99">
        <v>297</v>
      </c>
      <c r="F54" s="84" t="str">
        <f>VLOOKUP(E54,VIP!$A$2:$O11653,2,0)</f>
        <v>DRBR297</v>
      </c>
      <c r="G54" s="98" t="str">
        <f>VLOOKUP(E54,'LISTADO ATM'!$A$2:$B$895,2,0)</f>
        <v xml:space="preserve">ATM S/M Cadena Ocoa </v>
      </c>
      <c r="H54" s="98" t="str">
        <f>VLOOKUP(E54,VIP!$A$2:$O16573,7,FALSE)</f>
        <v>Si</v>
      </c>
      <c r="I54" s="98" t="str">
        <f>VLOOKUP(E54,VIP!$A$2:$O8538,8,FALSE)</f>
        <v>Si</v>
      </c>
      <c r="J54" s="98" t="str">
        <f>VLOOKUP(E54,VIP!$A$2:$O8488,8,FALSE)</f>
        <v>Si</v>
      </c>
      <c r="K54" s="98" t="str">
        <f>VLOOKUP(E54,VIP!$A$2:$O12062,6,0)</f>
        <v>NO</v>
      </c>
      <c r="L54" s="105" t="s">
        <v>2502</v>
      </c>
      <c r="M54" s="104" t="s">
        <v>2473</v>
      </c>
      <c r="N54" s="103" t="s">
        <v>2481</v>
      </c>
      <c r="O54" s="127" t="s">
        <v>2482</v>
      </c>
      <c r="P54" s="127"/>
      <c r="Q54" s="104" t="s">
        <v>2502</v>
      </c>
    </row>
    <row r="55" spans="1:17" ht="17.399999999999999" x14ac:dyDescent="0.3">
      <c r="A55" s="126" t="str">
        <f>VLOOKUP(E55,'LISTADO ATM'!$A$2:$C$896,3,0)</f>
        <v>DISTRITO NACIONAL</v>
      </c>
      <c r="B55" s="110">
        <v>335777032</v>
      </c>
      <c r="C55" s="102">
        <v>44228.217361111114</v>
      </c>
      <c r="D55" s="127" t="s">
        <v>2477</v>
      </c>
      <c r="E55" s="99">
        <v>993</v>
      </c>
      <c r="F55" s="84" t="str">
        <f>VLOOKUP(E55,VIP!$A$2:$O11497,2,0)</f>
        <v>DRBR993</v>
      </c>
      <c r="G55" s="98" t="str">
        <f>VLOOKUP(E55,'LISTADO ATM'!$A$2:$B$895,2,0)</f>
        <v xml:space="preserve">ATM Centro Medico Integral II </v>
      </c>
      <c r="H55" s="98" t="str">
        <f>VLOOKUP(E55,VIP!$A$2:$O16417,7,FALSE)</f>
        <v>Si</v>
      </c>
      <c r="I55" s="98" t="str">
        <f>VLOOKUP(E55,VIP!$A$2:$O8382,8,FALSE)</f>
        <v>Si</v>
      </c>
      <c r="J55" s="98" t="str">
        <f>VLOOKUP(E55,VIP!$A$2:$O8332,8,FALSE)</f>
        <v>Si</v>
      </c>
      <c r="K55" s="98" t="str">
        <f>VLOOKUP(E55,VIP!$A$2:$O11906,6,0)</f>
        <v>NO</v>
      </c>
      <c r="L55" s="105" t="s">
        <v>2466</v>
      </c>
      <c r="M55" s="104" t="s">
        <v>2473</v>
      </c>
      <c r="N55" s="103" t="s">
        <v>2481</v>
      </c>
      <c r="O55" s="127" t="s">
        <v>2482</v>
      </c>
      <c r="P55" s="127"/>
      <c r="Q55" s="104" t="s">
        <v>2466</v>
      </c>
    </row>
    <row r="56" spans="1:17" ht="17.399999999999999" x14ac:dyDescent="0.3">
      <c r="A56" s="126" t="str">
        <f>VLOOKUP(E56,'LISTADO ATM'!$A$2:$C$896,3,0)</f>
        <v>DISTRITO NACIONAL</v>
      </c>
      <c r="B56" s="110">
        <v>335779886</v>
      </c>
      <c r="C56" s="102">
        <v>44229.648587962962</v>
      </c>
      <c r="D56" s="127" t="s">
        <v>2477</v>
      </c>
      <c r="E56" s="99">
        <v>676</v>
      </c>
      <c r="F56" s="84" t="str">
        <f>VLOOKUP(E56,VIP!$A$2:$O11636,2,0)</f>
        <v>DRBR676</v>
      </c>
      <c r="G56" s="98" t="str">
        <f>VLOOKUP(E56,'LISTADO ATM'!$A$2:$B$895,2,0)</f>
        <v>ATM S/M Bravo Colina Del Oeste</v>
      </c>
      <c r="H56" s="98" t="str">
        <f>VLOOKUP(E56,VIP!$A$2:$O16556,7,FALSE)</f>
        <v>Si</v>
      </c>
      <c r="I56" s="98" t="str">
        <f>VLOOKUP(E56,VIP!$A$2:$O8521,8,FALSE)</f>
        <v>Si</v>
      </c>
      <c r="J56" s="98" t="str">
        <f>VLOOKUP(E56,VIP!$A$2:$O8471,8,FALSE)</f>
        <v>Si</v>
      </c>
      <c r="K56" s="98" t="str">
        <f>VLOOKUP(E56,VIP!$A$2:$O12045,6,0)</f>
        <v>NO</v>
      </c>
      <c r="L56" s="105" t="s">
        <v>2466</v>
      </c>
      <c r="M56" s="104" t="s">
        <v>2473</v>
      </c>
      <c r="N56" s="103" t="s">
        <v>2481</v>
      </c>
      <c r="O56" s="127" t="s">
        <v>2482</v>
      </c>
      <c r="P56" s="127"/>
      <c r="Q56" s="104" t="s">
        <v>2466</v>
      </c>
    </row>
    <row r="57" spans="1:17" ht="17.399999999999999" x14ac:dyDescent="0.3">
      <c r="A57" s="126" t="str">
        <f>VLOOKUP(E57,'LISTADO ATM'!$A$2:$C$896,3,0)</f>
        <v>NORTE</v>
      </c>
      <c r="B57" s="110">
        <v>335780135</v>
      </c>
      <c r="C57" s="102">
        <v>44229.796736111108</v>
      </c>
      <c r="D57" s="127" t="s">
        <v>2494</v>
      </c>
      <c r="E57" s="99">
        <v>405</v>
      </c>
      <c r="F57" s="84" t="str">
        <f>VLOOKUP(E57,VIP!$A$2:$O11650,2,0)</f>
        <v>DRBR405</v>
      </c>
      <c r="G57" s="98" t="str">
        <f>VLOOKUP(E57,'LISTADO ATM'!$A$2:$B$895,2,0)</f>
        <v xml:space="preserve">ATM UNP Loma de Cabrera </v>
      </c>
      <c r="H57" s="98" t="str">
        <f>VLOOKUP(E57,VIP!$A$2:$O16570,7,FALSE)</f>
        <v>Si</v>
      </c>
      <c r="I57" s="98" t="str">
        <f>VLOOKUP(E57,VIP!$A$2:$O8535,8,FALSE)</f>
        <v>Si</v>
      </c>
      <c r="J57" s="98" t="str">
        <f>VLOOKUP(E57,VIP!$A$2:$O8485,8,FALSE)</f>
        <v>Si</v>
      </c>
      <c r="K57" s="98" t="str">
        <f>VLOOKUP(E57,VIP!$A$2:$O12059,6,0)</f>
        <v>NO</v>
      </c>
      <c r="L57" s="105" t="s">
        <v>2466</v>
      </c>
      <c r="M57" s="104" t="s">
        <v>2473</v>
      </c>
      <c r="N57" s="103" t="s">
        <v>2481</v>
      </c>
      <c r="O57" s="127" t="s">
        <v>2495</v>
      </c>
      <c r="P57" s="128"/>
      <c r="Q57" s="104" t="s">
        <v>2466</v>
      </c>
    </row>
    <row r="58" spans="1:17" ht="17.399999999999999" x14ac:dyDescent="0.3">
      <c r="A58" s="126" t="str">
        <f>VLOOKUP(E58,'LISTADO ATM'!$A$2:$C$896,3,0)</f>
        <v>SUR</v>
      </c>
      <c r="B58" s="110">
        <v>335780150</v>
      </c>
      <c r="C58" s="102">
        <v>44229.818252314813</v>
      </c>
      <c r="D58" s="127" t="s">
        <v>2494</v>
      </c>
      <c r="E58" s="99">
        <v>699</v>
      </c>
      <c r="F58" s="84" t="str">
        <f>VLOOKUP(E58,VIP!$A$2:$O11638,2,0)</f>
        <v>DRBR699</v>
      </c>
      <c r="G58" s="98" t="str">
        <f>VLOOKUP(E58,'LISTADO ATM'!$A$2:$B$895,2,0)</f>
        <v>ATM S/M Bravo Bani</v>
      </c>
      <c r="H58" s="98" t="str">
        <f>VLOOKUP(E58,VIP!$A$2:$O16558,7,FALSE)</f>
        <v>NO</v>
      </c>
      <c r="I58" s="98" t="str">
        <f>VLOOKUP(E58,VIP!$A$2:$O8523,8,FALSE)</f>
        <v>SI</v>
      </c>
      <c r="J58" s="98" t="str">
        <f>VLOOKUP(E58,VIP!$A$2:$O8473,8,FALSE)</f>
        <v>SI</v>
      </c>
      <c r="K58" s="98" t="str">
        <f>VLOOKUP(E58,VIP!$A$2:$O12047,6,0)</f>
        <v>NO</v>
      </c>
      <c r="L58" s="105" t="s">
        <v>2466</v>
      </c>
      <c r="M58" s="104" t="s">
        <v>2473</v>
      </c>
      <c r="N58" s="103" t="s">
        <v>2481</v>
      </c>
      <c r="O58" s="127" t="s">
        <v>2495</v>
      </c>
      <c r="P58" s="130"/>
      <c r="Q58" s="104" t="s">
        <v>2466</v>
      </c>
    </row>
    <row r="59" spans="1:17" ht="17.399999999999999" x14ac:dyDescent="0.3">
      <c r="A59" s="126" t="str">
        <f>VLOOKUP(E59,'LISTADO ATM'!$A$2:$C$896,3,0)</f>
        <v>DISTRITO NACIONAL</v>
      </c>
      <c r="B59" s="110">
        <v>335780158</v>
      </c>
      <c r="C59" s="102">
        <v>44229.855081018519</v>
      </c>
      <c r="D59" s="127" t="s">
        <v>2477</v>
      </c>
      <c r="E59" s="99">
        <v>725</v>
      </c>
      <c r="F59" s="84" t="str">
        <f>VLOOKUP(E59,VIP!$A$2:$O11657,2,0)</f>
        <v>DRBR998</v>
      </c>
      <c r="G59" s="98" t="str">
        <f>VLOOKUP(E59,'LISTADO ATM'!$A$2:$B$895,2,0)</f>
        <v xml:space="preserve">ATM El Huacal II  </v>
      </c>
      <c r="H59" s="98" t="str">
        <f>VLOOKUP(E59,VIP!$A$2:$O16577,7,FALSE)</f>
        <v>Si</v>
      </c>
      <c r="I59" s="98" t="str">
        <f>VLOOKUP(E59,VIP!$A$2:$O8542,8,FALSE)</f>
        <v>Si</v>
      </c>
      <c r="J59" s="98" t="str">
        <f>VLOOKUP(E59,VIP!$A$2:$O8492,8,FALSE)</f>
        <v>Si</v>
      </c>
      <c r="K59" s="98" t="str">
        <f>VLOOKUP(E59,VIP!$A$2:$O12066,6,0)</f>
        <v>NO</v>
      </c>
      <c r="L59" s="105" t="s">
        <v>2466</v>
      </c>
      <c r="M59" s="104" t="s">
        <v>2473</v>
      </c>
      <c r="N59" s="103" t="s">
        <v>2481</v>
      </c>
      <c r="O59" s="127" t="s">
        <v>2482</v>
      </c>
      <c r="P59" s="127"/>
      <c r="Q59" s="104" t="s">
        <v>2466</v>
      </c>
    </row>
    <row r="60" spans="1:17" ht="17.399999999999999" x14ac:dyDescent="0.3">
      <c r="A60" s="126" t="str">
        <f>VLOOKUP(E60,'LISTADO ATM'!$A$2:$C$896,3,0)</f>
        <v>DISTRITO NACIONAL</v>
      </c>
      <c r="B60" s="110">
        <v>335780161</v>
      </c>
      <c r="C60" s="102">
        <v>44229.861597222225</v>
      </c>
      <c r="D60" s="127" t="s">
        <v>2494</v>
      </c>
      <c r="E60" s="99">
        <v>957</v>
      </c>
      <c r="F60" s="84" t="str">
        <f>VLOOKUP(E60,VIP!$A$2:$O11656,2,0)</f>
        <v>DRBR23F</v>
      </c>
      <c r="G60" s="98" t="str">
        <f>VLOOKUP(E60,'LISTADO ATM'!$A$2:$B$895,2,0)</f>
        <v xml:space="preserve">ATM Oficina Venezuela </v>
      </c>
      <c r="H60" s="98" t="str">
        <f>VLOOKUP(E60,VIP!$A$2:$O16576,7,FALSE)</f>
        <v>Si</v>
      </c>
      <c r="I60" s="98" t="str">
        <f>VLOOKUP(E60,VIP!$A$2:$O8541,8,FALSE)</f>
        <v>Si</v>
      </c>
      <c r="J60" s="98" t="str">
        <f>VLOOKUP(E60,VIP!$A$2:$O8491,8,FALSE)</f>
        <v>Si</v>
      </c>
      <c r="K60" s="98" t="str">
        <f>VLOOKUP(E60,VIP!$A$2:$O12065,6,0)</f>
        <v>SI</v>
      </c>
      <c r="L60" s="105" t="s">
        <v>2466</v>
      </c>
      <c r="M60" s="104" t="s">
        <v>2473</v>
      </c>
      <c r="N60" s="103" t="s">
        <v>2481</v>
      </c>
      <c r="O60" s="127" t="s">
        <v>2509</v>
      </c>
      <c r="P60" s="130"/>
      <c r="Q60" s="104" t="s">
        <v>2466</v>
      </c>
    </row>
    <row r="61" spans="1:17" ht="17.399999999999999" x14ac:dyDescent="0.3">
      <c r="A61" s="126" t="str">
        <f>VLOOKUP(E61,'LISTADO ATM'!$A$2:$C$896,3,0)</f>
        <v>DISTRITO NACIONAL</v>
      </c>
      <c r="B61" s="110">
        <v>335780170</v>
      </c>
      <c r="C61" s="102">
        <v>44229.883726851855</v>
      </c>
      <c r="D61" s="127" t="s">
        <v>2477</v>
      </c>
      <c r="E61" s="99">
        <v>589</v>
      </c>
      <c r="F61" s="84" t="str">
        <f>VLOOKUP(E61,VIP!$A$2:$O11648,2,0)</f>
        <v>DRBR23E</v>
      </c>
      <c r="G61" s="98" t="str">
        <f>VLOOKUP(E61,'LISTADO ATM'!$A$2:$B$895,2,0)</f>
        <v xml:space="preserve">ATM S/M Bravo San Vicente de Paul </v>
      </c>
      <c r="H61" s="98" t="str">
        <f>VLOOKUP(E61,VIP!$A$2:$O16568,7,FALSE)</f>
        <v>Si</v>
      </c>
      <c r="I61" s="98" t="str">
        <f>VLOOKUP(E61,VIP!$A$2:$O8533,8,FALSE)</f>
        <v>No</v>
      </c>
      <c r="J61" s="98" t="str">
        <f>VLOOKUP(E61,VIP!$A$2:$O8483,8,FALSE)</f>
        <v>No</v>
      </c>
      <c r="K61" s="98" t="str">
        <f>VLOOKUP(E61,VIP!$A$2:$O12057,6,0)</f>
        <v>NO</v>
      </c>
      <c r="L61" s="105" t="s">
        <v>2466</v>
      </c>
      <c r="M61" s="104" t="s">
        <v>2473</v>
      </c>
      <c r="N61" s="103" t="s">
        <v>2481</v>
      </c>
      <c r="O61" s="127" t="s">
        <v>2482</v>
      </c>
      <c r="P61" s="131"/>
      <c r="Q61" s="104" t="s">
        <v>2466</v>
      </c>
    </row>
    <row r="62" spans="1:17" ht="17.399999999999999" x14ac:dyDescent="0.3">
      <c r="A62" s="126" t="str">
        <f>VLOOKUP(E62,'LISTADO ATM'!$A$2:$C$896,3,0)</f>
        <v>DISTRITO NACIONAL</v>
      </c>
      <c r="B62" s="110">
        <v>335780176</v>
      </c>
      <c r="C62" s="102">
        <v>44229.909432870372</v>
      </c>
      <c r="D62" s="127" t="s">
        <v>2477</v>
      </c>
      <c r="E62" s="99">
        <v>974</v>
      </c>
      <c r="F62" s="84" t="str">
        <f>VLOOKUP(E62,VIP!$A$2:$O11643,2,0)</f>
        <v>DRBR974</v>
      </c>
      <c r="G62" s="98" t="str">
        <f>VLOOKUP(E62,'LISTADO ATM'!$A$2:$B$895,2,0)</f>
        <v xml:space="preserve">ATM S/M Nacional Ave. Lope de Vega </v>
      </c>
      <c r="H62" s="98" t="str">
        <f>VLOOKUP(E62,VIP!$A$2:$O16563,7,FALSE)</f>
        <v>Si</v>
      </c>
      <c r="I62" s="98" t="str">
        <f>VLOOKUP(E62,VIP!$A$2:$O8528,8,FALSE)</f>
        <v>Si</v>
      </c>
      <c r="J62" s="98" t="str">
        <f>VLOOKUP(E62,VIP!$A$2:$O8478,8,FALSE)</f>
        <v>Si</v>
      </c>
      <c r="K62" s="98" t="str">
        <f>VLOOKUP(E62,VIP!$A$2:$O12052,6,0)</f>
        <v>NO</v>
      </c>
      <c r="L62" s="105" t="s">
        <v>2466</v>
      </c>
      <c r="M62" s="104" t="s">
        <v>2473</v>
      </c>
      <c r="N62" s="103" t="s">
        <v>2481</v>
      </c>
      <c r="O62" s="127" t="s">
        <v>2482</v>
      </c>
      <c r="P62" s="127"/>
      <c r="Q62" s="104" t="s">
        <v>2466</v>
      </c>
    </row>
    <row r="63" spans="1:17" ht="17.399999999999999" x14ac:dyDescent="0.3">
      <c r="A63" s="126" t="str">
        <f>VLOOKUP(E63,'LISTADO ATM'!$A$2:$C$896,3,0)</f>
        <v>DISTRITO NACIONAL</v>
      </c>
      <c r="B63" s="110">
        <v>335780179</v>
      </c>
      <c r="C63" s="102">
        <v>44229.923692129632</v>
      </c>
      <c r="D63" s="127" t="s">
        <v>2477</v>
      </c>
      <c r="E63" s="99">
        <v>580</v>
      </c>
      <c r="F63" s="84" t="str">
        <f>VLOOKUP(E63,VIP!$A$2:$O11640,2,0)</f>
        <v>DRBR523</v>
      </c>
      <c r="G63" s="98" t="str">
        <f>VLOOKUP(E63,'LISTADO ATM'!$A$2:$B$895,2,0)</f>
        <v xml:space="preserve">ATM Edificio Propagas </v>
      </c>
      <c r="H63" s="98" t="str">
        <f>VLOOKUP(E63,VIP!$A$2:$O16560,7,FALSE)</f>
        <v>Si</v>
      </c>
      <c r="I63" s="98" t="str">
        <f>VLOOKUP(E63,VIP!$A$2:$O8525,8,FALSE)</f>
        <v>Si</v>
      </c>
      <c r="J63" s="98" t="str">
        <f>VLOOKUP(E63,VIP!$A$2:$O8475,8,FALSE)</f>
        <v>Si</v>
      </c>
      <c r="K63" s="98" t="str">
        <f>VLOOKUP(E63,VIP!$A$2:$O12049,6,0)</f>
        <v>NO</v>
      </c>
      <c r="L63" s="105" t="s">
        <v>2466</v>
      </c>
      <c r="M63" s="104" t="s">
        <v>2473</v>
      </c>
      <c r="N63" s="103" t="s">
        <v>2481</v>
      </c>
      <c r="O63" s="127" t="s">
        <v>2482</v>
      </c>
      <c r="P63" s="131"/>
      <c r="Q63" s="104" t="s">
        <v>2466</v>
      </c>
    </row>
    <row r="64" spans="1:17" ht="17.399999999999999" x14ac:dyDescent="0.3">
      <c r="A64" s="126" t="str">
        <f>VLOOKUP(E64,'LISTADO ATM'!$A$2:$C$896,3,0)</f>
        <v>SUR</v>
      </c>
      <c r="B64" s="110">
        <v>335778631</v>
      </c>
      <c r="C64" s="102">
        <v>44228.887152777781</v>
      </c>
      <c r="D64" s="127" t="s">
        <v>2494</v>
      </c>
      <c r="E64" s="99">
        <v>817</v>
      </c>
      <c r="F64" s="84" t="str">
        <f>VLOOKUP(E64,VIP!$A$2:$O11640,2,0)</f>
        <v>DRBR817</v>
      </c>
      <c r="G64" s="98" t="str">
        <f>VLOOKUP(E64,'LISTADO ATM'!$A$2:$B$895,2,0)</f>
        <v xml:space="preserve">ATM Ayuntamiento Sabana Larga (San José de Ocoa) </v>
      </c>
      <c r="H64" s="98" t="str">
        <f>VLOOKUP(E64,VIP!$A$2:$O16560,7,FALSE)</f>
        <v>Si</v>
      </c>
      <c r="I64" s="98" t="str">
        <f>VLOOKUP(E64,VIP!$A$2:$O8525,8,FALSE)</f>
        <v>Si</v>
      </c>
      <c r="J64" s="98" t="str">
        <f>VLOOKUP(E64,VIP!$A$2:$O8475,8,FALSE)</f>
        <v>Si</v>
      </c>
      <c r="K64" s="98" t="str">
        <f>VLOOKUP(E64,VIP!$A$2:$O12049,6,0)</f>
        <v>NO</v>
      </c>
      <c r="L64" s="105" t="s">
        <v>2466</v>
      </c>
      <c r="M64" s="104" t="s">
        <v>2473</v>
      </c>
      <c r="N64" s="103" t="s">
        <v>2481</v>
      </c>
      <c r="O64" s="127" t="s">
        <v>2503</v>
      </c>
      <c r="P64" s="127"/>
      <c r="Q64" s="104" t="s">
        <v>2504</v>
      </c>
    </row>
    <row r="65" spans="1:17" ht="17.399999999999999" x14ac:dyDescent="0.3">
      <c r="A65" s="126" t="str">
        <f>VLOOKUP(E65,'LISTADO ATM'!$A$2:$C$896,3,0)</f>
        <v>NORTE</v>
      </c>
      <c r="B65" s="110">
        <v>335778975</v>
      </c>
      <c r="C65" s="102">
        <v>44229.391967592594</v>
      </c>
      <c r="D65" s="131" t="s">
        <v>2494</v>
      </c>
      <c r="E65" s="99">
        <v>501</v>
      </c>
      <c r="F65" s="84" t="str">
        <f>VLOOKUP(E65,VIP!$A$2:$O11655,2,0)</f>
        <v>DRBR501</v>
      </c>
      <c r="G65" s="98" t="str">
        <f>VLOOKUP(E65,'LISTADO ATM'!$A$2:$B$895,2,0)</f>
        <v xml:space="preserve">ATM UNP La Canela </v>
      </c>
      <c r="H65" s="98" t="str">
        <f>VLOOKUP(E65,VIP!$A$2:$O16575,7,FALSE)</f>
        <v>Si</v>
      </c>
      <c r="I65" s="98" t="str">
        <f>VLOOKUP(E65,VIP!$A$2:$O8540,8,FALSE)</f>
        <v>Si</v>
      </c>
      <c r="J65" s="98" t="str">
        <f>VLOOKUP(E65,VIP!$A$2:$O8490,8,FALSE)</f>
        <v>Si</v>
      </c>
      <c r="K65" s="98" t="str">
        <f>VLOOKUP(E65,VIP!$A$2:$O12064,6,0)</f>
        <v>NO</v>
      </c>
      <c r="L65" s="105" t="s">
        <v>2466</v>
      </c>
      <c r="M65" s="104" t="s">
        <v>2473</v>
      </c>
      <c r="N65" s="103" t="s">
        <v>2481</v>
      </c>
      <c r="O65" s="131" t="s">
        <v>2495</v>
      </c>
      <c r="P65" s="127"/>
      <c r="Q65" s="104" t="s">
        <v>2504</v>
      </c>
    </row>
    <row r="66" spans="1:17" ht="17.399999999999999" x14ac:dyDescent="0.3">
      <c r="A66" s="126" t="str">
        <f>VLOOKUP(E66,'LISTADO ATM'!$A$2:$C$896,3,0)</f>
        <v>ESTE</v>
      </c>
      <c r="B66" s="110">
        <v>335780178</v>
      </c>
      <c r="C66" s="102">
        <v>44229.913553240738</v>
      </c>
      <c r="D66" s="127" t="s">
        <v>2189</v>
      </c>
      <c r="E66" s="99">
        <v>742</v>
      </c>
      <c r="F66" s="84" t="str">
        <f>VLOOKUP(E66,VIP!$A$2:$O11641,2,0)</f>
        <v>DRBR990</v>
      </c>
      <c r="G66" s="98" t="str">
        <f>VLOOKUP(E66,'LISTADO ATM'!$A$2:$B$895,2,0)</f>
        <v xml:space="preserve">ATM Oficina Plaza del Rey (La Romana) </v>
      </c>
      <c r="H66" s="98" t="str">
        <f>VLOOKUP(E66,VIP!$A$2:$O16561,7,FALSE)</f>
        <v>Si</v>
      </c>
      <c r="I66" s="98" t="str">
        <f>VLOOKUP(E66,VIP!$A$2:$O8526,8,FALSE)</f>
        <v>Si</v>
      </c>
      <c r="J66" s="98" t="str">
        <f>VLOOKUP(E66,VIP!$A$2:$O8476,8,FALSE)</f>
        <v>Si</v>
      </c>
      <c r="K66" s="98" t="str">
        <f>VLOOKUP(E66,VIP!$A$2:$O12050,6,0)</f>
        <v>NO</v>
      </c>
      <c r="L66" s="105" t="s">
        <v>2435</v>
      </c>
      <c r="M66" s="104" t="s">
        <v>2473</v>
      </c>
      <c r="N66" s="103" t="s">
        <v>2481</v>
      </c>
      <c r="O66" s="127" t="s">
        <v>2483</v>
      </c>
      <c r="P66" s="131"/>
      <c r="Q66" s="104" t="s">
        <v>2435</v>
      </c>
    </row>
    <row r="67" spans="1:17" ht="17.399999999999999" x14ac:dyDescent="0.3">
      <c r="A67" s="126" t="str">
        <f>VLOOKUP(E67,'LISTADO ATM'!$A$2:$C$896,3,0)</f>
        <v>ESTE</v>
      </c>
      <c r="B67" s="110">
        <v>335779638</v>
      </c>
      <c r="C67" s="102">
        <v>44229.569293981483</v>
      </c>
      <c r="D67" s="127" t="s">
        <v>2189</v>
      </c>
      <c r="E67" s="99">
        <v>16</v>
      </c>
      <c r="F67" s="84" t="str">
        <f>VLOOKUP(E67,VIP!$A$2:$O11650,2,0)</f>
        <v>DRBR016</v>
      </c>
      <c r="G67" s="98" t="str">
        <f>VLOOKUP(E67,'LISTADO ATM'!$A$2:$B$895,2,0)</f>
        <v>ATM Estación Texaco Sabana de la Mar</v>
      </c>
      <c r="H67" s="98" t="str">
        <f>VLOOKUP(E67,VIP!$A$2:$O16570,7,FALSE)</f>
        <v>Si</v>
      </c>
      <c r="I67" s="98" t="str">
        <f>VLOOKUP(E67,VIP!$A$2:$O8535,8,FALSE)</f>
        <v>Si</v>
      </c>
      <c r="J67" s="98" t="str">
        <f>VLOOKUP(E67,VIP!$A$2:$O8485,8,FALSE)</f>
        <v>Si</v>
      </c>
      <c r="K67" s="98" t="str">
        <f>VLOOKUP(E67,VIP!$A$2:$O12059,6,0)</f>
        <v>NO</v>
      </c>
      <c r="L67" s="105" t="s">
        <v>2508</v>
      </c>
      <c r="M67" s="104" t="s">
        <v>2473</v>
      </c>
      <c r="N67" s="103" t="s">
        <v>2506</v>
      </c>
      <c r="O67" s="127" t="s">
        <v>2483</v>
      </c>
      <c r="P67" s="130"/>
      <c r="Q67" s="104" t="s">
        <v>2508</v>
      </c>
    </row>
    <row r="68" spans="1:17" ht="17.399999999999999" x14ac:dyDescent="0.3">
      <c r="A68" s="126" t="str">
        <f>VLOOKUP(E68,'LISTADO ATM'!$A$2:$C$896,3,0)</f>
        <v>DISTRITO NACIONAL</v>
      </c>
      <c r="B68" s="110">
        <v>335776679</v>
      </c>
      <c r="C68" s="102">
        <v>44226.421793981484</v>
      </c>
      <c r="D68" s="127" t="s">
        <v>2477</v>
      </c>
      <c r="E68" s="99">
        <v>554</v>
      </c>
      <c r="F68" s="84" t="str">
        <f>VLOOKUP(E68,VIP!$A$2:$O11488,2,0)</f>
        <v>DRBR011</v>
      </c>
      <c r="G68" s="98" t="str">
        <f>VLOOKUP(E68,'LISTADO ATM'!$A$2:$B$895,2,0)</f>
        <v xml:space="preserve">ATM Oficina Isabel La Católica I </v>
      </c>
      <c r="H68" s="98" t="str">
        <f>VLOOKUP(E68,VIP!$A$2:$O16408,7,FALSE)</f>
        <v>Si</v>
      </c>
      <c r="I68" s="98" t="str">
        <f>VLOOKUP(E68,VIP!$A$2:$O8373,8,FALSE)</f>
        <v>Si</v>
      </c>
      <c r="J68" s="98" t="str">
        <f>VLOOKUP(E68,VIP!$A$2:$O8323,8,FALSE)</f>
        <v>Si</v>
      </c>
      <c r="K68" s="98" t="str">
        <f>VLOOKUP(E68,VIP!$A$2:$O11897,6,0)</f>
        <v>NO</v>
      </c>
      <c r="L68" s="105" t="s">
        <v>2430</v>
      </c>
      <c r="M68" s="104" t="s">
        <v>2473</v>
      </c>
      <c r="N68" s="103" t="s">
        <v>2481</v>
      </c>
      <c r="O68" s="127" t="s">
        <v>2482</v>
      </c>
      <c r="P68" s="104"/>
      <c r="Q68" s="104" t="s">
        <v>2430</v>
      </c>
    </row>
    <row r="69" spans="1:17" ht="17.399999999999999" x14ac:dyDescent="0.3">
      <c r="A69" s="126" t="str">
        <f>VLOOKUP(E69,'LISTADO ATM'!$A$2:$C$896,3,0)</f>
        <v>DISTRITO NACIONAL</v>
      </c>
      <c r="B69" s="110">
        <v>335776982</v>
      </c>
      <c r="C69" s="102">
        <v>44228.104166666664</v>
      </c>
      <c r="D69" s="127" t="s">
        <v>2477</v>
      </c>
      <c r="E69" s="99">
        <v>813</v>
      </c>
      <c r="F69" s="84" t="str">
        <f>VLOOKUP(E69,VIP!$A$2:$O11496,2,0)</f>
        <v>DRBR815</v>
      </c>
      <c r="G69" s="98" t="str">
        <f>VLOOKUP(E69,'LISTADO ATM'!$A$2:$B$895,2,0)</f>
        <v>ATM Occidental Mall</v>
      </c>
      <c r="H69" s="98" t="str">
        <f>VLOOKUP(E69,VIP!$A$2:$O16416,7,FALSE)</f>
        <v>Si</v>
      </c>
      <c r="I69" s="98" t="str">
        <f>VLOOKUP(E69,VIP!$A$2:$O8381,8,FALSE)</f>
        <v>Si</v>
      </c>
      <c r="J69" s="98" t="str">
        <f>VLOOKUP(E69,VIP!$A$2:$O8331,8,FALSE)</f>
        <v>Si</v>
      </c>
      <c r="K69" s="98" t="str">
        <f>VLOOKUP(E69,VIP!$A$2:$O11905,6,0)</f>
        <v>NO</v>
      </c>
      <c r="L69" s="105" t="s">
        <v>2430</v>
      </c>
      <c r="M69" s="104" t="s">
        <v>2473</v>
      </c>
      <c r="N69" s="103" t="s">
        <v>2481</v>
      </c>
      <c r="O69" s="127" t="s">
        <v>2482</v>
      </c>
      <c r="P69" s="127"/>
      <c r="Q69" s="104" t="s">
        <v>2430</v>
      </c>
    </row>
    <row r="70" spans="1:17" ht="17.399999999999999" x14ac:dyDescent="0.3">
      <c r="A70" s="126" t="str">
        <f>VLOOKUP(E70,'LISTADO ATM'!$A$2:$C$896,3,0)</f>
        <v>DISTRITO NACIONAL</v>
      </c>
      <c r="B70" s="110">
        <v>335778625</v>
      </c>
      <c r="C70" s="102">
        <v>44228.855219907404</v>
      </c>
      <c r="D70" s="127" t="s">
        <v>2477</v>
      </c>
      <c r="E70" s="99">
        <v>355</v>
      </c>
      <c r="F70" s="84" t="str">
        <f>VLOOKUP(E70,VIP!$A$2:$O11643,2,0)</f>
        <v>DRBR355</v>
      </c>
      <c r="G70" s="98" t="str">
        <f>VLOOKUP(E70,'LISTADO ATM'!$A$2:$B$895,2,0)</f>
        <v xml:space="preserve">ATM UNP Metro II </v>
      </c>
      <c r="H70" s="98" t="str">
        <f>VLOOKUP(E70,VIP!$A$2:$O16563,7,FALSE)</f>
        <v>Si</v>
      </c>
      <c r="I70" s="98" t="str">
        <f>VLOOKUP(E70,VIP!$A$2:$O8528,8,FALSE)</f>
        <v>Si</v>
      </c>
      <c r="J70" s="98" t="str">
        <f>VLOOKUP(E70,VIP!$A$2:$O8478,8,FALSE)</f>
        <v>Si</v>
      </c>
      <c r="K70" s="98" t="str">
        <f>VLOOKUP(E70,VIP!$A$2:$O12052,6,0)</f>
        <v>SI</v>
      </c>
      <c r="L70" s="105" t="s">
        <v>2430</v>
      </c>
      <c r="M70" s="104" t="s">
        <v>2473</v>
      </c>
      <c r="N70" s="103" t="s">
        <v>2481</v>
      </c>
      <c r="O70" s="127" t="s">
        <v>2482</v>
      </c>
      <c r="P70" s="127"/>
      <c r="Q70" s="104" t="s">
        <v>2430</v>
      </c>
    </row>
    <row r="71" spans="1:17" ht="17.399999999999999" x14ac:dyDescent="0.3">
      <c r="A71" s="126" t="str">
        <f>VLOOKUP(E71,'LISTADO ATM'!$A$2:$C$896,3,0)</f>
        <v>DISTRITO NACIONAL</v>
      </c>
      <c r="B71" s="110">
        <v>335778674</v>
      </c>
      <c r="C71" s="102">
        <v>44229.316296296296</v>
      </c>
      <c r="D71" s="127" t="s">
        <v>2477</v>
      </c>
      <c r="E71" s="99">
        <v>707</v>
      </c>
      <c r="F71" s="84" t="str">
        <f>VLOOKUP(E71,VIP!$A$2:$O11640,2,0)</f>
        <v>DRBR707</v>
      </c>
      <c r="G71" s="98" t="str">
        <f>VLOOKUP(E71,'LISTADO ATM'!$A$2:$B$895,2,0)</f>
        <v xml:space="preserve">ATM IAD </v>
      </c>
      <c r="H71" s="98" t="str">
        <f>VLOOKUP(E71,VIP!$A$2:$O16560,7,FALSE)</f>
        <v>No</v>
      </c>
      <c r="I71" s="98" t="str">
        <f>VLOOKUP(E71,VIP!$A$2:$O8525,8,FALSE)</f>
        <v>No</v>
      </c>
      <c r="J71" s="98" t="str">
        <f>VLOOKUP(E71,VIP!$A$2:$O8475,8,FALSE)</f>
        <v>No</v>
      </c>
      <c r="K71" s="98" t="str">
        <f>VLOOKUP(E71,VIP!$A$2:$O12049,6,0)</f>
        <v>NO</v>
      </c>
      <c r="L71" s="105" t="s">
        <v>2430</v>
      </c>
      <c r="M71" s="104" t="s">
        <v>2473</v>
      </c>
      <c r="N71" s="103" t="s">
        <v>2481</v>
      </c>
      <c r="O71" s="127" t="s">
        <v>2482</v>
      </c>
      <c r="P71" s="127"/>
      <c r="Q71" s="104" t="s">
        <v>2430</v>
      </c>
    </row>
    <row r="72" spans="1:17" ht="17.399999999999999" x14ac:dyDescent="0.3">
      <c r="A72" s="126" t="str">
        <f>VLOOKUP(E72,'LISTADO ATM'!$A$2:$C$896,3,0)</f>
        <v>ESTE</v>
      </c>
      <c r="B72" s="110">
        <v>335778687</v>
      </c>
      <c r="C72" s="102">
        <v>44229.326122685183</v>
      </c>
      <c r="D72" s="127" t="s">
        <v>2477</v>
      </c>
      <c r="E72" s="99">
        <v>114</v>
      </c>
      <c r="F72" s="84" t="str">
        <f>VLOOKUP(E72,VIP!$A$2:$O11635,2,0)</f>
        <v>DRBR114</v>
      </c>
      <c r="G72" s="98" t="str">
        <f>VLOOKUP(E72,'LISTADO ATM'!$A$2:$B$895,2,0)</f>
        <v xml:space="preserve">ATM Oficina Hato Mayor </v>
      </c>
      <c r="H72" s="98" t="str">
        <f>VLOOKUP(E72,VIP!$A$2:$O16555,7,FALSE)</f>
        <v>Si</v>
      </c>
      <c r="I72" s="98" t="str">
        <f>VLOOKUP(E72,VIP!$A$2:$O8520,8,FALSE)</f>
        <v>Si</v>
      </c>
      <c r="J72" s="98" t="str">
        <f>VLOOKUP(E72,VIP!$A$2:$O8470,8,FALSE)</f>
        <v>Si</v>
      </c>
      <c r="K72" s="98" t="str">
        <f>VLOOKUP(E72,VIP!$A$2:$O12044,6,0)</f>
        <v>NO</v>
      </c>
      <c r="L72" s="105" t="s">
        <v>2430</v>
      </c>
      <c r="M72" s="104" t="s">
        <v>2473</v>
      </c>
      <c r="N72" s="103" t="s">
        <v>2481</v>
      </c>
      <c r="O72" s="127" t="s">
        <v>2482</v>
      </c>
      <c r="P72" s="127"/>
      <c r="Q72" s="104" t="s">
        <v>2430</v>
      </c>
    </row>
    <row r="73" spans="1:17" ht="17.399999999999999" x14ac:dyDescent="0.3">
      <c r="A73" s="126" t="str">
        <f>VLOOKUP(E73,'LISTADO ATM'!$A$2:$C$896,3,0)</f>
        <v>NORTE</v>
      </c>
      <c r="B73" s="110">
        <v>335779088</v>
      </c>
      <c r="C73" s="102">
        <v>44229.415381944447</v>
      </c>
      <c r="D73" s="127" t="s">
        <v>2498</v>
      </c>
      <c r="E73" s="99">
        <v>604</v>
      </c>
      <c r="F73" s="84" t="str">
        <f>VLOOKUP(E73,VIP!$A$2:$O11644,2,0)</f>
        <v>DRBR401</v>
      </c>
      <c r="G73" s="98" t="str">
        <f>VLOOKUP(E73,'LISTADO ATM'!$A$2:$B$895,2,0)</f>
        <v xml:space="preserve">ATM Oficina Estancia Nueva (Moca) </v>
      </c>
      <c r="H73" s="98" t="str">
        <f>VLOOKUP(E73,VIP!$A$2:$O16564,7,FALSE)</f>
        <v>Si</v>
      </c>
      <c r="I73" s="98" t="str">
        <f>VLOOKUP(E73,VIP!$A$2:$O8529,8,FALSE)</f>
        <v>Si</v>
      </c>
      <c r="J73" s="98" t="str">
        <f>VLOOKUP(E73,VIP!$A$2:$O8479,8,FALSE)</f>
        <v>Si</v>
      </c>
      <c r="K73" s="98" t="str">
        <f>VLOOKUP(E73,VIP!$A$2:$O12053,6,0)</f>
        <v>NO</v>
      </c>
      <c r="L73" s="105" t="s">
        <v>2430</v>
      </c>
      <c r="M73" s="104" t="s">
        <v>2473</v>
      </c>
      <c r="N73" s="103" t="s">
        <v>2481</v>
      </c>
      <c r="O73" s="127" t="s">
        <v>2499</v>
      </c>
      <c r="P73" s="127"/>
      <c r="Q73" s="104" t="s">
        <v>2430</v>
      </c>
    </row>
    <row r="74" spans="1:17" ht="17.399999999999999" x14ac:dyDescent="0.3">
      <c r="A74" s="126" t="str">
        <f>VLOOKUP(E74,'LISTADO ATM'!$A$2:$C$896,3,0)</f>
        <v>DISTRITO NACIONAL</v>
      </c>
      <c r="B74" s="110">
        <v>335779158</v>
      </c>
      <c r="C74" s="102">
        <v>44229.427743055552</v>
      </c>
      <c r="D74" s="127" t="s">
        <v>2477</v>
      </c>
      <c r="E74" s="99">
        <v>272</v>
      </c>
      <c r="F74" s="84" t="str">
        <f>VLOOKUP(E74,VIP!$A$2:$O11638,2,0)</f>
        <v>DRBR272</v>
      </c>
      <c r="G74" s="98" t="str">
        <f>VLOOKUP(E74,'LISTADO ATM'!$A$2:$B$895,2,0)</f>
        <v xml:space="preserve">ATM Cámara de Diputados </v>
      </c>
      <c r="H74" s="98" t="str">
        <f>VLOOKUP(E74,VIP!$A$2:$O16558,7,FALSE)</f>
        <v>Si</v>
      </c>
      <c r="I74" s="98" t="str">
        <f>VLOOKUP(E74,VIP!$A$2:$O8523,8,FALSE)</f>
        <v>Si</v>
      </c>
      <c r="J74" s="98" t="str">
        <f>VLOOKUP(E74,VIP!$A$2:$O8473,8,FALSE)</f>
        <v>Si</v>
      </c>
      <c r="K74" s="98" t="str">
        <f>VLOOKUP(E74,VIP!$A$2:$O12047,6,0)</f>
        <v>NO</v>
      </c>
      <c r="L74" s="105" t="s">
        <v>2430</v>
      </c>
      <c r="M74" s="104" t="s">
        <v>2473</v>
      </c>
      <c r="N74" s="103" t="s">
        <v>2481</v>
      </c>
      <c r="O74" s="127" t="s">
        <v>2482</v>
      </c>
      <c r="P74" s="127"/>
      <c r="Q74" s="104" t="s">
        <v>2430</v>
      </c>
    </row>
    <row r="75" spans="1:17" ht="17.399999999999999" x14ac:dyDescent="0.3">
      <c r="A75" s="126" t="str">
        <f>VLOOKUP(E75,'LISTADO ATM'!$A$2:$C$896,3,0)</f>
        <v>ESTE</v>
      </c>
      <c r="B75" s="110">
        <v>335779603</v>
      </c>
      <c r="C75" s="102">
        <v>44229.547847222224</v>
      </c>
      <c r="D75" s="127" t="s">
        <v>2477</v>
      </c>
      <c r="E75" s="99">
        <v>843</v>
      </c>
      <c r="F75" s="84" t="str">
        <f>VLOOKUP(E75,VIP!$A$2:$O11653,2,0)</f>
        <v>DRBR843</v>
      </c>
      <c r="G75" s="98" t="str">
        <f>VLOOKUP(E75,'LISTADO ATM'!$A$2:$B$895,2,0)</f>
        <v xml:space="preserve">ATM Oficina Romana Centro </v>
      </c>
      <c r="H75" s="98" t="str">
        <f>VLOOKUP(E75,VIP!$A$2:$O16573,7,FALSE)</f>
        <v>Si</v>
      </c>
      <c r="I75" s="98" t="str">
        <f>VLOOKUP(E75,VIP!$A$2:$O8538,8,FALSE)</f>
        <v>Si</v>
      </c>
      <c r="J75" s="98" t="str">
        <f>VLOOKUP(E75,VIP!$A$2:$O8488,8,FALSE)</f>
        <v>Si</v>
      </c>
      <c r="K75" s="98" t="str">
        <f>VLOOKUP(E75,VIP!$A$2:$O12062,6,0)</f>
        <v>NO</v>
      </c>
      <c r="L75" s="105" t="s">
        <v>2430</v>
      </c>
      <c r="M75" s="104" t="s">
        <v>2473</v>
      </c>
      <c r="N75" s="103" t="s">
        <v>2481</v>
      </c>
      <c r="O75" s="127" t="s">
        <v>2482</v>
      </c>
      <c r="P75" s="127"/>
      <c r="Q75" s="104" t="s">
        <v>2430</v>
      </c>
    </row>
    <row r="76" spans="1:17" ht="17.399999999999999" x14ac:dyDescent="0.3">
      <c r="A76" s="126" t="str">
        <f>VLOOKUP(E76,'LISTADO ATM'!$A$2:$C$896,3,0)</f>
        <v>SUR</v>
      </c>
      <c r="B76" s="110">
        <v>335779755</v>
      </c>
      <c r="C76" s="102">
        <v>44229.60900462963</v>
      </c>
      <c r="D76" s="127" t="s">
        <v>2477</v>
      </c>
      <c r="E76" s="99">
        <v>45</v>
      </c>
      <c r="F76" s="84" t="str">
        <f>VLOOKUP(E76,VIP!$A$2:$O11642,2,0)</f>
        <v>DRBR045</v>
      </c>
      <c r="G76" s="98" t="str">
        <f>VLOOKUP(E76,'LISTADO ATM'!$A$2:$B$895,2,0)</f>
        <v xml:space="preserve">ATM Oficina Tamayo </v>
      </c>
      <c r="H76" s="98" t="str">
        <f>VLOOKUP(E76,VIP!$A$2:$O16562,7,FALSE)</f>
        <v>Si</v>
      </c>
      <c r="I76" s="98" t="str">
        <f>VLOOKUP(E76,VIP!$A$2:$O8527,8,FALSE)</f>
        <v>Si</v>
      </c>
      <c r="J76" s="98" t="str">
        <f>VLOOKUP(E76,VIP!$A$2:$O8477,8,FALSE)</f>
        <v>Si</v>
      </c>
      <c r="K76" s="98" t="str">
        <f>VLOOKUP(E76,VIP!$A$2:$O12051,6,0)</f>
        <v>SI</v>
      </c>
      <c r="L76" s="105" t="s">
        <v>2430</v>
      </c>
      <c r="M76" s="104" t="s">
        <v>2473</v>
      </c>
      <c r="N76" s="103" t="s">
        <v>2481</v>
      </c>
      <c r="O76" s="127" t="s">
        <v>2482</v>
      </c>
      <c r="P76" s="127"/>
      <c r="Q76" s="104" t="s">
        <v>2430</v>
      </c>
    </row>
    <row r="77" spans="1:17" ht="17.399999999999999" x14ac:dyDescent="0.3">
      <c r="A77" s="126" t="str">
        <f>VLOOKUP(E77,'LISTADO ATM'!$A$2:$C$896,3,0)</f>
        <v>DISTRITO NACIONAL</v>
      </c>
      <c r="B77" s="110">
        <v>335779758</v>
      </c>
      <c r="C77" s="102">
        <v>44229.610694444447</v>
      </c>
      <c r="D77" s="127" t="s">
        <v>2494</v>
      </c>
      <c r="E77" s="99">
        <v>715</v>
      </c>
      <c r="F77" s="84" t="str">
        <f>VLOOKUP(E77,VIP!$A$2:$O11641,2,0)</f>
        <v>DRBR992</v>
      </c>
      <c r="G77" s="98" t="str">
        <f>VLOOKUP(E77,'LISTADO ATM'!$A$2:$B$895,2,0)</f>
        <v xml:space="preserve">ATM Oficina 27 de Febrero (Lobby) </v>
      </c>
      <c r="H77" s="98" t="str">
        <f>VLOOKUP(E77,VIP!$A$2:$O16561,7,FALSE)</f>
        <v>Si</v>
      </c>
      <c r="I77" s="98" t="str">
        <f>VLOOKUP(E77,VIP!$A$2:$O8526,8,FALSE)</f>
        <v>Si</v>
      </c>
      <c r="J77" s="98" t="str">
        <f>VLOOKUP(E77,VIP!$A$2:$O8476,8,FALSE)</f>
        <v>Si</v>
      </c>
      <c r="K77" s="98" t="str">
        <f>VLOOKUP(E77,VIP!$A$2:$O12050,6,0)</f>
        <v>NO</v>
      </c>
      <c r="L77" s="105" t="s">
        <v>2430</v>
      </c>
      <c r="M77" s="104" t="s">
        <v>2473</v>
      </c>
      <c r="N77" s="103" t="s">
        <v>2481</v>
      </c>
      <c r="O77" s="127" t="s">
        <v>2495</v>
      </c>
      <c r="P77" s="127"/>
      <c r="Q77" s="104" t="s">
        <v>2430</v>
      </c>
    </row>
    <row r="78" spans="1:17" ht="17.399999999999999" x14ac:dyDescent="0.3">
      <c r="A78" s="126" t="str">
        <f>VLOOKUP(E78,'LISTADO ATM'!$A$2:$C$896,3,0)</f>
        <v>DISTRITO NACIONAL</v>
      </c>
      <c r="B78" s="110">
        <v>335779762</v>
      </c>
      <c r="C78" s="102">
        <v>44229.612488425926</v>
      </c>
      <c r="D78" s="127" t="s">
        <v>2477</v>
      </c>
      <c r="E78" s="99">
        <v>564</v>
      </c>
      <c r="F78" s="84" t="str">
        <f>VLOOKUP(E78,VIP!$A$2:$O11640,2,0)</f>
        <v>DRBR168</v>
      </c>
      <c r="G78" s="98" t="str">
        <f>VLOOKUP(E78,'LISTADO ATM'!$A$2:$B$895,2,0)</f>
        <v xml:space="preserve">ATM Ministerio de Agricultura </v>
      </c>
      <c r="H78" s="98" t="str">
        <f>VLOOKUP(E78,VIP!$A$2:$O16560,7,FALSE)</f>
        <v>Si</v>
      </c>
      <c r="I78" s="98" t="str">
        <f>VLOOKUP(E78,VIP!$A$2:$O8525,8,FALSE)</f>
        <v>Si</v>
      </c>
      <c r="J78" s="98" t="str">
        <f>VLOOKUP(E78,VIP!$A$2:$O8475,8,FALSE)</f>
        <v>Si</v>
      </c>
      <c r="K78" s="98" t="str">
        <f>VLOOKUP(E78,VIP!$A$2:$O12049,6,0)</f>
        <v>NO</v>
      </c>
      <c r="L78" s="105" t="s">
        <v>2430</v>
      </c>
      <c r="M78" s="104" t="s">
        <v>2473</v>
      </c>
      <c r="N78" s="103" t="s">
        <v>2481</v>
      </c>
      <c r="O78" s="127" t="s">
        <v>2482</v>
      </c>
      <c r="P78" s="127"/>
      <c r="Q78" s="104" t="s">
        <v>2430</v>
      </c>
    </row>
    <row r="79" spans="1:17" ht="17.399999999999999" x14ac:dyDescent="0.3">
      <c r="A79" s="126" t="str">
        <f>VLOOKUP(E79,'LISTADO ATM'!$A$2:$C$896,3,0)</f>
        <v>ESTE</v>
      </c>
      <c r="B79" s="110">
        <v>335779781</v>
      </c>
      <c r="C79" s="102">
        <v>44229.617800925924</v>
      </c>
      <c r="D79" s="127" t="s">
        <v>2477</v>
      </c>
      <c r="E79" s="99">
        <v>842</v>
      </c>
      <c r="F79" s="84" t="str">
        <f>VLOOKUP(E79,VIP!$A$2:$O11638,2,0)</f>
        <v>DRBR842</v>
      </c>
      <c r="G79" s="98" t="str">
        <f>VLOOKUP(E79,'LISTADO ATM'!$A$2:$B$895,2,0)</f>
        <v xml:space="preserve">ATM Plaza Orense II (La Romana) </v>
      </c>
      <c r="H79" s="98" t="str">
        <f>VLOOKUP(E79,VIP!$A$2:$O16558,7,FALSE)</f>
        <v>Si</v>
      </c>
      <c r="I79" s="98" t="str">
        <f>VLOOKUP(E79,VIP!$A$2:$O8523,8,FALSE)</f>
        <v>Si</v>
      </c>
      <c r="J79" s="98" t="str">
        <f>VLOOKUP(E79,VIP!$A$2:$O8473,8,FALSE)</f>
        <v>Si</v>
      </c>
      <c r="K79" s="98" t="str">
        <f>VLOOKUP(E79,VIP!$A$2:$O12047,6,0)</f>
        <v>NO</v>
      </c>
      <c r="L79" s="105" t="s">
        <v>2430</v>
      </c>
      <c r="M79" s="104" t="s">
        <v>2473</v>
      </c>
      <c r="N79" s="103" t="s">
        <v>2481</v>
      </c>
      <c r="O79" s="127" t="s">
        <v>2482</v>
      </c>
      <c r="P79" s="127"/>
      <c r="Q79" s="104" t="s">
        <v>2430</v>
      </c>
    </row>
    <row r="80" spans="1:17" ht="17.399999999999999" x14ac:dyDescent="0.3">
      <c r="A80" s="126" t="str">
        <f>VLOOKUP(E80,'LISTADO ATM'!$A$2:$C$896,3,0)</f>
        <v>DISTRITO NACIONAL</v>
      </c>
      <c r="B80" s="110">
        <v>335779790</v>
      </c>
      <c r="C80" s="102">
        <v>44229.619247685187</v>
      </c>
      <c r="D80" s="127" t="s">
        <v>2477</v>
      </c>
      <c r="E80" s="99">
        <v>908</v>
      </c>
      <c r="F80" s="84" t="str">
        <f>VLOOKUP(E80,VIP!$A$2:$O11637,2,0)</f>
        <v>DRBR16D</v>
      </c>
      <c r="G80" s="98" t="str">
        <f>VLOOKUP(E80,'LISTADO ATM'!$A$2:$B$895,2,0)</f>
        <v xml:space="preserve">ATM Oficina Plaza Botánika </v>
      </c>
      <c r="H80" s="98" t="str">
        <f>VLOOKUP(E80,VIP!$A$2:$O16557,7,FALSE)</f>
        <v>Si</v>
      </c>
      <c r="I80" s="98" t="str">
        <f>VLOOKUP(E80,VIP!$A$2:$O8522,8,FALSE)</f>
        <v>Si</v>
      </c>
      <c r="J80" s="98" t="str">
        <f>VLOOKUP(E80,VIP!$A$2:$O8472,8,FALSE)</f>
        <v>Si</v>
      </c>
      <c r="K80" s="98" t="str">
        <f>VLOOKUP(E80,VIP!$A$2:$O12046,6,0)</f>
        <v>NO</v>
      </c>
      <c r="L80" s="105" t="s">
        <v>2430</v>
      </c>
      <c r="M80" s="104" t="s">
        <v>2473</v>
      </c>
      <c r="N80" s="103" t="s">
        <v>2481</v>
      </c>
      <c r="O80" s="127" t="s">
        <v>2482</v>
      </c>
      <c r="P80" s="127"/>
      <c r="Q80" s="104" t="s">
        <v>2430</v>
      </c>
    </row>
    <row r="81" spans="1:17" ht="17.399999999999999" x14ac:dyDescent="0.3">
      <c r="A81" s="126" t="str">
        <f>VLOOKUP(E81,'LISTADO ATM'!$A$2:$C$896,3,0)</f>
        <v>DISTRITO NACIONAL</v>
      </c>
      <c r="B81" s="110">
        <v>335779982</v>
      </c>
      <c r="C81" s="102">
        <v>44229.688842592594</v>
      </c>
      <c r="D81" s="127" t="s">
        <v>2477</v>
      </c>
      <c r="E81" s="99">
        <v>441</v>
      </c>
      <c r="F81" s="84" t="str">
        <f>VLOOKUP(E81,VIP!$A$2:$O11676,2,0)</f>
        <v>DRBR441</v>
      </c>
      <c r="G81" s="98" t="str">
        <f>VLOOKUP(E81,'LISTADO ATM'!$A$2:$B$895,2,0)</f>
        <v>ATM Estacion de Servicio Romulo Betancour</v>
      </c>
      <c r="H81" s="98" t="str">
        <f>VLOOKUP(E81,VIP!$A$2:$O16596,7,FALSE)</f>
        <v>NO</v>
      </c>
      <c r="I81" s="98" t="str">
        <f>VLOOKUP(E81,VIP!$A$2:$O8561,8,FALSE)</f>
        <v>NO</v>
      </c>
      <c r="J81" s="98" t="str">
        <f>VLOOKUP(E81,VIP!$A$2:$O8511,8,FALSE)</f>
        <v>NO</v>
      </c>
      <c r="K81" s="98" t="str">
        <f>VLOOKUP(E81,VIP!$A$2:$O12085,6,0)</f>
        <v>NO</v>
      </c>
      <c r="L81" s="105" t="s">
        <v>2430</v>
      </c>
      <c r="M81" s="104" t="s">
        <v>2473</v>
      </c>
      <c r="N81" s="103" t="s">
        <v>2481</v>
      </c>
      <c r="O81" s="127" t="s">
        <v>2482</v>
      </c>
      <c r="P81" s="127"/>
      <c r="Q81" s="104" t="s">
        <v>2430</v>
      </c>
    </row>
    <row r="82" spans="1:17" ht="17.399999999999999" x14ac:dyDescent="0.3">
      <c r="A82" s="126" t="str">
        <f>VLOOKUP(E82,'LISTADO ATM'!$A$2:$C$896,3,0)</f>
        <v>SUR</v>
      </c>
      <c r="B82" s="110">
        <v>335780007</v>
      </c>
      <c r="C82" s="102">
        <v>44229.696712962963</v>
      </c>
      <c r="D82" s="127" t="s">
        <v>2477</v>
      </c>
      <c r="E82" s="99">
        <v>249</v>
      </c>
      <c r="F82" s="84" t="str">
        <f>VLOOKUP(E82,VIP!$A$2:$O11674,2,0)</f>
        <v>DRBR249</v>
      </c>
      <c r="G82" s="98" t="str">
        <f>VLOOKUP(E82,'LISTADO ATM'!$A$2:$B$895,2,0)</f>
        <v xml:space="preserve">ATM Banco Agrícola Neiba </v>
      </c>
      <c r="H82" s="98" t="str">
        <f>VLOOKUP(E82,VIP!$A$2:$O16594,7,FALSE)</f>
        <v>Si</v>
      </c>
      <c r="I82" s="98" t="str">
        <f>VLOOKUP(E82,VIP!$A$2:$O8559,8,FALSE)</f>
        <v>Si</v>
      </c>
      <c r="J82" s="98" t="str">
        <f>VLOOKUP(E82,VIP!$A$2:$O8509,8,FALSE)</f>
        <v>Si</v>
      </c>
      <c r="K82" s="98" t="str">
        <f>VLOOKUP(E82,VIP!$A$2:$O12083,6,0)</f>
        <v>NO</v>
      </c>
      <c r="L82" s="105" t="s">
        <v>2430</v>
      </c>
      <c r="M82" s="104" t="s">
        <v>2473</v>
      </c>
      <c r="N82" s="103" t="s">
        <v>2481</v>
      </c>
      <c r="O82" s="127" t="s">
        <v>2482</v>
      </c>
      <c r="P82" s="127"/>
      <c r="Q82" s="104" t="s">
        <v>2430</v>
      </c>
    </row>
    <row r="83" spans="1:17" ht="17.399999999999999" x14ac:dyDescent="0.3">
      <c r="A83" s="126" t="str">
        <f>VLOOKUP(E83,'LISTADO ATM'!$A$2:$C$896,3,0)</f>
        <v>DISTRITO NACIONAL</v>
      </c>
      <c r="B83" s="110">
        <v>335780049</v>
      </c>
      <c r="C83" s="102">
        <v>44229.710659722223</v>
      </c>
      <c r="D83" s="127" t="s">
        <v>2477</v>
      </c>
      <c r="E83" s="99">
        <v>672</v>
      </c>
      <c r="F83" s="84" t="str">
        <f>VLOOKUP(E83,VIP!$A$2:$O11667,2,0)</f>
        <v>DRBR672</v>
      </c>
      <c r="G83" s="98" t="str">
        <f>VLOOKUP(E83,'LISTADO ATM'!$A$2:$B$895,2,0)</f>
        <v>ATM Destacamento Policía Nacional La Victoria</v>
      </c>
      <c r="H83" s="98" t="str">
        <f>VLOOKUP(E83,VIP!$A$2:$O16587,7,FALSE)</f>
        <v>Si</v>
      </c>
      <c r="I83" s="98" t="str">
        <f>VLOOKUP(E83,VIP!$A$2:$O8552,8,FALSE)</f>
        <v>Si</v>
      </c>
      <c r="J83" s="98" t="str">
        <f>VLOOKUP(E83,VIP!$A$2:$O8502,8,FALSE)</f>
        <v>Si</v>
      </c>
      <c r="K83" s="98" t="str">
        <f>VLOOKUP(E83,VIP!$A$2:$O12076,6,0)</f>
        <v>SI</v>
      </c>
      <c r="L83" s="105" t="s">
        <v>2430</v>
      </c>
      <c r="M83" s="104" t="s">
        <v>2473</v>
      </c>
      <c r="N83" s="103" t="s">
        <v>2481</v>
      </c>
      <c r="O83" s="127" t="s">
        <v>2482</v>
      </c>
      <c r="P83" s="130"/>
      <c r="Q83" s="104" t="s">
        <v>2430</v>
      </c>
    </row>
    <row r="84" spans="1:17" ht="17.399999999999999" x14ac:dyDescent="0.3">
      <c r="A84" s="126" t="str">
        <f>VLOOKUP(E84,'LISTADO ATM'!$A$2:$C$896,3,0)</f>
        <v>SUR</v>
      </c>
      <c r="B84" s="110">
        <v>335780065</v>
      </c>
      <c r="C84" s="102">
        <v>44229.715150462966</v>
      </c>
      <c r="D84" s="127" t="s">
        <v>2477</v>
      </c>
      <c r="E84" s="99">
        <v>780</v>
      </c>
      <c r="F84" s="84" t="str">
        <f>VLOOKUP(E84,VIP!$A$2:$O11666,2,0)</f>
        <v>DRBR041</v>
      </c>
      <c r="G84" s="98" t="str">
        <f>VLOOKUP(E84,'LISTADO ATM'!$A$2:$B$895,2,0)</f>
        <v xml:space="preserve">ATM Oficina Barahona I </v>
      </c>
      <c r="H84" s="98" t="str">
        <f>VLOOKUP(E84,VIP!$A$2:$O16586,7,FALSE)</f>
        <v>Si</v>
      </c>
      <c r="I84" s="98" t="str">
        <f>VLOOKUP(E84,VIP!$A$2:$O8551,8,FALSE)</f>
        <v>Si</v>
      </c>
      <c r="J84" s="98" t="str">
        <f>VLOOKUP(E84,VIP!$A$2:$O8501,8,FALSE)</f>
        <v>Si</v>
      </c>
      <c r="K84" s="98" t="str">
        <f>VLOOKUP(E84,VIP!$A$2:$O12075,6,0)</f>
        <v>SI</v>
      </c>
      <c r="L84" s="105" t="s">
        <v>2430</v>
      </c>
      <c r="M84" s="104" t="s">
        <v>2473</v>
      </c>
      <c r="N84" s="103" t="s">
        <v>2481</v>
      </c>
      <c r="O84" s="127" t="s">
        <v>2482</v>
      </c>
      <c r="P84" s="127"/>
      <c r="Q84" s="104" t="s">
        <v>2430</v>
      </c>
    </row>
    <row r="85" spans="1:17" ht="17.399999999999999" x14ac:dyDescent="0.3">
      <c r="A85" s="126" t="str">
        <f>VLOOKUP(E85,'LISTADO ATM'!$A$2:$C$896,3,0)</f>
        <v>DISTRITO NACIONAL</v>
      </c>
      <c r="B85" s="110">
        <v>335780083</v>
      </c>
      <c r="C85" s="102">
        <v>44229.727314814816</v>
      </c>
      <c r="D85" s="127" t="s">
        <v>2477</v>
      </c>
      <c r="E85" s="99">
        <v>559</v>
      </c>
      <c r="F85" s="84" t="str">
        <f>VLOOKUP(E85,VIP!$A$2:$O11663,2,0)</f>
        <v>DRBR559</v>
      </c>
      <c r="G85" s="98" t="str">
        <f>VLOOKUP(E85,'LISTADO ATM'!$A$2:$B$895,2,0)</f>
        <v xml:space="preserve">ATM UNP Metro I </v>
      </c>
      <c r="H85" s="98" t="str">
        <f>VLOOKUP(E85,VIP!$A$2:$O16583,7,FALSE)</f>
        <v>Si</v>
      </c>
      <c r="I85" s="98" t="str">
        <f>VLOOKUP(E85,VIP!$A$2:$O8548,8,FALSE)</f>
        <v>Si</v>
      </c>
      <c r="J85" s="98" t="str">
        <f>VLOOKUP(E85,VIP!$A$2:$O8498,8,FALSE)</f>
        <v>Si</v>
      </c>
      <c r="K85" s="98" t="str">
        <f>VLOOKUP(E85,VIP!$A$2:$O12072,6,0)</f>
        <v>SI</v>
      </c>
      <c r="L85" s="105" t="s">
        <v>2430</v>
      </c>
      <c r="M85" s="104" t="s">
        <v>2473</v>
      </c>
      <c r="N85" s="103" t="s">
        <v>2481</v>
      </c>
      <c r="O85" s="127" t="s">
        <v>2482</v>
      </c>
      <c r="P85" s="127"/>
      <c r="Q85" s="104" t="s">
        <v>2430</v>
      </c>
    </row>
    <row r="86" spans="1:17" ht="17.399999999999999" x14ac:dyDescent="0.3">
      <c r="A86" s="126" t="str">
        <f>VLOOKUP(E86,'LISTADO ATM'!$A$2:$C$896,3,0)</f>
        <v>NORTE</v>
      </c>
      <c r="B86" s="110">
        <v>335780087</v>
      </c>
      <c r="C86" s="102">
        <v>44229.728379629632</v>
      </c>
      <c r="D86" s="127" t="s">
        <v>2494</v>
      </c>
      <c r="E86" s="99">
        <v>332</v>
      </c>
      <c r="F86" s="84" t="str">
        <f>VLOOKUP(E86,VIP!$A$2:$O11661,2,0)</f>
        <v>DRBR332</v>
      </c>
      <c r="G86" s="98" t="str">
        <f>VLOOKUP(E86,'LISTADO ATM'!$A$2:$B$895,2,0)</f>
        <v>ATM Estación Sigma (Cotuí)</v>
      </c>
      <c r="H86" s="98" t="str">
        <f>VLOOKUP(E86,VIP!$A$2:$O16581,7,FALSE)</f>
        <v>Si</v>
      </c>
      <c r="I86" s="98" t="str">
        <f>VLOOKUP(E86,VIP!$A$2:$O8546,8,FALSE)</f>
        <v>Si</v>
      </c>
      <c r="J86" s="98" t="str">
        <f>VLOOKUP(E86,VIP!$A$2:$O8496,8,FALSE)</f>
        <v>Si</v>
      </c>
      <c r="K86" s="98" t="str">
        <f>VLOOKUP(E86,VIP!$A$2:$O12070,6,0)</f>
        <v>NO</v>
      </c>
      <c r="L86" s="105" t="s">
        <v>2430</v>
      </c>
      <c r="M86" s="104" t="s">
        <v>2473</v>
      </c>
      <c r="N86" s="103" t="s">
        <v>2481</v>
      </c>
      <c r="O86" s="127" t="s">
        <v>2495</v>
      </c>
      <c r="P86" s="127"/>
      <c r="Q86" s="104" t="s">
        <v>2430</v>
      </c>
    </row>
    <row r="87" spans="1:17" ht="17.399999999999999" x14ac:dyDescent="0.3">
      <c r="A87" s="126" t="str">
        <f>VLOOKUP(E87,'LISTADO ATM'!$A$2:$C$896,3,0)</f>
        <v>DISTRITO NACIONAL</v>
      </c>
      <c r="B87" s="110">
        <v>335780094</v>
      </c>
      <c r="C87" s="102">
        <v>44229.730428240742</v>
      </c>
      <c r="D87" s="127" t="s">
        <v>2494</v>
      </c>
      <c r="E87" s="99">
        <v>354</v>
      </c>
      <c r="F87" s="84" t="str">
        <f>VLOOKUP(E87,VIP!$A$2:$O11657,2,0)</f>
        <v>DRBR354</v>
      </c>
      <c r="G87" s="98" t="str">
        <f>VLOOKUP(E87,'LISTADO ATM'!$A$2:$B$895,2,0)</f>
        <v xml:space="preserve">ATM Oficina Núñez de Cáceres II </v>
      </c>
      <c r="H87" s="98" t="str">
        <f>VLOOKUP(E87,VIP!$A$2:$O16577,7,FALSE)</f>
        <v>Si</v>
      </c>
      <c r="I87" s="98" t="str">
        <f>VLOOKUP(E87,VIP!$A$2:$O8542,8,FALSE)</f>
        <v>Si</v>
      </c>
      <c r="J87" s="98" t="str">
        <f>VLOOKUP(E87,VIP!$A$2:$O8492,8,FALSE)</f>
        <v>Si</v>
      </c>
      <c r="K87" s="98" t="str">
        <f>VLOOKUP(E87,VIP!$A$2:$O12066,6,0)</f>
        <v>NO</v>
      </c>
      <c r="L87" s="105" t="s">
        <v>2430</v>
      </c>
      <c r="M87" s="104" t="s">
        <v>2473</v>
      </c>
      <c r="N87" s="103" t="s">
        <v>2481</v>
      </c>
      <c r="O87" s="127" t="s">
        <v>2495</v>
      </c>
      <c r="P87" s="128"/>
      <c r="Q87" s="104" t="s">
        <v>2430</v>
      </c>
    </row>
    <row r="88" spans="1:17" ht="17.399999999999999" x14ac:dyDescent="0.3">
      <c r="A88" s="127" t="str">
        <f>VLOOKUP(E88,'LISTADO ATM'!$A$2:$C$896,3,0)</f>
        <v>SUR</v>
      </c>
      <c r="B88" s="110">
        <v>335780140</v>
      </c>
      <c r="C88" s="102">
        <v>44229.806585648148</v>
      </c>
      <c r="D88" s="127" t="s">
        <v>2477</v>
      </c>
      <c r="E88" s="99">
        <v>301</v>
      </c>
      <c r="F88" s="84" t="str">
        <f>VLOOKUP(E88,VIP!$A$2:$O11646,2,0)</f>
        <v>DRBR301</v>
      </c>
      <c r="G88" s="98" t="str">
        <f>VLOOKUP(E88,'LISTADO ATM'!$A$2:$B$895,2,0)</f>
        <v xml:space="preserve">ATM UNP Alfa y Omega (Barahona) </v>
      </c>
      <c r="H88" s="98" t="str">
        <f>VLOOKUP(E88,VIP!$A$2:$O16566,7,FALSE)</f>
        <v>Si</v>
      </c>
      <c r="I88" s="98" t="str">
        <f>VLOOKUP(E88,VIP!$A$2:$O8531,8,FALSE)</f>
        <v>Si</v>
      </c>
      <c r="J88" s="98" t="str">
        <f>VLOOKUP(E88,VIP!$A$2:$O8481,8,FALSE)</f>
        <v>Si</v>
      </c>
      <c r="K88" s="98" t="str">
        <f>VLOOKUP(E88,VIP!$A$2:$O12055,6,0)</f>
        <v>NO</v>
      </c>
      <c r="L88" s="105" t="s">
        <v>2430</v>
      </c>
      <c r="M88" s="104" t="s">
        <v>2473</v>
      </c>
      <c r="N88" s="103" t="s">
        <v>2481</v>
      </c>
      <c r="O88" s="127" t="s">
        <v>2482</v>
      </c>
      <c r="P88" s="127"/>
      <c r="Q88" s="104" t="s">
        <v>2430</v>
      </c>
    </row>
    <row r="89" spans="1:17" ht="17.399999999999999" x14ac:dyDescent="0.3">
      <c r="A89" s="127" t="str">
        <f>VLOOKUP(E89,'LISTADO ATM'!$A$2:$C$896,3,0)</f>
        <v>DISTRITO NACIONAL</v>
      </c>
      <c r="B89" s="110">
        <v>335780151</v>
      </c>
      <c r="C89" s="102">
        <v>44229.820752314816</v>
      </c>
      <c r="D89" s="127" t="s">
        <v>2477</v>
      </c>
      <c r="E89" s="99">
        <v>696</v>
      </c>
      <c r="F89" s="84" t="str">
        <f>VLOOKUP(E89,VIP!$A$2:$O11637,2,0)</f>
        <v>DRBR696</v>
      </c>
      <c r="G89" s="98" t="str">
        <f>VLOOKUP(E89,'LISTADO ATM'!$A$2:$B$895,2,0)</f>
        <v>ATM Olé Jacobo Majluta</v>
      </c>
      <c r="H89" s="98" t="str">
        <f>VLOOKUP(E89,VIP!$A$2:$O16557,7,FALSE)</f>
        <v>Si</v>
      </c>
      <c r="I89" s="98" t="str">
        <f>VLOOKUP(E89,VIP!$A$2:$O8522,8,FALSE)</f>
        <v>Si</v>
      </c>
      <c r="J89" s="98" t="str">
        <f>VLOOKUP(E89,VIP!$A$2:$O8472,8,FALSE)</f>
        <v>Si</v>
      </c>
      <c r="K89" s="98" t="str">
        <f>VLOOKUP(E89,VIP!$A$2:$O12046,6,0)</f>
        <v>NO</v>
      </c>
      <c r="L89" s="105" t="s">
        <v>2430</v>
      </c>
      <c r="M89" s="104" t="s">
        <v>2473</v>
      </c>
      <c r="N89" s="103" t="s">
        <v>2481</v>
      </c>
      <c r="O89" s="127" t="s">
        <v>2482</v>
      </c>
      <c r="P89" s="127"/>
      <c r="Q89" s="104" t="s">
        <v>2430</v>
      </c>
    </row>
    <row r="90" spans="1:17" ht="17.399999999999999" x14ac:dyDescent="0.3">
      <c r="A90" s="127" t="str">
        <f>VLOOKUP(E90,'LISTADO ATM'!$A$2:$C$896,3,0)</f>
        <v>DISTRITO NACIONAL</v>
      </c>
      <c r="B90" s="110">
        <v>335780152</v>
      </c>
      <c r="C90" s="102">
        <v>44229.831157407411</v>
      </c>
      <c r="D90" s="127" t="s">
        <v>2477</v>
      </c>
      <c r="E90" s="99">
        <v>139</v>
      </c>
      <c r="F90" s="84" t="str">
        <f>VLOOKUP(E90,VIP!$A$2:$O11661,2,0)</f>
        <v>DRBR139</v>
      </c>
      <c r="G90" s="98" t="str">
        <f>VLOOKUP(E90,'LISTADO ATM'!$A$2:$B$895,2,0)</f>
        <v xml:space="preserve">ATM Oficina Plaza Lama Zona Oriental I </v>
      </c>
      <c r="H90" s="98" t="str">
        <f>VLOOKUP(E90,VIP!$A$2:$O16581,7,FALSE)</f>
        <v>Si</v>
      </c>
      <c r="I90" s="98" t="str">
        <f>VLOOKUP(E90,VIP!$A$2:$O8546,8,FALSE)</f>
        <v>Si</v>
      </c>
      <c r="J90" s="98" t="str">
        <f>VLOOKUP(E90,VIP!$A$2:$O8496,8,FALSE)</f>
        <v>Si</v>
      </c>
      <c r="K90" s="98" t="str">
        <f>VLOOKUP(E90,VIP!$A$2:$O12070,6,0)</f>
        <v>NO</v>
      </c>
      <c r="L90" s="105" t="s">
        <v>2430</v>
      </c>
      <c r="M90" s="104" t="s">
        <v>2473</v>
      </c>
      <c r="N90" s="103" t="s">
        <v>2481</v>
      </c>
      <c r="O90" s="127" t="s">
        <v>2482</v>
      </c>
      <c r="P90" s="127"/>
      <c r="Q90" s="104" t="s">
        <v>2430</v>
      </c>
    </row>
    <row r="91" spans="1:17" ht="17.399999999999999" x14ac:dyDescent="0.3">
      <c r="A91" s="127" t="str">
        <f>VLOOKUP(E91,'LISTADO ATM'!$A$2:$C$896,3,0)</f>
        <v>DISTRITO NACIONAL</v>
      </c>
      <c r="B91" s="110">
        <v>335780154</v>
      </c>
      <c r="C91" s="102">
        <v>44229.837673611109</v>
      </c>
      <c r="D91" s="127" t="s">
        <v>2477</v>
      </c>
      <c r="E91" s="99">
        <v>539</v>
      </c>
      <c r="F91" s="84" t="str">
        <f>VLOOKUP(E91,VIP!$A$2:$O11660,2,0)</f>
        <v>DRBR539</v>
      </c>
      <c r="G91" s="98" t="str">
        <f>VLOOKUP(E91,'LISTADO ATM'!$A$2:$B$895,2,0)</f>
        <v>ATM S/M La Cadena Los Proceres</v>
      </c>
      <c r="H91" s="98" t="str">
        <f>VLOOKUP(E91,VIP!$A$2:$O16580,7,FALSE)</f>
        <v>Si</v>
      </c>
      <c r="I91" s="98" t="str">
        <f>VLOOKUP(E91,VIP!$A$2:$O8545,8,FALSE)</f>
        <v>Si</v>
      </c>
      <c r="J91" s="98" t="str">
        <f>VLOOKUP(E91,VIP!$A$2:$O8495,8,FALSE)</f>
        <v>Si</v>
      </c>
      <c r="K91" s="98" t="str">
        <f>VLOOKUP(E91,VIP!$A$2:$O12069,6,0)</f>
        <v>NO</v>
      </c>
      <c r="L91" s="105" t="s">
        <v>2430</v>
      </c>
      <c r="M91" s="104" t="s">
        <v>2473</v>
      </c>
      <c r="N91" s="103" t="s">
        <v>2481</v>
      </c>
      <c r="O91" s="127" t="s">
        <v>2482</v>
      </c>
      <c r="P91" s="127"/>
      <c r="Q91" s="104" t="s">
        <v>2430</v>
      </c>
    </row>
    <row r="92" spans="1:17" ht="17.399999999999999" x14ac:dyDescent="0.3">
      <c r="A92" s="127" t="str">
        <f>VLOOKUP(E92,'LISTADO ATM'!$A$2:$C$896,3,0)</f>
        <v>ESTE</v>
      </c>
      <c r="B92" s="110">
        <v>335780155</v>
      </c>
      <c r="C92" s="102">
        <v>44229.846701388888</v>
      </c>
      <c r="D92" s="127" t="s">
        <v>2477</v>
      </c>
      <c r="E92" s="99">
        <v>631</v>
      </c>
      <c r="F92" s="84" t="str">
        <f>VLOOKUP(E92,VIP!$A$2:$O11659,2,0)</f>
        <v>DRBR417</v>
      </c>
      <c r="G92" s="98" t="str">
        <f>VLOOKUP(E92,'LISTADO ATM'!$A$2:$B$895,2,0)</f>
        <v xml:space="preserve">ATM ASOCODEQUI (San Pedro) </v>
      </c>
      <c r="H92" s="98" t="str">
        <f>VLOOKUP(E92,VIP!$A$2:$O16579,7,FALSE)</f>
        <v>Si</v>
      </c>
      <c r="I92" s="98" t="str">
        <f>VLOOKUP(E92,VIP!$A$2:$O8544,8,FALSE)</f>
        <v>Si</v>
      </c>
      <c r="J92" s="98" t="str">
        <f>VLOOKUP(E92,VIP!$A$2:$O8494,8,FALSE)</f>
        <v>Si</v>
      </c>
      <c r="K92" s="98" t="str">
        <f>VLOOKUP(E92,VIP!$A$2:$O12068,6,0)</f>
        <v>NO</v>
      </c>
      <c r="L92" s="105" t="s">
        <v>2430</v>
      </c>
      <c r="M92" s="104" t="s">
        <v>2473</v>
      </c>
      <c r="N92" s="103" t="s">
        <v>2481</v>
      </c>
      <c r="O92" s="127" t="s">
        <v>2482</v>
      </c>
      <c r="P92" s="127"/>
      <c r="Q92" s="104" t="s">
        <v>2430</v>
      </c>
    </row>
    <row r="93" spans="1:17" ht="17.399999999999999" x14ac:dyDescent="0.3">
      <c r="A93" s="127" t="str">
        <f>VLOOKUP(E93,'LISTADO ATM'!$A$2:$C$896,3,0)</f>
        <v>SUR</v>
      </c>
      <c r="B93" s="110">
        <v>335780157</v>
      </c>
      <c r="C93" s="102">
        <v>44229.852546296293</v>
      </c>
      <c r="D93" s="127" t="s">
        <v>2477</v>
      </c>
      <c r="E93" s="99">
        <v>677</v>
      </c>
      <c r="F93" s="84" t="str">
        <f>VLOOKUP(E93,VIP!$A$2:$O11658,2,0)</f>
        <v>DRBR677</v>
      </c>
      <c r="G93" s="98" t="str">
        <f>VLOOKUP(E93,'LISTADO ATM'!$A$2:$B$895,2,0)</f>
        <v>ATM PBG Villa Jaragua</v>
      </c>
      <c r="H93" s="98" t="str">
        <f>VLOOKUP(E93,VIP!$A$2:$O16578,7,FALSE)</f>
        <v>Si</v>
      </c>
      <c r="I93" s="98" t="str">
        <f>VLOOKUP(E93,VIP!$A$2:$O8543,8,FALSE)</f>
        <v>Si</v>
      </c>
      <c r="J93" s="98" t="str">
        <f>VLOOKUP(E93,VIP!$A$2:$O8493,8,FALSE)</f>
        <v>Si</v>
      </c>
      <c r="K93" s="98" t="str">
        <f>VLOOKUP(E93,VIP!$A$2:$O12067,6,0)</f>
        <v>SI</v>
      </c>
      <c r="L93" s="105" t="s">
        <v>2430</v>
      </c>
      <c r="M93" s="104" t="s">
        <v>2473</v>
      </c>
      <c r="N93" s="103" t="s">
        <v>2481</v>
      </c>
      <c r="O93" s="127" t="s">
        <v>2482</v>
      </c>
      <c r="P93" s="127"/>
      <c r="Q93" s="104" t="s">
        <v>2430</v>
      </c>
    </row>
    <row r="94" spans="1:17" ht="17.399999999999999" x14ac:dyDescent="0.3">
      <c r="A94" s="127" t="str">
        <f>VLOOKUP(E94,'LISTADO ATM'!$A$2:$C$896,3,0)</f>
        <v>SUR</v>
      </c>
      <c r="B94" s="110">
        <v>335780162</v>
      </c>
      <c r="C94" s="102">
        <v>44229.86347222222</v>
      </c>
      <c r="D94" s="127" t="s">
        <v>2477</v>
      </c>
      <c r="E94" s="99">
        <v>984</v>
      </c>
      <c r="F94" s="84" t="str">
        <f>VLOOKUP(E94,VIP!$A$2:$O11655,2,0)</f>
        <v>DRBR984</v>
      </c>
      <c r="G94" s="98" t="str">
        <f>VLOOKUP(E94,'LISTADO ATM'!$A$2:$B$895,2,0)</f>
        <v xml:space="preserve">ATM Oficina Neiba II </v>
      </c>
      <c r="H94" s="98" t="str">
        <f>VLOOKUP(E94,VIP!$A$2:$O16575,7,FALSE)</f>
        <v>Si</v>
      </c>
      <c r="I94" s="98" t="str">
        <f>VLOOKUP(E94,VIP!$A$2:$O8540,8,FALSE)</f>
        <v>Si</v>
      </c>
      <c r="J94" s="98" t="str">
        <f>VLOOKUP(E94,VIP!$A$2:$O8490,8,FALSE)</f>
        <v>Si</v>
      </c>
      <c r="K94" s="98" t="str">
        <f>VLOOKUP(E94,VIP!$A$2:$O12064,6,0)</f>
        <v>NO</v>
      </c>
      <c r="L94" s="105" t="s">
        <v>2430</v>
      </c>
      <c r="M94" s="104" t="s">
        <v>2473</v>
      </c>
      <c r="N94" s="103" t="s">
        <v>2481</v>
      </c>
      <c r="O94" s="127" t="s">
        <v>2482</v>
      </c>
      <c r="P94" s="127"/>
      <c r="Q94" s="104" t="s">
        <v>2430</v>
      </c>
    </row>
    <row r="95" spans="1:17" ht="17.399999999999999" x14ac:dyDescent="0.3">
      <c r="A95" s="127" t="str">
        <f>VLOOKUP(E95,'LISTADO ATM'!$A$2:$C$896,3,0)</f>
        <v>ESTE</v>
      </c>
      <c r="B95" s="110">
        <v>335780163</v>
      </c>
      <c r="C95" s="102">
        <v>44229.865416666667</v>
      </c>
      <c r="D95" s="127" t="s">
        <v>2477</v>
      </c>
      <c r="E95" s="99">
        <v>608</v>
      </c>
      <c r="F95" s="84" t="str">
        <f>VLOOKUP(E95,VIP!$A$2:$O11654,2,0)</f>
        <v>DRBR305</v>
      </c>
      <c r="G95" s="98" t="str">
        <f>VLOOKUP(E95,'LISTADO ATM'!$A$2:$B$895,2,0)</f>
        <v xml:space="preserve">ATM Oficina Jumbo (San Pedro) </v>
      </c>
      <c r="H95" s="98" t="str">
        <f>VLOOKUP(E95,VIP!$A$2:$O16574,7,FALSE)</f>
        <v>Si</v>
      </c>
      <c r="I95" s="98" t="str">
        <f>VLOOKUP(E95,VIP!$A$2:$O8539,8,FALSE)</f>
        <v>Si</v>
      </c>
      <c r="J95" s="98" t="str">
        <f>VLOOKUP(E95,VIP!$A$2:$O8489,8,FALSE)</f>
        <v>Si</v>
      </c>
      <c r="K95" s="98" t="str">
        <f>VLOOKUP(E95,VIP!$A$2:$O12063,6,0)</f>
        <v>SI</v>
      </c>
      <c r="L95" s="105" t="s">
        <v>2430</v>
      </c>
      <c r="M95" s="104" t="s">
        <v>2473</v>
      </c>
      <c r="N95" s="103" t="s">
        <v>2481</v>
      </c>
      <c r="O95" s="127" t="s">
        <v>2482</v>
      </c>
      <c r="P95" s="127"/>
      <c r="Q95" s="104" t="s">
        <v>2430</v>
      </c>
    </row>
    <row r="96" spans="1:17" ht="17.399999999999999" x14ac:dyDescent="0.3">
      <c r="A96" s="127" t="str">
        <f>VLOOKUP(E96,'LISTADO ATM'!$A$2:$C$896,3,0)</f>
        <v>DISTRITO NACIONAL</v>
      </c>
      <c r="B96" s="110">
        <v>335780164</v>
      </c>
      <c r="C96" s="102">
        <v>44229.867696759262</v>
      </c>
      <c r="D96" s="127" t="s">
        <v>2477</v>
      </c>
      <c r="E96" s="99">
        <v>20</v>
      </c>
      <c r="F96" s="84" t="str">
        <f>VLOOKUP(E96,VIP!$A$2:$O11653,2,0)</f>
        <v>DRBR049</v>
      </c>
      <c r="G96" s="98" t="str">
        <f>VLOOKUP(E96,'LISTADO ATM'!$A$2:$B$895,2,0)</f>
        <v>ATM S/M Aprezio Las Palmas</v>
      </c>
      <c r="H96" s="98" t="str">
        <f>VLOOKUP(E96,VIP!$A$2:$O16573,7,FALSE)</f>
        <v>Si</v>
      </c>
      <c r="I96" s="98" t="str">
        <f>VLOOKUP(E96,VIP!$A$2:$O8538,8,FALSE)</f>
        <v>Si</v>
      </c>
      <c r="J96" s="98" t="str">
        <f>VLOOKUP(E96,VIP!$A$2:$O8488,8,FALSE)</f>
        <v>Si</v>
      </c>
      <c r="K96" s="98" t="str">
        <f>VLOOKUP(E96,VIP!$A$2:$O12062,6,0)</f>
        <v>NO</v>
      </c>
      <c r="L96" s="105" t="s">
        <v>2430</v>
      </c>
      <c r="M96" s="104" t="s">
        <v>2473</v>
      </c>
      <c r="N96" s="103" t="s">
        <v>2481</v>
      </c>
      <c r="O96" s="127" t="s">
        <v>2482</v>
      </c>
      <c r="P96" s="127"/>
      <c r="Q96" s="104" t="s">
        <v>2430</v>
      </c>
    </row>
    <row r="97" spans="1:17" ht="17.399999999999999" x14ac:dyDescent="0.3">
      <c r="A97" s="127" t="str">
        <f>VLOOKUP(E97,'LISTADO ATM'!$A$2:$C$896,3,0)</f>
        <v>DISTRITO NACIONAL</v>
      </c>
      <c r="B97" s="110">
        <v>335780166</v>
      </c>
      <c r="C97" s="102">
        <v>44229.870937500003</v>
      </c>
      <c r="D97" s="127" t="s">
        <v>2477</v>
      </c>
      <c r="E97" s="99">
        <v>325</v>
      </c>
      <c r="F97" s="84" t="str">
        <f>VLOOKUP(E97,VIP!$A$2:$O11652,2,0)</f>
        <v>DRBR325</v>
      </c>
      <c r="G97" s="98" t="str">
        <f>VLOOKUP(E97,'LISTADO ATM'!$A$2:$B$895,2,0)</f>
        <v>ATM Casa Edwin</v>
      </c>
      <c r="H97" s="98" t="str">
        <f>VLOOKUP(E97,VIP!$A$2:$O16572,7,FALSE)</f>
        <v>Si</v>
      </c>
      <c r="I97" s="98" t="str">
        <f>VLOOKUP(E97,VIP!$A$2:$O8537,8,FALSE)</f>
        <v>Si</v>
      </c>
      <c r="J97" s="98" t="str">
        <f>VLOOKUP(E97,VIP!$A$2:$O8487,8,FALSE)</f>
        <v>Si</v>
      </c>
      <c r="K97" s="98" t="str">
        <f>VLOOKUP(E97,VIP!$A$2:$O12061,6,0)</f>
        <v>NO</v>
      </c>
      <c r="L97" s="105" t="s">
        <v>2430</v>
      </c>
      <c r="M97" s="104" t="s">
        <v>2473</v>
      </c>
      <c r="N97" s="103" t="s">
        <v>2481</v>
      </c>
      <c r="O97" s="127" t="s">
        <v>2482</v>
      </c>
      <c r="P97" s="127"/>
      <c r="Q97" s="104" t="s">
        <v>2430</v>
      </c>
    </row>
    <row r="98" spans="1:17" ht="17.399999999999999" x14ac:dyDescent="0.3">
      <c r="A98" s="127" t="str">
        <f>VLOOKUP(E98,'LISTADO ATM'!$A$2:$C$896,3,0)</f>
        <v>SUR</v>
      </c>
      <c r="B98" s="110">
        <v>335780167</v>
      </c>
      <c r="C98" s="102">
        <v>44229.873020833336</v>
      </c>
      <c r="D98" s="127" t="s">
        <v>2477</v>
      </c>
      <c r="E98" s="99">
        <v>512</v>
      </c>
      <c r="F98" s="84" t="str">
        <f>VLOOKUP(E98,VIP!$A$2:$O11651,2,0)</f>
        <v>DRBR512</v>
      </c>
      <c r="G98" s="98" t="str">
        <f>VLOOKUP(E98,'LISTADO ATM'!$A$2:$B$895,2,0)</f>
        <v>ATM Plaza Jesús Ferreira</v>
      </c>
      <c r="H98" s="98" t="str">
        <f>VLOOKUP(E98,VIP!$A$2:$O16571,7,FALSE)</f>
        <v>N/A</v>
      </c>
      <c r="I98" s="98" t="str">
        <f>VLOOKUP(E98,VIP!$A$2:$O8536,8,FALSE)</f>
        <v>N/A</v>
      </c>
      <c r="J98" s="98" t="str">
        <f>VLOOKUP(E98,VIP!$A$2:$O8486,8,FALSE)</f>
        <v>N/A</v>
      </c>
      <c r="K98" s="98" t="str">
        <f>VLOOKUP(E98,VIP!$A$2:$O12060,6,0)</f>
        <v>N/A</v>
      </c>
      <c r="L98" s="105" t="s">
        <v>2430</v>
      </c>
      <c r="M98" s="104" t="s">
        <v>2473</v>
      </c>
      <c r="N98" s="103" t="s">
        <v>2481</v>
      </c>
      <c r="O98" s="127" t="s">
        <v>2482</v>
      </c>
      <c r="P98" s="127"/>
      <c r="Q98" s="104" t="s">
        <v>2430</v>
      </c>
    </row>
    <row r="99" spans="1:17" ht="17.399999999999999" x14ac:dyDescent="0.3">
      <c r="A99" s="127" t="str">
        <f>VLOOKUP(E99,'LISTADO ATM'!$A$2:$C$896,3,0)</f>
        <v>DISTRITO NACIONAL</v>
      </c>
      <c r="B99" s="110">
        <v>335780168</v>
      </c>
      <c r="C99" s="102">
        <v>44229.875844907408</v>
      </c>
      <c r="D99" s="127" t="s">
        <v>2494</v>
      </c>
      <c r="E99" s="99">
        <v>527</v>
      </c>
      <c r="F99" s="84" t="str">
        <f>VLOOKUP(E99,VIP!$A$2:$O11650,2,0)</f>
        <v>DRBR527</v>
      </c>
      <c r="G99" s="98" t="str">
        <f>VLOOKUP(E99,'LISTADO ATM'!$A$2:$B$895,2,0)</f>
        <v>ATM Oficina Zona Oriental II</v>
      </c>
      <c r="H99" s="98" t="str">
        <f>VLOOKUP(E99,VIP!$A$2:$O16570,7,FALSE)</f>
        <v>Si</v>
      </c>
      <c r="I99" s="98" t="str">
        <f>VLOOKUP(E99,VIP!$A$2:$O8535,8,FALSE)</f>
        <v>Si</v>
      </c>
      <c r="J99" s="98" t="str">
        <f>VLOOKUP(E99,VIP!$A$2:$O8485,8,FALSE)</f>
        <v>Si</v>
      </c>
      <c r="K99" s="98" t="str">
        <f>VLOOKUP(E99,VIP!$A$2:$O12059,6,0)</f>
        <v>SI</v>
      </c>
      <c r="L99" s="105" t="s">
        <v>2430</v>
      </c>
      <c r="M99" s="104" t="s">
        <v>2473</v>
      </c>
      <c r="N99" s="103" t="s">
        <v>2481</v>
      </c>
      <c r="O99" s="127" t="s">
        <v>2495</v>
      </c>
      <c r="P99" s="127"/>
      <c r="Q99" s="104" t="s">
        <v>2430</v>
      </c>
    </row>
    <row r="100" spans="1:17" ht="17.399999999999999" x14ac:dyDescent="0.3">
      <c r="A100" s="127" t="str">
        <f>VLOOKUP(E100,'LISTADO ATM'!$A$2:$C$896,3,0)</f>
        <v>DISTRITO NACIONAL</v>
      </c>
      <c r="B100" s="110">
        <v>335780169</v>
      </c>
      <c r="C100" s="102">
        <v>44229.879571759258</v>
      </c>
      <c r="D100" s="127" t="s">
        <v>2477</v>
      </c>
      <c r="E100" s="99">
        <v>562</v>
      </c>
      <c r="F100" s="84" t="str">
        <f>VLOOKUP(E100,VIP!$A$2:$O11649,2,0)</f>
        <v>DRBR226</v>
      </c>
      <c r="G100" s="98" t="str">
        <f>VLOOKUP(E100,'LISTADO ATM'!$A$2:$B$895,2,0)</f>
        <v xml:space="preserve">ATM S/M Jumbo Carretera Mella </v>
      </c>
      <c r="H100" s="98" t="str">
        <f>VLOOKUP(E100,VIP!$A$2:$O16569,7,FALSE)</f>
        <v>Si</v>
      </c>
      <c r="I100" s="98" t="str">
        <f>VLOOKUP(E100,VIP!$A$2:$O8534,8,FALSE)</f>
        <v>Si</v>
      </c>
      <c r="J100" s="98" t="str">
        <f>VLOOKUP(E100,VIP!$A$2:$O8484,8,FALSE)</f>
        <v>Si</v>
      </c>
      <c r="K100" s="98" t="str">
        <f>VLOOKUP(E100,VIP!$A$2:$O12058,6,0)</f>
        <v>SI</v>
      </c>
      <c r="L100" s="105" t="s">
        <v>2430</v>
      </c>
      <c r="M100" s="104" t="s">
        <v>2473</v>
      </c>
      <c r="N100" s="103" t="s">
        <v>2481</v>
      </c>
      <c r="O100" s="127" t="s">
        <v>2482</v>
      </c>
      <c r="P100" s="127"/>
      <c r="Q100" s="104" t="s">
        <v>2430</v>
      </c>
    </row>
    <row r="101" spans="1:17" ht="17.399999999999999" x14ac:dyDescent="0.3">
      <c r="A101" s="127" t="str">
        <f>VLOOKUP(E101,'LISTADO ATM'!$A$2:$C$896,3,0)</f>
        <v>ESTE</v>
      </c>
      <c r="B101" s="110">
        <v>335780180</v>
      </c>
      <c r="C101" s="102">
        <v>44229.924710648149</v>
      </c>
      <c r="D101" s="127" t="s">
        <v>2494</v>
      </c>
      <c r="E101" s="99">
        <v>121</v>
      </c>
      <c r="F101" s="84" t="str">
        <f>VLOOKUP(E101,VIP!$A$2:$O11639,2,0)</f>
        <v>DRBR121</v>
      </c>
      <c r="G101" s="98" t="str">
        <f>VLOOKUP(E101,'LISTADO ATM'!$A$2:$B$895,2,0)</f>
        <v xml:space="preserve">ATM Oficina Bayaguana </v>
      </c>
      <c r="H101" s="98" t="str">
        <f>VLOOKUP(E101,VIP!$A$2:$O16559,7,FALSE)</f>
        <v>Si</v>
      </c>
      <c r="I101" s="98" t="str">
        <f>VLOOKUP(E101,VIP!$A$2:$O8524,8,FALSE)</f>
        <v>Si</v>
      </c>
      <c r="J101" s="98" t="str">
        <f>VLOOKUP(E101,VIP!$A$2:$O8474,8,FALSE)</f>
        <v>Si</v>
      </c>
      <c r="K101" s="98" t="str">
        <f>VLOOKUP(E101,VIP!$A$2:$O12048,6,0)</f>
        <v>SI</v>
      </c>
      <c r="L101" s="105" t="s">
        <v>2430</v>
      </c>
      <c r="M101" s="104" t="s">
        <v>2473</v>
      </c>
      <c r="N101" s="103" t="s">
        <v>2481</v>
      </c>
      <c r="O101" s="127" t="s">
        <v>2495</v>
      </c>
      <c r="P101" s="127"/>
      <c r="Q101" s="104" t="s">
        <v>2430</v>
      </c>
    </row>
    <row r="102" spans="1:17" ht="17.399999999999999" x14ac:dyDescent="0.3">
      <c r="A102" s="127" t="str">
        <f>VLOOKUP(E102,'LISTADO ATM'!$A$2:$C$896,3,0)</f>
        <v>ESTE</v>
      </c>
      <c r="B102" s="110">
        <v>335780182</v>
      </c>
      <c r="C102" s="102">
        <v>44229.929305555554</v>
      </c>
      <c r="D102" s="127" t="s">
        <v>2477</v>
      </c>
      <c r="E102" s="99">
        <v>158</v>
      </c>
      <c r="F102" s="84" t="str">
        <f>VLOOKUP(E102,VIP!$A$2:$O11640,2,0)</f>
        <v>DRBR158</v>
      </c>
      <c r="G102" s="98" t="str">
        <f>VLOOKUP(E102,'LISTADO ATM'!$A$2:$B$895,2,0)</f>
        <v xml:space="preserve">ATM Oficina Romana Norte </v>
      </c>
      <c r="H102" s="98" t="str">
        <f>VLOOKUP(E102,VIP!$A$2:$O16560,7,FALSE)</f>
        <v>Si</v>
      </c>
      <c r="I102" s="98" t="str">
        <f>VLOOKUP(E102,VIP!$A$2:$O8525,8,FALSE)</f>
        <v>Si</v>
      </c>
      <c r="J102" s="98" t="str">
        <f>VLOOKUP(E102,VIP!$A$2:$O8475,8,FALSE)</f>
        <v>Si</v>
      </c>
      <c r="K102" s="98" t="str">
        <f>VLOOKUP(E102,VIP!$A$2:$O12049,6,0)</f>
        <v>SI</v>
      </c>
      <c r="L102" s="105" t="s">
        <v>2430</v>
      </c>
      <c r="M102" s="104" t="s">
        <v>2473</v>
      </c>
      <c r="N102" s="103" t="s">
        <v>2481</v>
      </c>
      <c r="O102" s="127" t="s">
        <v>2482</v>
      </c>
      <c r="P102" s="127"/>
      <c r="Q102" s="104" t="s">
        <v>2430</v>
      </c>
    </row>
    <row r="103" spans="1:17" ht="17.399999999999999" x14ac:dyDescent="0.3">
      <c r="A103" s="127" t="str">
        <f>VLOOKUP(E103,'LISTADO ATM'!$A$2:$C$896,3,0)</f>
        <v>ESTE</v>
      </c>
      <c r="B103" s="110">
        <v>335780183</v>
      </c>
      <c r="C103" s="102">
        <v>44229.944502314815</v>
      </c>
      <c r="D103" s="127" t="s">
        <v>2477</v>
      </c>
      <c r="E103" s="99">
        <v>634</v>
      </c>
      <c r="F103" s="84" t="str">
        <f>VLOOKUP(E103,VIP!$A$2:$O11643,2,0)</f>
        <v>DRBR273</v>
      </c>
      <c r="G103" s="98" t="str">
        <f>VLOOKUP(E103,'LISTADO ATM'!$A$2:$B$895,2,0)</f>
        <v xml:space="preserve">ATM Ayuntamiento Los Llanos (SPM) </v>
      </c>
      <c r="H103" s="98" t="str">
        <f>VLOOKUP(E103,VIP!$A$2:$O16563,7,FALSE)</f>
        <v>Si</v>
      </c>
      <c r="I103" s="98" t="str">
        <f>VLOOKUP(E103,VIP!$A$2:$O8528,8,FALSE)</f>
        <v>Si</v>
      </c>
      <c r="J103" s="98" t="str">
        <f>VLOOKUP(E103,VIP!$A$2:$O8478,8,FALSE)</f>
        <v>Si</v>
      </c>
      <c r="K103" s="98" t="str">
        <f>VLOOKUP(E103,VIP!$A$2:$O12052,6,0)</f>
        <v>NO</v>
      </c>
      <c r="L103" s="105" t="s">
        <v>2430</v>
      </c>
      <c r="M103" s="104" t="s">
        <v>2473</v>
      </c>
      <c r="N103" s="103" t="s">
        <v>2481</v>
      </c>
      <c r="O103" s="127" t="s">
        <v>2482</v>
      </c>
      <c r="P103" s="127"/>
      <c r="Q103" s="104" t="s">
        <v>2430</v>
      </c>
    </row>
    <row r="104" spans="1:17" ht="17.399999999999999" x14ac:dyDescent="0.3">
      <c r="A104" s="127" t="str">
        <f>VLOOKUP(E104,'LISTADO ATM'!$A$2:$C$896,3,0)</f>
        <v>ESTE</v>
      </c>
      <c r="B104" s="110">
        <v>335780184</v>
      </c>
      <c r="C104" s="102">
        <v>44229.946620370371</v>
      </c>
      <c r="D104" s="127" t="s">
        <v>2477</v>
      </c>
      <c r="E104" s="99">
        <v>660</v>
      </c>
      <c r="F104" s="84" t="str">
        <f>VLOOKUP(E104,VIP!$A$2:$O11642,2,0)</f>
        <v>DRBR660</v>
      </c>
      <c r="G104" s="98" t="str">
        <f>VLOOKUP(E104,'LISTADO ATM'!$A$2:$B$895,2,0)</f>
        <v>ATM Oficina Romana Norte II</v>
      </c>
      <c r="H104" s="98" t="str">
        <f>VLOOKUP(E104,VIP!$A$2:$O16562,7,FALSE)</f>
        <v>N/A</v>
      </c>
      <c r="I104" s="98" t="str">
        <f>VLOOKUP(E104,VIP!$A$2:$O8527,8,FALSE)</f>
        <v>N/A</v>
      </c>
      <c r="J104" s="98" t="str">
        <f>VLOOKUP(E104,VIP!$A$2:$O8477,8,FALSE)</f>
        <v>N/A</v>
      </c>
      <c r="K104" s="98" t="str">
        <f>VLOOKUP(E104,VIP!$A$2:$O12051,6,0)</f>
        <v>N/A</v>
      </c>
      <c r="L104" s="105" t="s">
        <v>2430</v>
      </c>
      <c r="M104" s="104" t="s">
        <v>2473</v>
      </c>
      <c r="N104" s="103" t="s">
        <v>2481</v>
      </c>
      <c r="O104" s="127" t="s">
        <v>2482</v>
      </c>
      <c r="P104" s="127"/>
      <c r="Q104" s="104" t="s">
        <v>2430</v>
      </c>
    </row>
    <row r="105" spans="1:17" ht="17.399999999999999" x14ac:dyDescent="0.3">
      <c r="A105" s="127" t="str">
        <f>VLOOKUP(E105,'LISTADO ATM'!$A$2:$C$896,3,0)</f>
        <v>DISTRITO NACIONAL</v>
      </c>
      <c r="B105" s="110">
        <v>335780185</v>
      </c>
      <c r="C105" s="102">
        <v>44229.954560185186</v>
      </c>
      <c r="D105" s="127" t="s">
        <v>2477</v>
      </c>
      <c r="E105" s="99">
        <v>949</v>
      </c>
      <c r="F105" s="84" t="str">
        <f>VLOOKUP(E105,VIP!$A$2:$O11641,2,0)</f>
        <v>DRBR23D</v>
      </c>
      <c r="G105" s="98" t="str">
        <f>VLOOKUP(E105,'LISTADO ATM'!$A$2:$B$895,2,0)</f>
        <v xml:space="preserve">ATM S/M Bravo San Isidro Coral Mall </v>
      </c>
      <c r="H105" s="98" t="str">
        <f>VLOOKUP(E105,VIP!$A$2:$O16561,7,FALSE)</f>
        <v>Si</v>
      </c>
      <c r="I105" s="98" t="str">
        <f>VLOOKUP(E105,VIP!$A$2:$O8526,8,FALSE)</f>
        <v>No</v>
      </c>
      <c r="J105" s="98" t="str">
        <f>VLOOKUP(E105,VIP!$A$2:$O8476,8,FALSE)</f>
        <v>No</v>
      </c>
      <c r="K105" s="98" t="str">
        <f>VLOOKUP(E105,VIP!$A$2:$O12050,6,0)</f>
        <v>NO</v>
      </c>
      <c r="L105" s="105" t="s">
        <v>2430</v>
      </c>
      <c r="M105" s="104" t="s">
        <v>2473</v>
      </c>
      <c r="N105" s="103" t="s">
        <v>2481</v>
      </c>
      <c r="O105" s="127" t="s">
        <v>2482</v>
      </c>
      <c r="P105" s="127"/>
      <c r="Q105" s="104" t="s">
        <v>2430</v>
      </c>
    </row>
    <row r="106" spans="1:17" ht="17.399999999999999" x14ac:dyDescent="0.3">
      <c r="A106" s="127" t="str">
        <f>VLOOKUP(E106,'LISTADO ATM'!$A$2:$C$896,3,0)</f>
        <v>DISTRITO NACIONAL</v>
      </c>
      <c r="B106" s="110">
        <v>335779011</v>
      </c>
      <c r="C106" s="102">
        <v>44229.400902777779</v>
      </c>
      <c r="D106" s="127" t="s">
        <v>2189</v>
      </c>
      <c r="E106" s="99">
        <v>281</v>
      </c>
      <c r="F106" s="84" t="str">
        <f>VLOOKUP(E106,VIP!$A$2:$O11649,2,0)</f>
        <v>DRBR737</v>
      </c>
      <c r="G106" s="98" t="str">
        <f>VLOOKUP(E106,'LISTADO ATM'!$A$2:$B$895,2,0)</f>
        <v xml:space="preserve">ATM S/M Pola Independencia </v>
      </c>
      <c r="H106" s="98" t="str">
        <f>VLOOKUP(E106,VIP!$A$2:$O16569,7,FALSE)</f>
        <v>Si</v>
      </c>
      <c r="I106" s="98" t="str">
        <f>VLOOKUP(E106,VIP!$A$2:$O8534,8,FALSE)</f>
        <v>Si</v>
      </c>
      <c r="J106" s="98" t="str">
        <f>VLOOKUP(E106,VIP!$A$2:$O8484,8,FALSE)</f>
        <v>Si</v>
      </c>
      <c r="K106" s="98" t="str">
        <f>VLOOKUP(E106,VIP!$A$2:$O12058,6,0)</f>
        <v>NO</v>
      </c>
      <c r="L106" s="105" t="s">
        <v>2463</v>
      </c>
      <c r="M106" s="104" t="s">
        <v>2473</v>
      </c>
      <c r="N106" s="103" t="s">
        <v>2481</v>
      </c>
      <c r="O106" s="127" t="s">
        <v>2483</v>
      </c>
      <c r="P106" s="127"/>
      <c r="Q106" s="104" t="s">
        <v>2463</v>
      </c>
    </row>
    <row r="107" spans="1:17" ht="17.399999999999999" x14ac:dyDescent="0.3">
      <c r="A107" s="127" t="str">
        <f>VLOOKUP(E107,'LISTADO ATM'!$A$2:$C$896,3,0)</f>
        <v>DISTRITO NACIONAL</v>
      </c>
      <c r="B107" s="110">
        <v>335779604</v>
      </c>
      <c r="C107" s="102">
        <v>44229.54824074074</v>
      </c>
      <c r="D107" s="127" t="s">
        <v>2189</v>
      </c>
      <c r="E107" s="99">
        <v>453</v>
      </c>
      <c r="F107" s="84" t="str">
        <f>VLOOKUP(E107,VIP!$A$2:$O11652,2,0)</f>
        <v>DRBR453</v>
      </c>
      <c r="G107" s="98" t="str">
        <f>VLOOKUP(E107,'LISTADO ATM'!$A$2:$B$895,2,0)</f>
        <v xml:space="preserve">ATM Autobanco Sarasota II </v>
      </c>
      <c r="H107" s="98" t="str">
        <f>VLOOKUP(E107,VIP!$A$2:$O16572,7,FALSE)</f>
        <v>Si</v>
      </c>
      <c r="I107" s="98" t="str">
        <f>VLOOKUP(E107,VIP!$A$2:$O8537,8,FALSE)</f>
        <v>Si</v>
      </c>
      <c r="J107" s="98" t="str">
        <f>VLOOKUP(E107,VIP!$A$2:$O8487,8,FALSE)</f>
        <v>Si</v>
      </c>
      <c r="K107" s="98" t="str">
        <f>VLOOKUP(E107,VIP!$A$2:$O12061,6,0)</f>
        <v>SI</v>
      </c>
      <c r="L107" s="105" t="s">
        <v>2463</v>
      </c>
      <c r="M107" s="104" t="s">
        <v>2473</v>
      </c>
      <c r="N107" s="103" t="s">
        <v>2481</v>
      </c>
      <c r="O107" s="127" t="s">
        <v>2483</v>
      </c>
      <c r="P107" s="127"/>
      <c r="Q107" s="104" t="s">
        <v>2463</v>
      </c>
    </row>
    <row r="108" spans="1:17" ht="17.399999999999999" x14ac:dyDescent="0.3">
      <c r="A108" s="127" t="str">
        <f>VLOOKUP(E108,'LISTADO ATM'!$A$2:$C$896,3,0)</f>
        <v>NORTE</v>
      </c>
      <c r="B108" s="110">
        <v>335779978</v>
      </c>
      <c r="C108" s="102">
        <v>44229.6877662037</v>
      </c>
      <c r="D108" s="127" t="s">
        <v>2190</v>
      </c>
      <c r="E108" s="99">
        <v>496</v>
      </c>
      <c r="F108" s="84" t="str">
        <f>VLOOKUP(E108,VIP!$A$2:$O11678,2,0)</f>
        <v>DRBR496</v>
      </c>
      <c r="G108" s="98" t="str">
        <f>VLOOKUP(E108,'LISTADO ATM'!$A$2:$B$895,2,0)</f>
        <v xml:space="preserve">ATM Multicentro La Sirena Bonao </v>
      </c>
      <c r="H108" s="98" t="str">
        <f>VLOOKUP(E108,VIP!$A$2:$O16598,7,FALSE)</f>
        <v>Si</v>
      </c>
      <c r="I108" s="98" t="str">
        <f>VLOOKUP(E108,VIP!$A$2:$O8563,8,FALSE)</f>
        <v>Si</v>
      </c>
      <c r="J108" s="98" t="str">
        <f>VLOOKUP(E108,VIP!$A$2:$O8513,8,FALSE)</f>
        <v>Si</v>
      </c>
      <c r="K108" s="98" t="str">
        <f>VLOOKUP(E108,VIP!$A$2:$O12087,6,0)</f>
        <v>NO</v>
      </c>
      <c r="L108" s="105" t="s">
        <v>2463</v>
      </c>
      <c r="M108" s="104" t="s">
        <v>2473</v>
      </c>
      <c r="N108" s="103" t="s">
        <v>2481</v>
      </c>
      <c r="O108" s="130" t="s">
        <v>2501</v>
      </c>
      <c r="P108" s="128"/>
      <c r="Q108" s="104" t="s">
        <v>2463</v>
      </c>
    </row>
    <row r="109" spans="1:17" ht="17.399999999999999" x14ac:dyDescent="0.3">
      <c r="A109" s="130" t="str">
        <f>VLOOKUP(E109,'LISTADO ATM'!$A$2:$C$896,3,0)</f>
        <v>NORTE</v>
      </c>
      <c r="B109" s="110">
        <v>335780044</v>
      </c>
      <c r="C109" s="102">
        <v>44229.707256944443</v>
      </c>
      <c r="D109" s="130" t="s">
        <v>2190</v>
      </c>
      <c r="E109" s="99">
        <v>864</v>
      </c>
      <c r="F109" s="84" t="str">
        <f>VLOOKUP(E109,VIP!$A$2:$O11669,2,0)</f>
        <v>DRBR864</v>
      </c>
      <c r="G109" s="98" t="str">
        <f>VLOOKUP(E109,'LISTADO ATM'!$A$2:$B$895,2,0)</f>
        <v xml:space="preserve">ATM Palmares Mall (San Francisco) </v>
      </c>
      <c r="H109" s="98" t="str">
        <f>VLOOKUP(E109,VIP!$A$2:$O16589,7,FALSE)</f>
        <v>Si</v>
      </c>
      <c r="I109" s="98" t="str">
        <f>VLOOKUP(E109,VIP!$A$2:$O8554,8,FALSE)</f>
        <v>Si</v>
      </c>
      <c r="J109" s="98" t="str">
        <f>VLOOKUP(E109,VIP!$A$2:$O8504,8,FALSE)</f>
        <v>Si</v>
      </c>
      <c r="K109" s="98" t="str">
        <f>VLOOKUP(E109,VIP!$A$2:$O12078,6,0)</f>
        <v>NO</v>
      </c>
      <c r="L109" s="105" t="s">
        <v>2463</v>
      </c>
      <c r="M109" s="104" t="s">
        <v>2473</v>
      </c>
      <c r="N109" s="103" t="s">
        <v>2481</v>
      </c>
      <c r="O109" s="130" t="s">
        <v>2490</v>
      </c>
      <c r="P109" s="130"/>
      <c r="Q109" s="104" t="s">
        <v>2463</v>
      </c>
    </row>
    <row r="110" spans="1:17" ht="17.399999999999999" x14ac:dyDescent="0.3">
      <c r="A110" s="130" t="str">
        <f>VLOOKUP(E110,'LISTADO ATM'!$A$2:$C$896,3,0)</f>
        <v>SUR</v>
      </c>
      <c r="B110" s="110">
        <v>335780045</v>
      </c>
      <c r="C110" s="102">
        <v>44229.707789351851</v>
      </c>
      <c r="D110" s="130" t="s">
        <v>2189</v>
      </c>
      <c r="E110" s="99">
        <v>48</v>
      </c>
      <c r="F110" s="84" t="str">
        <f>VLOOKUP(E110,VIP!$A$2:$O11668,2,0)</f>
        <v>DRBR048</v>
      </c>
      <c r="G110" s="98" t="str">
        <f>VLOOKUP(E110,'LISTADO ATM'!$A$2:$B$895,2,0)</f>
        <v xml:space="preserve">ATM Autoservicio Neiba I </v>
      </c>
      <c r="H110" s="98" t="str">
        <f>VLOOKUP(E110,VIP!$A$2:$O16588,7,FALSE)</f>
        <v>Si</v>
      </c>
      <c r="I110" s="98" t="str">
        <f>VLOOKUP(E110,VIP!$A$2:$O8553,8,FALSE)</f>
        <v>Si</v>
      </c>
      <c r="J110" s="98" t="str">
        <f>VLOOKUP(E110,VIP!$A$2:$O8503,8,FALSE)</f>
        <v>Si</v>
      </c>
      <c r="K110" s="98" t="str">
        <f>VLOOKUP(E110,VIP!$A$2:$O12077,6,0)</f>
        <v>SI</v>
      </c>
      <c r="L110" s="105" t="s">
        <v>2463</v>
      </c>
      <c r="M110" s="104" t="s">
        <v>2473</v>
      </c>
      <c r="N110" s="103" t="s">
        <v>2481</v>
      </c>
      <c r="O110" s="130" t="s">
        <v>2483</v>
      </c>
      <c r="P110" s="130"/>
      <c r="Q110" s="104" t="s">
        <v>2463</v>
      </c>
    </row>
    <row r="111" spans="1:17" ht="17.399999999999999" x14ac:dyDescent="0.3">
      <c r="A111" s="130" t="str">
        <f>VLOOKUP(E111,'LISTADO ATM'!$A$2:$C$896,3,0)</f>
        <v>NORTE</v>
      </c>
      <c r="B111" s="110">
        <v>335780173</v>
      </c>
      <c r="C111" s="102">
        <v>44229.902349537035</v>
      </c>
      <c r="D111" s="131" t="s">
        <v>2189</v>
      </c>
      <c r="E111" s="99">
        <v>944</v>
      </c>
      <c r="F111" s="84" t="str">
        <f>VLOOKUP(E111,VIP!$A$2:$O11645,2,0)</f>
        <v>DRBR944</v>
      </c>
      <c r="G111" s="98" t="str">
        <f>VLOOKUP(E111,'LISTADO ATM'!$A$2:$B$895,2,0)</f>
        <v xml:space="preserve">ATM UNP Mao </v>
      </c>
      <c r="H111" s="98" t="str">
        <f>VLOOKUP(E111,VIP!$A$2:$O16565,7,FALSE)</f>
        <v>Si</v>
      </c>
      <c r="I111" s="98" t="str">
        <f>VLOOKUP(E111,VIP!$A$2:$O8530,8,FALSE)</f>
        <v>Si</v>
      </c>
      <c r="J111" s="98" t="str">
        <f>VLOOKUP(E111,VIP!$A$2:$O8480,8,FALSE)</f>
        <v>Si</v>
      </c>
      <c r="K111" s="98" t="str">
        <f>VLOOKUP(E111,VIP!$A$2:$O12054,6,0)</f>
        <v>NO</v>
      </c>
      <c r="L111" s="105" t="s">
        <v>2463</v>
      </c>
      <c r="M111" s="104" t="s">
        <v>2473</v>
      </c>
      <c r="N111" s="103" t="s">
        <v>2481</v>
      </c>
      <c r="O111" s="130" t="s">
        <v>2483</v>
      </c>
      <c r="P111" s="130"/>
      <c r="Q111" s="104" t="s">
        <v>2463</v>
      </c>
    </row>
    <row r="112" spans="1:17" ht="17.399999999999999" x14ac:dyDescent="0.3">
      <c r="A112" s="131" t="str">
        <f>VLOOKUP(E112,'LISTADO ATM'!$A$2:$C$896,3,0)</f>
        <v>DISTRITO NACIONAL</v>
      </c>
      <c r="B112" s="110">
        <v>335780174</v>
      </c>
      <c r="C112" s="102">
        <v>44229.902696759258</v>
      </c>
      <c r="D112" s="131" t="s">
        <v>2189</v>
      </c>
      <c r="E112" s="99">
        <v>911</v>
      </c>
      <c r="F112" s="84" t="str">
        <f>VLOOKUP(E112,VIP!$A$2:$O11644,2,0)</f>
        <v>DRBR911</v>
      </c>
      <c r="G112" s="98" t="str">
        <f>VLOOKUP(E112,'LISTADO ATM'!$A$2:$B$895,2,0)</f>
        <v xml:space="preserve">ATM Oficina Venezuela II </v>
      </c>
      <c r="H112" s="98" t="str">
        <f>VLOOKUP(E112,VIP!$A$2:$O16564,7,FALSE)</f>
        <v>Si</v>
      </c>
      <c r="I112" s="98" t="str">
        <f>VLOOKUP(E112,VIP!$A$2:$O8529,8,FALSE)</f>
        <v>Si</v>
      </c>
      <c r="J112" s="98" t="str">
        <f>VLOOKUP(E112,VIP!$A$2:$O8479,8,FALSE)</f>
        <v>Si</v>
      </c>
      <c r="K112" s="98" t="str">
        <f>VLOOKUP(E112,VIP!$A$2:$O12053,6,0)</f>
        <v>SI</v>
      </c>
      <c r="L112" s="105" t="s">
        <v>2463</v>
      </c>
      <c r="M112" s="104" t="s">
        <v>2473</v>
      </c>
      <c r="N112" s="103" t="s">
        <v>2481</v>
      </c>
      <c r="O112" s="131" t="s">
        <v>2483</v>
      </c>
      <c r="P112" s="131"/>
      <c r="Q112" s="104" t="s">
        <v>2463</v>
      </c>
    </row>
    <row r="113" spans="1:17" ht="17.399999999999999" x14ac:dyDescent="0.3">
      <c r="A113" s="131" t="str">
        <f>VLOOKUP(E113,'LISTADO ATM'!$A$2:$C$896,3,0)</f>
        <v>NORTE</v>
      </c>
      <c r="B113" s="110">
        <v>335780177</v>
      </c>
      <c r="C113" s="102">
        <v>44229.913113425922</v>
      </c>
      <c r="D113" s="131" t="s">
        <v>2190</v>
      </c>
      <c r="E113" s="99">
        <v>402</v>
      </c>
      <c r="F113" s="84" t="str">
        <f>VLOOKUP(E113,VIP!$A$2:$O11642,2,0)</f>
        <v>DRBR402</v>
      </c>
      <c r="G113" s="98" t="str">
        <f>VLOOKUP(E113,'LISTADO ATM'!$A$2:$B$895,2,0)</f>
        <v xml:space="preserve">ATM La Sirena La Vega </v>
      </c>
      <c r="H113" s="98" t="str">
        <f>VLOOKUP(E113,VIP!$A$2:$O16562,7,FALSE)</f>
        <v>Si</v>
      </c>
      <c r="I113" s="98" t="str">
        <f>VLOOKUP(E113,VIP!$A$2:$O8527,8,FALSE)</f>
        <v>Si</v>
      </c>
      <c r="J113" s="98" t="str">
        <f>VLOOKUP(E113,VIP!$A$2:$O8477,8,FALSE)</f>
        <v>Si</v>
      </c>
      <c r="K113" s="98" t="str">
        <f>VLOOKUP(E113,VIP!$A$2:$O12051,6,0)</f>
        <v>NO</v>
      </c>
      <c r="L113" s="105" t="s">
        <v>2463</v>
      </c>
      <c r="M113" s="104" t="s">
        <v>2473</v>
      </c>
      <c r="N113" s="103" t="s">
        <v>2481</v>
      </c>
      <c r="O113" s="131" t="s">
        <v>2490</v>
      </c>
      <c r="P113" s="131"/>
      <c r="Q113" s="104" t="s">
        <v>2463</v>
      </c>
    </row>
    <row r="114" spans="1:17" ht="17.399999999999999" x14ac:dyDescent="0.3">
      <c r="A114" s="131" t="str">
        <f>VLOOKUP(E114,'LISTADO ATM'!$A$2:$C$896,3,0)</f>
        <v>DISTRITO NACIONAL</v>
      </c>
      <c r="B114" s="110" t="s">
        <v>2511</v>
      </c>
      <c r="C114" s="102">
        <v>44230.317650462966</v>
      </c>
      <c r="D114" s="131" t="s">
        <v>2189</v>
      </c>
      <c r="E114" s="99">
        <v>952</v>
      </c>
      <c r="F114" s="84" t="str">
        <f>VLOOKUP(E114,VIP!$A$2:$O11642,2,0)</f>
        <v>DRBR16L</v>
      </c>
      <c r="G114" s="98" t="str">
        <f>VLOOKUP(E114,'LISTADO ATM'!$A$2:$B$895,2,0)</f>
        <v xml:space="preserve">ATM Alvarez Rivas </v>
      </c>
      <c r="H114" s="98" t="str">
        <f>VLOOKUP(E114,VIP!$A$2:$O16562,7,FALSE)</f>
        <v>Si</v>
      </c>
      <c r="I114" s="98" t="str">
        <f>VLOOKUP(E114,VIP!$A$2:$O8527,8,FALSE)</f>
        <v>Si</v>
      </c>
      <c r="J114" s="98" t="str">
        <f>VLOOKUP(E114,VIP!$A$2:$O8477,8,FALSE)</f>
        <v>Si</v>
      </c>
      <c r="K114" s="98" t="str">
        <f>VLOOKUP(E114,VIP!$A$2:$O12051,6,0)</f>
        <v>NO</v>
      </c>
      <c r="L114" s="105" t="s">
        <v>2514</v>
      </c>
      <c r="M114" s="104" t="s">
        <v>2473</v>
      </c>
      <c r="N114" s="103" t="s">
        <v>2481</v>
      </c>
      <c r="O114" s="131" t="s">
        <v>2483</v>
      </c>
      <c r="P114" s="131"/>
      <c r="Q114" s="104" t="s">
        <v>2514</v>
      </c>
    </row>
  </sheetData>
  <autoFilter ref="A4:Q4">
    <sortState ref="A5:Q114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1:B108 B1:B4 B115:B1048576">
    <cfRule type="duplicateValues" dxfId="300" priority="3007"/>
  </conditionalFormatting>
  <conditionalFormatting sqref="B51:B108 B115:B1048576">
    <cfRule type="duplicateValues" dxfId="299" priority="330447"/>
  </conditionalFormatting>
  <conditionalFormatting sqref="B51:B108 B1:B4 B115:B1048576">
    <cfRule type="duplicateValues" dxfId="298" priority="330459"/>
    <cfRule type="duplicateValues" dxfId="297" priority="330460"/>
    <cfRule type="duplicateValues" dxfId="296" priority="330461"/>
  </conditionalFormatting>
  <conditionalFormatting sqref="B51:B108 B1:B4 B115:B1048576">
    <cfRule type="duplicateValues" dxfId="295" priority="330471"/>
    <cfRule type="duplicateValues" dxfId="294" priority="330472"/>
  </conditionalFormatting>
  <conditionalFormatting sqref="B51:B108 B115:B1048576">
    <cfRule type="duplicateValues" dxfId="293" priority="330479"/>
    <cfRule type="duplicateValues" dxfId="292" priority="330480"/>
    <cfRule type="duplicateValues" dxfId="291" priority="330481"/>
  </conditionalFormatting>
  <conditionalFormatting sqref="B51:B108 B115:B1048576">
    <cfRule type="duplicateValues" dxfId="290" priority="2016"/>
    <cfRule type="duplicateValues" dxfId="289" priority="2017"/>
  </conditionalFormatting>
  <conditionalFormatting sqref="B51:B108 B1:B45 B115:B1048576">
    <cfRule type="duplicateValues" dxfId="288" priority="70"/>
    <cfRule type="duplicateValues" dxfId="287" priority="71"/>
  </conditionalFormatting>
  <conditionalFormatting sqref="B115:B1048576 B1:B108">
    <cfRule type="duplicateValues" dxfId="286" priority="46"/>
    <cfRule type="duplicateValues" dxfId="285" priority="48"/>
  </conditionalFormatting>
  <conditionalFormatting sqref="B13:B14">
    <cfRule type="duplicateValues" dxfId="284" priority="355712"/>
  </conditionalFormatting>
  <conditionalFormatting sqref="B13:B14">
    <cfRule type="duplicateValues" dxfId="283" priority="355713"/>
    <cfRule type="duplicateValues" dxfId="282" priority="355714"/>
    <cfRule type="duplicateValues" dxfId="281" priority="355715"/>
  </conditionalFormatting>
  <conditionalFormatting sqref="B13:B14">
    <cfRule type="duplicateValues" dxfId="280" priority="355716"/>
    <cfRule type="duplicateValues" dxfId="279" priority="355717"/>
  </conditionalFormatting>
  <conditionalFormatting sqref="B5:B12">
    <cfRule type="duplicateValues" dxfId="278" priority="356092"/>
  </conditionalFormatting>
  <conditionalFormatting sqref="B5:B12">
    <cfRule type="duplicateValues" dxfId="277" priority="356094"/>
    <cfRule type="duplicateValues" dxfId="276" priority="356095"/>
    <cfRule type="duplicateValues" dxfId="275" priority="356096"/>
  </conditionalFormatting>
  <conditionalFormatting sqref="B5:B12">
    <cfRule type="duplicateValues" dxfId="274" priority="356100"/>
    <cfRule type="duplicateValues" dxfId="273" priority="356101"/>
  </conditionalFormatting>
  <conditionalFormatting sqref="B46">
    <cfRule type="duplicateValues" dxfId="272" priority="356110"/>
    <cfRule type="duplicateValues" dxfId="271" priority="356111"/>
  </conditionalFormatting>
  <conditionalFormatting sqref="B46">
    <cfRule type="duplicateValues" dxfId="270" priority="356112"/>
  </conditionalFormatting>
  <conditionalFormatting sqref="B46">
    <cfRule type="duplicateValues" dxfId="269" priority="356113"/>
    <cfRule type="duplicateValues" dxfId="268" priority="356114"/>
    <cfRule type="duplicateValues" dxfId="267" priority="356115"/>
  </conditionalFormatting>
  <conditionalFormatting sqref="E1:E1048576">
    <cfRule type="duplicateValues" dxfId="266" priority="45"/>
  </conditionalFormatting>
  <conditionalFormatting sqref="B47:B108">
    <cfRule type="duplicateValues" dxfId="265" priority="358852"/>
    <cfRule type="duplicateValues" dxfId="264" priority="358853"/>
  </conditionalFormatting>
  <conditionalFormatting sqref="B47:B108">
    <cfRule type="duplicateValues" dxfId="263" priority="358856"/>
  </conditionalFormatting>
  <conditionalFormatting sqref="B47:B108">
    <cfRule type="duplicateValues" dxfId="262" priority="358858"/>
    <cfRule type="duplicateValues" dxfId="261" priority="358859"/>
    <cfRule type="duplicateValues" dxfId="260" priority="358860"/>
  </conditionalFormatting>
  <conditionalFormatting sqref="B109:B111">
    <cfRule type="duplicateValues" dxfId="259" priority="44"/>
  </conditionalFormatting>
  <conditionalFormatting sqref="B109:B111">
    <cfRule type="duplicateValues" dxfId="258" priority="43"/>
  </conditionalFormatting>
  <conditionalFormatting sqref="B109:B111">
    <cfRule type="duplicateValues" dxfId="257" priority="40"/>
    <cfRule type="duplicateValues" dxfId="256" priority="41"/>
    <cfRule type="duplicateValues" dxfId="255" priority="42"/>
  </conditionalFormatting>
  <conditionalFormatting sqref="B109:B111">
    <cfRule type="duplicateValues" dxfId="254" priority="38"/>
    <cfRule type="duplicateValues" dxfId="253" priority="39"/>
  </conditionalFormatting>
  <conditionalFormatting sqref="B109:B111">
    <cfRule type="duplicateValues" dxfId="252" priority="35"/>
    <cfRule type="duplicateValues" dxfId="251" priority="36"/>
    <cfRule type="duplicateValues" dxfId="250" priority="37"/>
  </conditionalFormatting>
  <conditionalFormatting sqref="B109:B111">
    <cfRule type="duplicateValues" dxfId="249" priority="33"/>
    <cfRule type="duplicateValues" dxfId="248" priority="34"/>
  </conditionalFormatting>
  <conditionalFormatting sqref="B109:B111">
    <cfRule type="duplicateValues" dxfId="247" priority="31"/>
    <cfRule type="duplicateValues" dxfId="246" priority="32"/>
  </conditionalFormatting>
  <conditionalFormatting sqref="B109:B111">
    <cfRule type="duplicateValues" dxfId="245" priority="29"/>
    <cfRule type="duplicateValues" dxfId="244" priority="30"/>
  </conditionalFormatting>
  <conditionalFormatting sqref="B109:B111">
    <cfRule type="duplicateValues" dxfId="243" priority="27"/>
    <cfRule type="duplicateValues" dxfId="242" priority="28"/>
  </conditionalFormatting>
  <conditionalFormatting sqref="B109:B111">
    <cfRule type="duplicateValues" dxfId="241" priority="26"/>
  </conditionalFormatting>
  <conditionalFormatting sqref="B109:B111">
    <cfRule type="duplicateValues" dxfId="240" priority="23"/>
    <cfRule type="duplicateValues" dxfId="239" priority="24"/>
    <cfRule type="duplicateValues" dxfId="238" priority="25"/>
  </conditionalFormatting>
  <conditionalFormatting sqref="B15:B45">
    <cfRule type="duplicateValues" dxfId="237" priority="359398"/>
  </conditionalFormatting>
  <conditionalFormatting sqref="B15:B45">
    <cfRule type="duplicateValues" dxfId="236" priority="359400"/>
    <cfRule type="duplicateValues" dxfId="235" priority="359401"/>
    <cfRule type="duplicateValues" dxfId="234" priority="359402"/>
  </conditionalFormatting>
  <conditionalFormatting sqref="B15:B45">
    <cfRule type="duplicateValues" dxfId="233" priority="359406"/>
    <cfRule type="duplicateValues" dxfId="232" priority="359407"/>
  </conditionalFormatting>
  <conditionalFormatting sqref="B112:B114">
    <cfRule type="duplicateValues" dxfId="231" priority="22"/>
  </conditionalFormatting>
  <conditionalFormatting sqref="B112:B114">
    <cfRule type="duplicateValues" dxfId="230" priority="21"/>
  </conditionalFormatting>
  <conditionalFormatting sqref="B112:B114">
    <cfRule type="duplicateValues" dxfId="229" priority="18"/>
    <cfRule type="duplicateValues" dxfId="228" priority="19"/>
    <cfRule type="duplicateValues" dxfId="227" priority="20"/>
  </conditionalFormatting>
  <conditionalFormatting sqref="B112:B114">
    <cfRule type="duplicateValues" dxfId="226" priority="16"/>
    <cfRule type="duplicateValues" dxfId="225" priority="17"/>
  </conditionalFormatting>
  <conditionalFormatting sqref="B112:B114">
    <cfRule type="duplicateValues" dxfId="224" priority="13"/>
    <cfRule type="duplicateValues" dxfId="223" priority="14"/>
    <cfRule type="duplicateValues" dxfId="222" priority="15"/>
  </conditionalFormatting>
  <conditionalFormatting sqref="B112:B114">
    <cfRule type="duplicateValues" dxfId="221" priority="11"/>
    <cfRule type="duplicateValues" dxfId="220" priority="12"/>
  </conditionalFormatting>
  <conditionalFormatting sqref="B112:B114">
    <cfRule type="duplicateValues" dxfId="219" priority="9"/>
    <cfRule type="duplicateValues" dxfId="218" priority="10"/>
  </conditionalFormatting>
  <conditionalFormatting sqref="B112:B114">
    <cfRule type="duplicateValues" dxfId="217" priority="7"/>
    <cfRule type="duplicateValues" dxfId="216" priority="8"/>
  </conditionalFormatting>
  <conditionalFormatting sqref="B112:B114">
    <cfRule type="duplicateValues" dxfId="215" priority="5"/>
    <cfRule type="duplicateValues" dxfId="214" priority="6"/>
  </conditionalFormatting>
  <conditionalFormatting sqref="B112:B114">
    <cfRule type="duplicateValues" dxfId="213" priority="4"/>
  </conditionalFormatting>
  <conditionalFormatting sqref="B112:B114">
    <cfRule type="duplicateValues" dxfId="212" priority="1"/>
    <cfRule type="duplicateValues" dxfId="211" priority="2"/>
    <cfRule type="duplicateValues" dxfId="21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7" t="s">
        <v>0</v>
      </c>
      <c r="B1" s="16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9" t="s">
        <v>8</v>
      </c>
      <c r="B9" s="170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1" t="s">
        <v>9</v>
      </c>
      <c r="B14" s="17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5"/>
  <sheetViews>
    <sheetView topLeftCell="A61" zoomScale="80" zoomScaleNormal="80" workbookViewId="0">
      <selection activeCell="G65" sqref="G65"/>
    </sheetView>
  </sheetViews>
  <sheetFormatPr baseColWidth="10" defaultColWidth="52.88671875" defaultRowHeight="14.4" x14ac:dyDescent="0.3"/>
  <cols>
    <col min="1" max="1" width="25.6640625" style="86" bestFit="1" customWidth="1"/>
    <col min="2" max="2" width="18" style="86" bestFit="1" customWidth="1"/>
    <col min="3" max="3" width="60.109375" style="86" customWidth="1"/>
    <col min="4" max="4" width="39.33203125" style="86" bestFit="1" customWidth="1"/>
    <col min="5" max="5" width="13" style="86" bestFit="1" customWidth="1"/>
    <col min="6" max="16384" width="52.88671875" style="86"/>
  </cols>
  <sheetData>
    <row r="2" spans="1:5" ht="23.4" x14ac:dyDescent="0.3">
      <c r="A2" s="154" t="s">
        <v>2479</v>
      </c>
      <c r="B2" s="155"/>
      <c r="C2" s="155"/>
      <c r="D2" s="155"/>
      <c r="E2" s="156"/>
    </row>
    <row r="3" spans="1:5" ht="23.4" x14ac:dyDescent="0.3">
      <c r="A3" s="154" t="s">
        <v>2158</v>
      </c>
      <c r="B3" s="155"/>
      <c r="C3" s="155"/>
      <c r="D3" s="155"/>
      <c r="E3" s="156"/>
    </row>
    <row r="4" spans="1:5" ht="26.4" x14ac:dyDescent="0.3">
      <c r="A4" s="145" t="s">
        <v>2479</v>
      </c>
      <c r="B4" s="146"/>
      <c r="C4" s="146"/>
      <c r="D4" s="146"/>
      <c r="E4" s="147"/>
    </row>
    <row r="5" spans="1:5" x14ac:dyDescent="0.3">
      <c r="B5" s="107"/>
      <c r="E5" s="107"/>
    </row>
    <row r="6" spans="1:5" ht="18" thickBot="1" x14ac:dyDescent="0.35">
      <c r="A6" s="87" t="s">
        <v>2423</v>
      </c>
      <c r="B6" s="106">
        <v>44229.708333333336</v>
      </c>
      <c r="C6" s="88"/>
      <c r="D6" s="89"/>
      <c r="E6" s="90"/>
    </row>
    <row r="7" spans="1:5" ht="18" thickBot="1" x14ac:dyDescent="0.35">
      <c r="A7" s="87" t="s">
        <v>2424</v>
      </c>
      <c r="B7" s="106">
        <v>44257.25</v>
      </c>
      <c r="C7" s="88"/>
      <c r="D7" s="89"/>
      <c r="E7" s="90"/>
    </row>
    <row r="8" spans="1:5" ht="15" thickBot="1" x14ac:dyDescent="0.35">
      <c r="B8" s="107"/>
      <c r="E8" s="107"/>
    </row>
    <row r="9" spans="1:5" ht="18" thickBot="1" x14ac:dyDescent="0.35">
      <c r="A9" s="148" t="s">
        <v>2425</v>
      </c>
      <c r="B9" s="149"/>
      <c r="C9" s="149"/>
      <c r="D9" s="149"/>
      <c r="E9" s="150"/>
    </row>
    <row r="10" spans="1:5" ht="17.399999999999999" x14ac:dyDescent="0.3">
      <c r="A10" s="91" t="s">
        <v>15</v>
      </c>
      <c r="B10" s="92" t="s">
        <v>2426</v>
      </c>
      <c r="C10" s="92" t="s">
        <v>46</v>
      </c>
      <c r="D10" s="92" t="s">
        <v>2433</v>
      </c>
      <c r="E10" s="92" t="s">
        <v>2427</v>
      </c>
    </row>
    <row r="11" spans="1:5" ht="18" thickBot="1" x14ac:dyDescent="0.35">
      <c r="A11" s="99" t="e">
        <f>VLOOKUP(B11,'[1]LISTADO ATM'!$A$2:$C$817,3,0)</f>
        <v>#N/A</v>
      </c>
      <c r="B11" s="99"/>
      <c r="C11" s="111" t="e">
        <f>VLOOKUP(B11,'[1]LISTADO ATM'!$A$2:$B$816,2,0)</f>
        <v>#N/A</v>
      </c>
      <c r="D11" s="100" t="s">
        <v>2485</v>
      </c>
      <c r="E11" s="124"/>
    </row>
    <row r="12" spans="1:5" ht="18" thickBot="1" x14ac:dyDescent="0.35">
      <c r="A12" s="95" t="s">
        <v>2428</v>
      </c>
      <c r="B12" s="125">
        <f>COUNT(B11:B11)</f>
        <v>0</v>
      </c>
      <c r="C12" s="151"/>
      <c r="D12" s="152"/>
      <c r="E12" s="153"/>
    </row>
    <row r="13" spans="1:5" ht="15" thickBot="1" x14ac:dyDescent="0.35">
      <c r="B13" s="107"/>
      <c r="E13" s="107"/>
    </row>
    <row r="14" spans="1:5" ht="18" thickBot="1" x14ac:dyDescent="0.35">
      <c r="A14" s="148" t="s">
        <v>2430</v>
      </c>
      <c r="B14" s="149"/>
      <c r="C14" s="149"/>
      <c r="D14" s="149"/>
      <c r="E14" s="150"/>
    </row>
    <row r="15" spans="1:5" ht="17.399999999999999" x14ac:dyDescent="0.3">
      <c r="A15" s="91" t="s">
        <v>15</v>
      </c>
      <c r="B15" s="92" t="s">
        <v>2426</v>
      </c>
      <c r="C15" s="92" t="s">
        <v>46</v>
      </c>
      <c r="D15" s="92" t="s">
        <v>2433</v>
      </c>
      <c r="E15" s="92" t="s">
        <v>2427</v>
      </c>
    </row>
    <row r="16" spans="1:5" ht="17.399999999999999" x14ac:dyDescent="0.3">
      <c r="A16" s="99" t="str">
        <f>VLOOKUP(B16,'[1]LISTADO ATM'!$A$2:$C$817,3,0)</f>
        <v>DISTRITO NACIONAL</v>
      </c>
      <c r="B16" s="99">
        <v>554</v>
      </c>
      <c r="C16" s="111" t="str">
        <f>VLOOKUP(B16,'[1]LISTADO ATM'!$A$2:$B$816,2,0)</f>
        <v xml:space="preserve">ATM Oficina Isabel La Católica I </v>
      </c>
      <c r="D16" s="112" t="s">
        <v>2455</v>
      </c>
      <c r="E16" s="124">
        <v>335776679</v>
      </c>
    </row>
    <row r="17" spans="1:5" ht="17.399999999999999" x14ac:dyDescent="0.3">
      <c r="A17" s="99" t="str">
        <f>VLOOKUP(B17,'[1]LISTADO ATM'!$A$2:$C$817,3,0)</f>
        <v>DISTRITO NACIONAL</v>
      </c>
      <c r="B17" s="99">
        <v>813</v>
      </c>
      <c r="C17" s="111" t="str">
        <f>VLOOKUP(B17,'[1]LISTADO ATM'!$A$2:$B$816,2,0)</f>
        <v>ATM Occidental Mall</v>
      </c>
      <c r="D17" s="112" t="s">
        <v>2455</v>
      </c>
      <c r="E17" s="124">
        <v>335776982</v>
      </c>
    </row>
    <row r="18" spans="1:5" ht="17.399999999999999" x14ac:dyDescent="0.3">
      <c r="A18" s="99" t="str">
        <f>VLOOKUP(B18,'[1]LISTADO ATM'!$A$2:$C$817,3,0)</f>
        <v>DISTRITO NACIONAL</v>
      </c>
      <c r="B18" s="99">
        <v>355</v>
      </c>
      <c r="C18" s="111" t="str">
        <f>VLOOKUP(B18,'[1]LISTADO ATM'!$A$2:$B$816,2,0)</f>
        <v xml:space="preserve">ATM UNP Metro II </v>
      </c>
      <c r="D18" s="112" t="s">
        <v>2455</v>
      </c>
      <c r="E18" s="110">
        <v>335778625</v>
      </c>
    </row>
    <row r="19" spans="1:5" ht="17.399999999999999" x14ac:dyDescent="0.3">
      <c r="A19" s="99" t="str">
        <f>VLOOKUP(B19,'[1]LISTADO ATM'!$A$2:$C$817,3,0)</f>
        <v>DISTRITO NACIONAL</v>
      </c>
      <c r="B19" s="99">
        <v>707</v>
      </c>
      <c r="C19" s="111" t="str">
        <f>VLOOKUP(B19,'[1]LISTADO ATM'!$A$2:$B$816,2,0)</f>
        <v xml:space="preserve">ATM IAD </v>
      </c>
      <c r="D19" s="112" t="s">
        <v>2455</v>
      </c>
      <c r="E19" s="124">
        <v>335778674</v>
      </c>
    </row>
    <row r="20" spans="1:5" ht="17.399999999999999" x14ac:dyDescent="0.3">
      <c r="A20" s="99" t="str">
        <f>VLOOKUP(B20,'[1]LISTADO ATM'!$A$2:$C$817,3,0)</f>
        <v>ESTE</v>
      </c>
      <c r="B20" s="99">
        <v>114</v>
      </c>
      <c r="C20" s="111" t="str">
        <f>VLOOKUP(B20,'[1]LISTADO ATM'!$A$2:$B$816,2,0)</f>
        <v xml:space="preserve">ATM Oficina Hato Mayor </v>
      </c>
      <c r="D20" s="112" t="s">
        <v>2455</v>
      </c>
      <c r="E20" s="124">
        <v>335778687</v>
      </c>
    </row>
    <row r="21" spans="1:5" ht="17.399999999999999" x14ac:dyDescent="0.3">
      <c r="A21" s="99" t="str">
        <f>VLOOKUP(B21,'[1]LISTADO ATM'!$A$2:$C$817,3,0)</f>
        <v>DISTRITO NACIONAL</v>
      </c>
      <c r="B21" s="99">
        <v>272</v>
      </c>
      <c r="C21" s="111" t="str">
        <f>VLOOKUP(B21,'[1]LISTADO ATM'!$A$2:$B$816,2,0)</f>
        <v xml:space="preserve">ATM Cámara de Diputados </v>
      </c>
      <c r="D21" s="112" t="s">
        <v>2455</v>
      </c>
      <c r="E21" s="124">
        <v>335779158</v>
      </c>
    </row>
    <row r="22" spans="1:5" ht="17.399999999999999" x14ac:dyDescent="0.3">
      <c r="A22" s="99" t="str">
        <f>VLOOKUP(B22,'[1]LISTADO ATM'!$A$2:$C$817,3,0)</f>
        <v>SUR</v>
      </c>
      <c r="B22" s="99">
        <v>45</v>
      </c>
      <c r="C22" s="111" t="str">
        <f>VLOOKUP(B22,'[1]LISTADO ATM'!$A$2:$B$816,2,0)</f>
        <v xml:space="preserve">ATM Oficina Tamayo </v>
      </c>
      <c r="D22" s="112" t="s">
        <v>2455</v>
      </c>
      <c r="E22" s="124">
        <v>335779755</v>
      </c>
    </row>
    <row r="23" spans="1:5" ht="17.399999999999999" x14ac:dyDescent="0.3">
      <c r="A23" s="99" t="str">
        <f>VLOOKUP(B23,'[1]LISTADO ATM'!$A$2:$C$817,3,0)</f>
        <v>DISTRITO NACIONAL</v>
      </c>
      <c r="B23" s="99">
        <v>715</v>
      </c>
      <c r="C23" s="111" t="str">
        <f>VLOOKUP(B23,'[1]LISTADO ATM'!$A$2:$B$816,2,0)</f>
        <v xml:space="preserve">ATM Oficina 27 de Febrero (Lobby) </v>
      </c>
      <c r="D23" s="112" t="s">
        <v>2455</v>
      </c>
      <c r="E23" s="124">
        <v>335779758</v>
      </c>
    </row>
    <row r="24" spans="1:5" ht="17.399999999999999" x14ac:dyDescent="0.3">
      <c r="A24" s="99" t="str">
        <f>VLOOKUP(B24,'[1]LISTADO ATM'!$A$2:$C$817,3,0)</f>
        <v>ESTE</v>
      </c>
      <c r="B24" s="99">
        <v>842</v>
      </c>
      <c r="C24" s="111" t="str">
        <f>VLOOKUP(B24,'[1]LISTADO ATM'!$A$2:$B$816,2,0)</f>
        <v xml:space="preserve">ATM Plaza Orense II (La Romana) </v>
      </c>
      <c r="D24" s="112" t="s">
        <v>2455</v>
      </c>
      <c r="E24" s="124">
        <v>335779781</v>
      </c>
    </row>
    <row r="25" spans="1:5" ht="17.399999999999999" x14ac:dyDescent="0.3">
      <c r="A25" s="99" t="str">
        <f>VLOOKUP(B25,'[1]LISTADO ATM'!$A$2:$C$817,3,0)</f>
        <v>DISTRITO NACIONAL</v>
      </c>
      <c r="B25" s="99">
        <v>908</v>
      </c>
      <c r="C25" s="111" t="str">
        <f>VLOOKUP(B25,'[1]LISTADO ATM'!$A$2:$B$816,2,0)</f>
        <v xml:space="preserve">ATM Oficina Plaza Botánika </v>
      </c>
      <c r="D25" s="112" t="s">
        <v>2455</v>
      </c>
      <c r="E25" s="124">
        <v>335779790</v>
      </c>
    </row>
    <row r="26" spans="1:5" ht="17.399999999999999" x14ac:dyDescent="0.3">
      <c r="A26" s="99" t="str">
        <f>VLOOKUP(B26,'[1]LISTADO ATM'!$A$2:$C$817,3,0)</f>
        <v>DISTRITO NACIONAL</v>
      </c>
      <c r="B26" s="99">
        <v>564</v>
      </c>
      <c r="C26" s="111" t="str">
        <f>VLOOKUP(B26,'[1]LISTADO ATM'!$A$2:$B$816,2,0)</f>
        <v xml:space="preserve">ATM Ministerio de Agricultura </v>
      </c>
      <c r="D26" s="112" t="s">
        <v>2455</v>
      </c>
      <c r="E26" s="124">
        <v>335779762</v>
      </c>
    </row>
    <row r="27" spans="1:5" ht="17.399999999999999" x14ac:dyDescent="0.3">
      <c r="A27" s="99" t="str">
        <f>VLOOKUP(B27,'[1]LISTADO ATM'!$A$2:$C$817,3,0)</f>
        <v>ESTE</v>
      </c>
      <c r="B27" s="99">
        <v>631</v>
      </c>
      <c r="C27" s="111" t="str">
        <f>VLOOKUP(B27,'[1]LISTADO ATM'!$A$2:$B$816,2,0)</f>
        <v xml:space="preserve">ATM ASOCODEQUI (San Pedro) </v>
      </c>
      <c r="D27" s="112" t="s">
        <v>2455</v>
      </c>
      <c r="E27" s="133">
        <v>335780155</v>
      </c>
    </row>
    <row r="28" spans="1:5" ht="17.399999999999999" x14ac:dyDescent="0.3">
      <c r="A28" s="99" t="str">
        <f>VLOOKUP(B28,'[1]LISTADO ATM'!$A$2:$C$817,3,0)</f>
        <v>ESTE</v>
      </c>
      <c r="B28" s="99">
        <v>843</v>
      </c>
      <c r="C28" s="111" t="str">
        <f>VLOOKUP(B28,'[1]LISTADO ATM'!$A$2:$B$816,2,0)</f>
        <v xml:space="preserve">ATM Oficina Romana Centro </v>
      </c>
      <c r="D28" s="112" t="s">
        <v>2455</v>
      </c>
      <c r="E28" s="130">
        <v>335779603</v>
      </c>
    </row>
    <row r="29" spans="1:5" ht="17.399999999999999" x14ac:dyDescent="0.3">
      <c r="A29" s="99" t="str">
        <f>VLOOKUP(B29,'[1]LISTADO ATM'!$A$2:$C$817,3,0)</f>
        <v>SUR</v>
      </c>
      <c r="B29" s="99">
        <v>301</v>
      </c>
      <c r="C29" s="111" t="str">
        <f>VLOOKUP(B29,'[1]LISTADO ATM'!$A$2:$B$816,2,0)</f>
        <v xml:space="preserve">ATM UNP Alfa y Omega (Barahona) </v>
      </c>
      <c r="D29" s="112" t="s">
        <v>2455</v>
      </c>
      <c r="E29" s="133">
        <v>335780140</v>
      </c>
    </row>
    <row r="30" spans="1:5" ht="17.399999999999999" x14ac:dyDescent="0.3">
      <c r="A30" s="99" t="str">
        <f>VLOOKUP(B30,'[1]LISTADO ATM'!$A$2:$C$817,3,0)</f>
        <v>DISTRITO NACIONAL</v>
      </c>
      <c r="B30" s="99">
        <v>696</v>
      </c>
      <c r="C30" s="111" t="str">
        <f>VLOOKUP(B30,'[1]LISTADO ATM'!$A$2:$B$816,2,0)</f>
        <v>ATM Olé Jacobo Majluta</v>
      </c>
      <c r="D30" s="112" t="s">
        <v>2455</v>
      </c>
      <c r="E30" s="133">
        <v>335780151</v>
      </c>
    </row>
    <row r="31" spans="1:5" ht="17.399999999999999" x14ac:dyDescent="0.3">
      <c r="A31" s="99" t="str">
        <f>VLOOKUP(B31,'[1]LISTADO ATM'!$A$2:$C$817,3,0)</f>
        <v>DISTRITO NACIONAL</v>
      </c>
      <c r="B31" s="99">
        <v>139</v>
      </c>
      <c r="C31" s="111" t="str">
        <f>VLOOKUP(B31,'[1]LISTADO ATM'!$A$2:$B$816,2,0)</f>
        <v xml:space="preserve">ATM Oficina Plaza Lama Zona Oriental I </v>
      </c>
      <c r="D31" s="112" t="s">
        <v>2455</v>
      </c>
      <c r="E31" s="133">
        <v>335780152</v>
      </c>
    </row>
    <row r="32" spans="1:5" ht="17.399999999999999" x14ac:dyDescent="0.3">
      <c r="A32" s="99" t="str">
        <f>VLOOKUP(B32,'[1]LISTADO ATM'!$A$2:$C$817,3,0)</f>
        <v>DISTRITO NACIONAL</v>
      </c>
      <c r="B32" s="99">
        <v>539</v>
      </c>
      <c r="C32" s="111" t="str">
        <f>VLOOKUP(B32,'[1]LISTADO ATM'!$A$2:$B$816,2,0)</f>
        <v>ATM S/M La Cadena Los Proceres</v>
      </c>
      <c r="D32" s="112" t="s">
        <v>2455</v>
      </c>
      <c r="E32" s="133">
        <v>335780154</v>
      </c>
    </row>
    <row r="33" spans="1:5" ht="17.399999999999999" x14ac:dyDescent="0.3">
      <c r="A33" s="99" t="str">
        <f>VLOOKUP(B33,'[1]LISTADO ATM'!$A$2:$C$817,3,0)</f>
        <v>SUR</v>
      </c>
      <c r="B33" s="99">
        <v>677</v>
      </c>
      <c r="C33" s="111" t="str">
        <f>VLOOKUP(B33,'[1]LISTADO ATM'!$A$2:$B$816,2,0)</f>
        <v>ATM PBG Villa Jaragua</v>
      </c>
      <c r="D33" s="112" t="s">
        <v>2455</v>
      </c>
      <c r="E33" s="133">
        <v>335780157</v>
      </c>
    </row>
    <row r="34" spans="1:5" ht="17.399999999999999" x14ac:dyDescent="0.3">
      <c r="A34" s="99" t="str">
        <f>VLOOKUP(B34,'[1]LISTADO ATM'!$A$2:$C$817,3,0)</f>
        <v>SUR</v>
      </c>
      <c r="B34" s="99">
        <v>984</v>
      </c>
      <c r="C34" s="111" t="str">
        <f>VLOOKUP(B34,'[1]LISTADO ATM'!$A$2:$B$816,2,0)</f>
        <v xml:space="preserve">ATM Oficina Neiba II </v>
      </c>
      <c r="D34" s="112" t="s">
        <v>2455</v>
      </c>
      <c r="E34" s="133">
        <v>335780162</v>
      </c>
    </row>
    <row r="35" spans="1:5" ht="17.399999999999999" x14ac:dyDescent="0.3">
      <c r="A35" s="99" t="str">
        <f>VLOOKUP(B35,'[1]LISTADO ATM'!$A$2:$C$817,3,0)</f>
        <v>ESTE</v>
      </c>
      <c r="B35" s="99">
        <v>608</v>
      </c>
      <c r="C35" s="111" t="str">
        <f>VLOOKUP(B35,'[1]LISTADO ATM'!$A$2:$B$816,2,0)</f>
        <v xml:space="preserve">ATM Oficina Jumbo (San Pedro) </v>
      </c>
      <c r="D35" s="112" t="s">
        <v>2455</v>
      </c>
      <c r="E35" s="133">
        <v>335780163</v>
      </c>
    </row>
    <row r="36" spans="1:5" ht="17.399999999999999" x14ac:dyDescent="0.3">
      <c r="A36" s="99" t="str">
        <f>VLOOKUP(B36,'[1]LISTADO ATM'!$A$2:$C$817,3,0)</f>
        <v>SUR</v>
      </c>
      <c r="B36" s="99">
        <v>249</v>
      </c>
      <c r="C36" s="111" t="str">
        <f>VLOOKUP(B36,'[1]LISTADO ATM'!$A$2:$B$816,2,0)</f>
        <v xml:space="preserve">ATM Banco Agrícola Neiba </v>
      </c>
      <c r="D36" s="112" t="s">
        <v>2455</v>
      </c>
      <c r="E36" s="133">
        <v>335780007</v>
      </c>
    </row>
    <row r="37" spans="1:5" ht="17.399999999999999" x14ac:dyDescent="0.3">
      <c r="A37" s="99" t="str">
        <f>VLOOKUP(B37,'[1]LISTADO ATM'!$A$2:$C$817,3,0)</f>
        <v>SUR</v>
      </c>
      <c r="B37" s="99">
        <v>780</v>
      </c>
      <c r="C37" s="111" t="str">
        <f>VLOOKUP(B37,'[1]LISTADO ATM'!$A$2:$B$816,2,0)</f>
        <v xml:space="preserve">ATM Oficina Barahona I </v>
      </c>
      <c r="D37" s="112" t="s">
        <v>2455</v>
      </c>
      <c r="E37" s="130">
        <v>335780065</v>
      </c>
    </row>
    <row r="38" spans="1:5" ht="17.399999999999999" x14ac:dyDescent="0.3">
      <c r="A38" s="99" t="str">
        <f>VLOOKUP(B38,'[1]LISTADO ATM'!$A$2:$C$817,3,0)</f>
        <v>DISTRITO NACIONAL</v>
      </c>
      <c r="B38" s="99">
        <v>559</v>
      </c>
      <c r="C38" s="111" t="str">
        <f>VLOOKUP(B38,'[1]LISTADO ATM'!$A$2:$B$816,2,0)</f>
        <v xml:space="preserve">ATM UNP Metro I </v>
      </c>
      <c r="D38" s="112" t="s">
        <v>2455</v>
      </c>
      <c r="E38" s="134">
        <v>335780083</v>
      </c>
    </row>
    <row r="39" spans="1:5" ht="17.399999999999999" x14ac:dyDescent="0.3">
      <c r="A39" s="99" t="str">
        <f>VLOOKUP(B39,'[1]LISTADO ATM'!$A$2:$C$817,3,0)</f>
        <v>NORTE</v>
      </c>
      <c r="B39" s="99">
        <v>332</v>
      </c>
      <c r="C39" s="111" t="str">
        <f>VLOOKUP(B39,'[1]LISTADO ATM'!$A$2:$B$816,2,0)</f>
        <v>ATM Estación Sigma (Cotuí)</v>
      </c>
      <c r="D39" s="112" t="s">
        <v>2455</v>
      </c>
      <c r="E39" s="134">
        <v>335780087</v>
      </c>
    </row>
    <row r="40" spans="1:5" ht="17.399999999999999" x14ac:dyDescent="0.3">
      <c r="A40" s="99" t="str">
        <f>VLOOKUP(B40,'[1]LISTADO ATM'!$A$2:$C$817,3,0)</f>
        <v>DISTRITO NACIONAL</v>
      </c>
      <c r="B40" s="99">
        <v>441</v>
      </c>
      <c r="C40" s="111" t="str">
        <f>VLOOKUP(B40,'[1]LISTADO ATM'!$A$2:$B$816,2,0)</f>
        <v>ATM Estacion de Servicio Romulo Betancour</v>
      </c>
      <c r="D40" s="112" t="s">
        <v>2455</v>
      </c>
      <c r="E40" s="133">
        <v>335779982</v>
      </c>
    </row>
    <row r="41" spans="1:5" ht="17.399999999999999" x14ac:dyDescent="0.3">
      <c r="A41" s="99" t="str">
        <f>VLOOKUP(B41,'[1]LISTADO ATM'!$A$2:$C$817,3,0)</f>
        <v>DISTRITO NACIONAL</v>
      </c>
      <c r="B41" s="99">
        <v>672</v>
      </c>
      <c r="C41" s="111" t="str">
        <f>VLOOKUP(B41,'[1]LISTADO ATM'!$A$2:$B$816,2,0)</f>
        <v>ATM Destacamento Policía Nacional La Victoria</v>
      </c>
      <c r="D41" s="112" t="s">
        <v>2455</v>
      </c>
      <c r="E41" s="133">
        <v>335780049</v>
      </c>
    </row>
    <row r="42" spans="1:5" ht="17.399999999999999" x14ac:dyDescent="0.3">
      <c r="A42" s="99" t="str">
        <f>VLOOKUP(B42,'[1]LISTADO ATM'!$A$2:$C$817,3,0)</f>
        <v>DISTRITO NACIONAL</v>
      </c>
      <c r="B42" s="99">
        <v>354</v>
      </c>
      <c r="C42" s="111" t="str">
        <f>VLOOKUP(B42,'[1]LISTADO ATM'!$A$2:$B$816,2,0)</f>
        <v xml:space="preserve">ATM Oficina Núñez de Cáceres II </v>
      </c>
      <c r="D42" s="112" t="s">
        <v>2455</v>
      </c>
      <c r="E42" s="133">
        <v>335780094</v>
      </c>
    </row>
    <row r="43" spans="1:5" ht="17.399999999999999" x14ac:dyDescent="0.3">
      <c r="A43" s="99" t="str">
        <f>VLOOKUP(B43,'[1]LISTADO ATM'!$A$2:$C$817,3,0)</f>
        <v>DISTRITO NACIONAL</v>
      </c>
      <c r="B43" s="99">
        <v>20</v>
      </c>
      <c r="C43" s="111" t="str">
        <f>VLOOKUP(B43,'[1]LISTADO ATM'!$A$2:$B$816,2,0)</f>
        <v>ATM S/M Aprezio Las Palmas</v>
      </c>
      <c r="D43" s="112" t="s">
        <v>2455</v>
      </c>
      <c r="E43" s="133">
        <v>335780164</v>
      </c>
    </row>
    <row r="44" spans="1:5" ht="17.399999999999999" x14ac:dyDescent="0.3">
      <c r="A44" s="99" t="str">
        <f>VLOOKUP(B44,'[1]LISTADO ATM'!$A$2:$C$817,3,0)</f>
        <v>DISTRITO NACIONAL</v>
      </c>
      <c r="B44" s="99">
        <v>325</v>
      </c>
      <c r="C44" s="111" t="str">
        <f>VLOOKUP(B44,'[1]LISTADO ATM'!$A$2:$B$816,2,0)</f>
        <v>ATM Casa Edwin</v>
      </c>
      <c r="D44" s="112" t="s">
        <v>2455</v>
      </c>
      <c r="E44" s="133">
        <v>335780166</v>
      </c>
    </row>
    <row r="45" spans="1:5" ht="17.399999999999999" x14ac:dyDescent="0.3">
      <c r="A45" s="99" t="str">
        <f>VLOOKUP(B45,'[1]LISTADO ATM'!$A$2:$C$817,3,0)</f>
        <v>SUR</v>
      </c>
      <c r="B45" s="99">
        <v>512</v>
      </c>
      <c r="C45" s="111" t="str">
        <f>VLOOKUP(B45,'[1]LISTADO ATM'!$A$2:$B$816,2,0)</f>
        <v>ATM Plaza Jesús Ferreira</v>
      </c>
      <c r="D45" s="112" t="s">
        <v>2455</v>
      </c>
      <c r="E45" s="133">
        <v>335780167</v>
      </c>
    </row>
    <row r="46" spans="1:5" ht="17.399999999999999" x14ac:dyDescent="0.3">
      <c r="A46" s="99" t="str">
        <f>VLOOKUP(B46,'[1]LISTADO ATM'!$A$2:$C$817,3,0)</f>
        <v>DISTRITO NACIONAL</v>
      </c>
      <c r="B46" s="99">
        <v>527</v>
      </c>
      <c r="C46" s="111" t="str">
        <f>VLOOKUP(B46,'[1]LISTADO ATM'!$A$2:$B$816,2,0)</f>
        <v>ATM Oficina Zona Oriental II</v>
      </c>
      <c r="D46" s="112" t="s">
        <v>2455</v>
      </c>
      <c r="E46" s="133">
        <v>335780168</v>
      </c>
    </row>
    <row r="47" spans="1:5" ht="17.399999999999999" x14ac:dyDescent="0.3">
      <c r="A47" s="99" t="str">
        <f>VLOOKUP(B47,'[1]LISTADO ATM'!$A$2:$C$817,3,0)</f>
        <v>DISTRITO NACIONAL</v>
      </c>
      <c r="B47" s="99">
        <v>562</v>
      </c>
      <c r="C47" s="111" t="str">
        <f>VLOOKUP(B47,'[1]LISTADO ATM'!$A$2:$B$816,2,0)</f>
        <v xml:space="preserve">ATM S/M Jumbo Carretera Mella </v>
      </c>
      <c r="D47" s="112" t="s">
        <v>2455</v>
      </c>
      <c r="E47" s="133">
        <v>335780169</v>
      </c>
    </row>
    <row r="48" spans="1:5" ht="17.399999999999999" x14ac:dyDescent="0.3">
      <c r="A48" s="99" t="str">
        <f>VLOOKUP(B48,'[1]LISTADO ATM'!$A$2:$C$817,3,0)</f>
        <v>ESTE</v>
      </c>
      <c r="B48" s="99">
        <v>121</v>
      </c>
      <c r="C48" s="111" t="str">
        <f>VLOOKUP(B48,'[1]LISTADO ATM'!$A$2:$B$816,2,0)</f>
        <v xml:space="preserve">ATM Oficina Bayaguana </v>
      </c>
      <c r="D48" s="112" t="s">
        <v>2455</v>
      </c>
      <c r="E48" s="133">
        <v>335780180</v>
      </c>
    </row>
    <row r="49" spans="1:5" ht="17.399999999999999" x14ac:dyDescent="0.3">
      <c r="A49" s="99" t="str">
        <f>VLOOKUP(B49,'[1]LISTADO ATM'!$A$2:$C$817,3,0)</f>
        <v>ESTE</v>
      </c>
      <c r="B49" s="99">
        <v>158</v>
      </c>
      <c r="C49" s="111" t="str">
        <f>VLOOKUP(B49,'[1]LISTADO ATM'!$A$2:$B$816,2,0)</f>
        <v xml:space="preserve">ATM Oficina Romana Norte </v>
      </c>
      <c r="D49" s="112" t="s">
        <v>2455</v>
      </c>
      <c r="E49" s="133">
        <v>335780182</v>
      </c>
    </row>
    <row r="50" spans="1:5" ht="17.399999999999999" x14ac:dyDescent="0.3">
      <c r="A50" s="99" t="str">
        <f>VLOOKUP(B50,'[1]LISTADO ATM'!$A$2:$C$817,3,0)</f>
        <v>NORTE</v>
      </c>
      <c r="B50" s="99">
        <v>604</v>
      </c>
      <c r="C50" s="111" t="str">
        <f>VLOOKUP(B50,'[1]LISTADO ATM'!$A$2:$B$816,2,0)</f>
        <v xml:space="preserve">ATM Oficina Estancia Nueva (Moca) </v>
      </c>
      <c r="D50" s="112" t="s">
        <v>2455</v>
      </c>
      <c r="E50" s="130">
        <v>335779088</v>
      </c>
    </row>
    <row r="51" spans="1:5" ht="17.399999999999999" x14ac:dyDescent="0.3">
      <c r="A51" s="99" t="str">
        <f>VLOOKUP(B51,'[1]LISTADO ATM'!$A$2:$C$817,3,0)</f>
        <v>DISTRITO NACIONAL</v>
      </c>
      <c r="B51" s="132">
        <v>949</v>
      </c>
      <c r="C51" s="111" t="str">
        <f>VLOOKUP(B51,'[1]LISTADO ATM'!$A$2:$B$816,2,0)</f>
        <v xml:space="preserve">ATM S/M Bravo San Isidro Coral Mall </v>
      </c>
      <c r="D51" s="112" t="s">
        <v>2455</v>
      </c>
      <c r="E51" s="133">
        <v>335780185</v>
      </c>
    </row>
    <row r="52" spans="1:5" ht="17.399999999999999" x14ac:dyDescent="0.3">
      <c r="A52" s="99" t="str">
        <f>VLOOKUP(B52,'[1]LISTADO ATM'!$A$2:$C$817,3,0)</f>
        <v>ESTE</v>
      </c>
      <c r="B52" s="132">
        <v>660</v>
      </c>
      <c r="C52" s="111" t="str">
        <f>VLOOKUP(B52,'[1]LISTADO ATM'!$A$2:$B$816,2,0)</f>
        <v>ATM Oficina Romana Norte II</v>
      </c>
      <c r="D52" s="112" t="s">
        <v>2455</v>
      </c>
      <c r="E52" s="133">
        <v>335780184</v>
      </c>
    </row>
    <row r="53" spans="1:5" ht="17.399999999999999" x14ac:dyDescent="0.3">
      <c r="A53" s="99" t="str">
        <f>VLOOKUP(B53,'[1]LISTADO ATM'!$A$2:$C$817,3,0)</f>
        <v>ESTE</v>
      </c>
      <c r="B53" s="132">
        <v>634</v>
      </c>
      <c r="C53" s="111" t="str">
        <f>VLOOKUP(B53,'[1]LISTADO ATM'!$A$2:$B$816,2,0)</f>
        <v xml:space="preserve">ATM Ayuntamiento Los Llanos (SPM) </v>
      </c>
      <c r="D53" s="112" t="s">
        <v>2455</v>
      </c>
      <c r="E53" s="133">
        <v>335780183</v>
      </c>
    </row>
    <row r="54" spans="1:5" ht="17.399999999999999" x14ac:dyDescent="0.3">
      <c r="A54" s="99" t="e">
        <f>VLOOKUP(B54,'[1]LISTADO ATM'!$A$2:$C$817,3,0)</f>
        <v>#N/A</v>
      </c>
      <c r="B54" s="132"/>
      <c r="C54" s="111" t="e">
        <f>VLOOKUP(B54,'[1]LISTADO ATM'!$A$2:$B$816,2,0)</f>
        <v>#N/A</v>
      </c>
      <c r="D54" s="112" t="s">
        <v>2455</v>
      </c>
      <c r="E54" s="133"/>
    </row>
    <row r="55" spans="1:5" ht="17.399999999999999" x14ac:dyDescent="0.3">
      <c r="A55" s="99" t="e">
        <f>VLOOKUP(B55,'[1]LISTADO ATM'!$A$2:$C$817,3,0)</f>
        <v>#N/A</v>
      </c>
      <c r="B55" s="132"/>
      <c r="C55" s="111" t="e">
        <f>VLOOKUP(B55,'[1]LISTADO ATM'!$A$2:$B$816,2,0)</f>
        <v>#N/A</v>
      </c>
      <c r="D55" s="112" t="s">
        <v>2455</v>
      </c>
      <c r="E55" s="133"/>
    </row>
    <row r="56" spans="1:5" ht="17.399999999999999" x14ac:dyDescent="0.3">
      <c r="A56" s="99" t="e">
        <f>VLOOKUP(B56,'[1]LISTADO ATM'!$A$2:$C$817,3,0)</f>
        <v>#N/A</v>
      </c>
      <c r="B56" s="132"/>
      <c r="C56" s="111" t="e">
        <f>VLOOKUP(B56,'[1]LISTADO ATM'!$A$2:$B$816,2,0)</f>
        <v>#N/A</v>
      </c>
      <c r="D56" s="112" t="s">
        <v>2455</v>
      </c>
      <c r="E56" s="133"/>
    </row>
    <row r="57" spans="1:5" ht="17.399999999999999" x14ac:dyDescent="0.3">
      <c r="A57" s="99" t="e">
        <f>VLOOKUP(B57,'[1]LISTADO ATM'!$A$2:$C$817,3,0)</f>
        <v>#N/A</v>
      </c>
      <c r="B57" s="132"/>
      <c r="C57" s="111" t="e">
        <f>VLOOKUP(B57,'[1]LISTADO ATM'!$A$2:$B$816,2,0)</f>
        <v>#N/A</v>
      </c>
      <c r="D57" s="112" t="s">
        <v>2455</v>
      </c>
      <c r="E57" s="133"/>
    </row>
    <row r="58" spans="1:5" ht="18" thickBot="1" x14ac:dyDescent="0.35">
      <c r="A58" s="99" t="e">
        <f>VLOOKUP(B58,'[1]LISTADO ATM'!$A$2:$C$817,3,0)</f>
        <v>#N/A</v>
      </c>
      <c r="B58" s="99"/>
      <c r="C58" s="111" t="e">
        <f>VLOOKUP(B58,'[1]LISTADO ATM'!$A$2:$B$816,2,0)</f>
        <v>#N/A</v>
      </c>
      <c r="D58" s="112" t="s">
        <v>2455</v>
      </c>
      <c r="E58" s="133"/>
    </row>
    <row r="59" spans="1:5" ht="18" thickBot="1" x14ac:dyDescent="0.35">
      <c r="A59" s="113" t="s">
        <v>2428</v>
      </c>
      <c r="B59" s="125">
        <f>COUNT(B16:B58)</f>
        <v>38</v>
      </c>
      <c r="C59" s="114"/>
      <c r="D59" s="114"/>
      <c r="E59" s="114"/>
    </row>
    <row r="60" spans="1:5" ht="15" thickBot="1" x14ac:dyDescent="0.35">
      <c r="B60" s="107"/>
      <c r="E60" s="107"/>
    </row>
    <row r="61" spans="1:5" ht="18" thickBot="1" x14ac:dyDescent="0.35">
      <c r="A61" s="148" t="s">
        <v>2431</v>
      </c>
      <c r="B61" s="149"/>
      <c r="C61" s="149"/>
      <c r="D61" s="149"/>
      <c r="E61" s="150"/>
    </row>
    <row r="62" spans="1:5" ht="17.399999999999999" x14ac:dyDescent="0.3">
      <c r="A62" s="91" t="s">
        <v>15</v>
      </c>
      <c r="B62" s="92" t="s">
        <v>2426</v>
      </c>
      <c r="C62" s="92" t="s">
        <v>46</v>
      </c>
      <c r="D62" s="92" t="s">
        <v>2433</v>
      </c>
      <c r="E62" s="92" t="s">
        <v>2427</v>
      </c>
    </row>
    <row r="63" spans="1:5" ht="17.399999999999999" x14ac:dyDescent="0.3">
      <c r="A63" s="111" t="str">
        <f>VLOOKUP(B63,'[1]LISTADO ATM'!$A$2:$C$817,3,0)</f>
        <v>DISTRITO NACIONAL</v>
      </c>
      <c r="B63" s="99">
        <v>993</v>
      </c>
      <c r="C63" s="111" t="str">
        <f>VLOOKUP(B63,'[1]LISTADO ATM'!$A$2:$B$816,2,0)</f>
        <v xml:space="preserve">ATM Centro Medico Integral II </v>
      </c>
      <c r="D63" s="111" t="s">
        <v>2459</v>
      </c>
      <c r="E63" s="124">
        <v>335777032</v>
      </c>
    </row>
    <row r="64" spans="1:5" ht="17.399999999999999" x14ac:dyDescent="0.3">
      <c r="A64" s="111" t="str">
        <f>VLOOKUP(B64,'[1]LISTADO ATM'!$A$2:$C$817,3,0)</f>
        <v>SUR</v>
      </c>
      <c r="B64" s="99">
        <v>817</v>
      </c>
      <c r="C64" s="111" t="str">
        <f>VLOOKUP(B64,'[1]LISTADO ATM'!$A$2:$B$816,2,0)</f>
        <v xml:space="preserve">ATM Ayuntamiento Sabana Larga (San José de Ocoa) </v>
      </c>
      <c r="D64" s="111" t="s">
        <v>2459</v>
      </c>
      <c r="E64" s="110">
        <v>335778631</v>
      </c>
    </row>
    <row r="65" spans="1:5" ht="17.399999999999999" x14ac:dyDescent="0.3">
      <c r="A65" s="111" t="str">
        <f>VLOOKUP(B65,'[1]LISTADO ATM'!$A$2:$C$817,3,0)</f>
        <v>NORTE</v>
      </c>
      <c r="B65" s="99">
        <v>501</v>
      </c>
      <c r="C65" s="111" t="str">
        <f>VLOOKUP(B65,'[1]LISTADO ATM'!$A$2:$B$816,2,0)</f>
        <v xml:space="preserve">ATM UNP La Canela </v>
      </c>
      <c r="D65" s="111" t="s">
        <v>2459</v>
      </c>
      <c r="E65" s="124">
        <v>335778975</v>
      </c>
    </row>
    <row r="66" spans="1:5" ht="17.399999999999999" x14ac:dyDescent="0.3">
      <c r="A66" s="111" t="str">
        <f>VLOOKUP(B66,'[1]LISTADO ATM'!$A$2:$C$817,3,0)</f>
        <v>DISTRITO NACIONAL</v>
      </c>
      <c r="B66" s="99">
        <v>676</v>
      </c>
      <c r="C66" s="111" t="str">
        <f>VLOOKUP(B66,'[1]LISTADO ATM'!$A$2:$B$816,2,0)</f>
        <v>ATM S/M Bravo Colina Del Oeste</v>
      </c>
      <c r="D66" s="111" t="s">
        <v>2459</v>
      </c>
      <c r="E66" s="124">
        <v>335779886</v>
      </c>
    </row>
    <row r="67" spans="1:5" ht="17.399999999999999" x14ac:dyDescent="0.3">
      <c r="A67" s="111" t="str">
        <f>VLOOKUP(B67,'[1]LISTADO ATM'!$A$2:$C$817,3,0)</f>
        <v>NORTE</v>
      </c>
      <c r="B67" s="99">
        <v>405</v>
      </c>
      <c r="C67" s="111" t="str">
        <f>VLOOKUP(B67,'[1]LISTADO ATM'!$A$2:$B$816,2,0)</f>
        <v xml:space="preserve">ATM UNP Loma de Cabrera </v>
      </c>
      <c r="D67" s="111" t="s">
        <v>2459</v>
      </c>
      <c r="E67" s="134">
        <v>335780135</v>
      </c>
    </row>
    <row r="68" spans="1:5" ht="17.399999999999999" x14ac:dyDescent="0.3">
      <c r="A68" s="111" t="str">
        <f>VLOOKUP(B68,'[1]LISTADO ATM'!$A$2:$C$817,3,0)</f>
        <v>SUR</v>
      </c>
      <c r="B68" s="99">
        <v>699</v>
      </c>
      <c r="C68" s="111" t="str">
        <f>VLOOKUP(B68,'[1]LISTADO ATM'!$A$2:$B$816,2,0)</f>
        <v>ATM S/M Bravo Bani</v>
      </c>
      <c r="D68" s="111" t="s">
        <v>2459</v>
      </c>
      <c r="E68" s="134">
        <v>335780150</v>
      </c>
    </row>
    <row r="69" spans="1:5" ht="17.399999999999999" x14ac:dyDescent="0.3">
      <c r="A69" s="111" t="str">
        <f>VLOOKUP(B69,'[1]LISTADO ATM'!$A$2:$C$817,3,0)</f>
        <v>DISTRITO NACIONAL</v>
      </c>
      <c r="B69" s="99">
        <v>725</v>
      </c>
      <c r="C69" s="111" t="str">
        <f>VLOOKUP(B69,'[1]LISTADO ATM'!$A$2:$B$816,2,0)</f>
        <v xml:space="preserve">ATM El Huacal II  </v>
      </c>
      <c r="D69" s="111" t="s">
        <v>2459</v>
      </c>
      <c r="E69" s="134">
        <v>335780158</v>
      </c>
    </row>
    <row r="70" spans="1:5" ht="17.399999999999999" x14ac:dyDescent="0.3">
      <c r="A70" s="111" t="str">
        <f>VLOOKUP(B70,'[1]LISTADO ATM'!$A$2:$C$817,3,0)</f>
        <v>DISTRITO NACIONAL</v>
      </c>
      <c r="B70" s="99">
        <v>957</v>
      </c>
      <c r="C70" s="111" t="str">
        <f>VLOOKUP(B70,'[1]LISTADO ATM'!$A$2:$B$816,2,0)</f>
        <v xml:space="preserve">ATM Oficina Venezuela </v>
      </c>
      <c r="D70" s="111" t="s">
        <v>2459</v>
      </c>
      <c r="E70" s="134">
        <v>335780161</v>
      </c>
    </row>
    <row r="71" spans="1:5" ht="17.399999999999999" x14ac:dyDescent="0.3">
      <c r="A71" s="111" t="str">
        <f>VLOOKUP(B71,'[1]LISTADO ATM'!$A$2:$C$817,3,0)</f>
        <v>DISTRITO NACIONAL</v>
      </c>
      <c r="B71" s="99">
        <v>974</v>
      </c>
      <c r="C71" s="111" t="str">
        <f>VLOOKUP(B71,'[1]LISTADO ATM'!$A$2:$B$816,2,0)</f>
        <v xml:space="preserve">ATM S/M Nacional Ave. Lope de Vega </v>
      </c>
      <c r="D71" s="111" t="s">
        <v>2459</v>
      </c>
      <c r="E71" s="134">
        <v>335780176</v>
      </c>
    </row>
    <row r="72" spans="1:5" ht="17.399999999999999" x14ac:dyDescent="0.3">
      <c r="A72" s="111" t="str">
        <f>VLOOKUP(B72,'[1]LISTADO ATM'!$A$2:$C$817,3,0)</f>
        <v>DISTRITO NACIONAL</v>
      </c>
      <c r="B72" s="99">
        <v>580</v>
      </c>
      <c r="C72" s="111" t="str">
        <f>VLOOKUP(B72,'[1]LISTADO ATM'!$A$2:$B$816,2,0)</f>
        <v xml:space="preserve">ATM Edificio Propagas </v>
      </c>
      <c r="D72" s="111" t="s">
        <v>2459</v>
      </c>
      <c r="E72" s="134">
        <v>335780179</v>
      </c>
    </row>
    <row r="73" spans="1:5" ht="17.399999999999999" x14ac:dyDescent="0.3">
      <c r="A73" s="111" t="str">
        <f>VLOOKUP(B73,'[1]LISTADO ATM'!$A$2:$C$817,3,0)</f>
        <v>DISTRITO NACIONAL</v>
      </c>
      <c r="B73" s="99">
        <v>589</v>
      </c>
      <c r="C73" s="111" t="str">
        <f>VLOOKUP(B73,'[1]LISTADO ATM'!$A$2:$B$816,2,0)</f>
        <v xml:space="preserve">ATM S/M Bravo San Vicente de Paul </v>
      </c>
      <c r="D73" s="111" t="s">
        <v>2459</v>
      </c>
      <c r="E73" s="133">
        <v>335780170</v>
      </c>
    </row>
    <row r="74" spans="1:5" ht="17.399999999999999" x14ac:dyDescent="0.3">
      <c r="A74" s="111" t="e">
        <f>VLOOKUP(B74,'[1]LISTADO ATM'!$A$2:$C$817,3,0)</f>
        <v>#N/A</v>
      </c>
      <c r="B74" s="99"/>
      <c r="C74" s="111" t="e">
        <f>VLOOKUP(B74,'[1]LISTADO ATM'!$A$2:$B$816,2,0)</f>
        <v>#N/A</v>
      </c>
      <c r="D74" s="111" t="s">
        <v>2459</v>
      </c>
      <c r="E74" s="134"/>
    </row>
    <row r="75" spans="1:5" ht="17.399999999999999" x14ac:dyDescent="0.3">
      <c r="A75" s="111" t="e">
        <f>VLOOKUP(B75,'[1]LISTADO ATM'!$A$2:$C$817,3,0)</f>
        <v>#N/A</v>
      </c>
      <c r="B75" s="99"/>
      <c r="C75" s="111" t="e">
        <f>VLOOKUP(B75,'[1]LISTADO ATM'!$A$2:$B$816,2,0)</f>
        <v>#N/A</v>
      </c>
      <c r="D75" s="111" t="s">
        <v>2459</v>
      </c>
      <c r="E75" s="134"/>
    </row>
    <row r="76" spans="1:5" ht="18" thickBot="1" x14ac:dyDescent="0.35">
      <c r="A76" s="95" t="s">
        <v>2428</v>
      </c>
      <c r="B76" s="116">
        <f>COUNT(B63:B75)</f>
        <v>11</v>
      </c>
      <c r="C76" s="114"/>
      <c r="D76" s="93"/>
      <c r="E76" s="94"/>
    </row>
    <row r="77" spans="1:5" ht="15" thickBot="1" x14ac:dyDescent="0.35">
      <c r="B77" s="107"/>
      <c r="E77" s="107"/>
    </row>
    <row r="78" spans="1:5" ht="18" thickBot="1" x14ac:dyDescent="0.35">
      <c r="A78" s="157" t="s">
        <v>2429</v>
      </c>
      <c r="B78" s="158"/>
      <c r="E78" s="107"/>
    </row>
    <row r="79" spans="1:5" ht="18" thickBot="1" x14ac:dyDescent="0.35">
      <c r="A79" s="159">
        <f>+B59+B76</f>
        <v>49</v>
      </c>
      <c r="B79" s="160"/>
      <c r="E79" s="107"/>
    </row>
    <row r="80" spans="1:5" ht="15" thickBot="1" x14ac:dyDescent="0.35">
      <c r="B80" s="107"/>
      <c r="E80" s="107"/>
    </row>
    <row r="81" spans="1:6" ht="18" thickBot="1" x14ac:dyDescent="0.35">
      <c r="A81" s="148" t="s">
        <v>2432</v>
      </c>
      <c r="B81" s="149"/>
      <c r="C81" s="149"/>
      <c r="D81" s="149"/>
      <c r="E81" s="150"/>
    </row>
    <row r="82" spans="1:6" ht="17.399999999999999" x14ac:dyDescent="0.3">
      <c r="A82" s="91" t="s">
        <v>15</v>
      </c>
      <c r="B82" s="92" t="s">
        <v>2426</v>
      </c>
      <c r="C82" s="96" t="s">
        <v>46</v>
      </c>
      <c r="D82" s="161" t="s">
        <v>2433</v>
      </c>
      <c r="E82" s="162"/>
    </row>
    <row r="83" spans="1:6" ht="17.399999999999999" x14ac:dyDescent="0.3">
      <c r="A83" s="99" t="str">
        <f>VLOOKUP(B83,'[1]LISTADO ATM'!$A$2:$C$817,3,0)</f>
        <v>DISTRITO NACIONAL</v>
      </c>
      <c r="B83" s="99">
        <v>557</v>
      </c>
      <c r="C83" s="111" t="str">
        <f>VLOOKUP(B83,'[1]LISTADO ATM'!$A$2:$B$816,2,0)</f>
        <v xml:space="preserve">ATM Multicentro La Sirena Ave. Mella </v>
      </c>
      <c r="D83" s="142" t="s">
        <v>2500</v>
      </c>
      <c r="E83" s="143"/>
    </row>
    <row r="84" spans="1:6" ht="17.399999999999999" x14ac:dyDescent="0.3">
      <c r="A84" s="99" t="str">
        <f>VLOOKUP(B84,'[1]LISTADO ATM'!$A$2:$C$817,3,0)</f>
        <v>DISTRITO NACIONAL</v>
      </c>
      <c r="B84" s="99">
        <v>560</v>
      </c>
      <c r="C84" s="111" t="str">
        <f>VLOOKUP(B84,'[1]LISTADO ATM'!$A$2:$B$816,2,0)</f>
        <v xml:space="preserve">ATM Junta Central Electoral </v>
      </c>
      <c r="D84" s="144" t="s">
        <v>2476</v>
      </c>
      <c r="E84" s="144"/>
      <c r="F84" s="86" t="s">
        <v>2510</v>
      </c>
    </row>
    <row r="85" spans="1:6" ht="17.399999999999999" x14ac:dyDescent="0.3">
      <c r="A85" s="99" t="str">
        <f>VLOOKUP(B85,'[1]LISTADO ATM'!$A$2:$C$817,3,0)</f>
        <v>DISTRITO NACIONAL</v>
      </c>
      <c r="B85" s="99">
        <v>670</v>
      </c>
      <c r="C85" s="111" t="str">
        <f>VLOOKUP(B85,'[1]LISTADO ATM'!$A$2:$B$816,2,0)</f>
        <v>ATM Estación Texaco Algodón</v>
      </c>
      <c r="D85" s="144" t="s">
        <v>2476</v>
      </c>
      <c r="E85" s="144"/>
    </row>
    <row r="86" spans="1:6" ht="17.399999999999999" x14ac:dyDescent="0.3">
      <c r="A86" s="99" t="str">
        <f>VLOOKUP(B86,'[1]LISTADO ATM'!$A$2:$C$817,3,0)</f>
        <v>NORTE</v>
      </c>
      <c r="B86" s="99">
        <v>413</v>
      </c>
      <c r="C86" s="111" t="str">
        <f>VLOOKUP(B86,'[1]LISTADO ATM'!$A$2:$B$816,2,0)</f>
        <v xml:space="preserve">ATM UNP Las Galeras Samaná </v>
      </c>
      <c r="D86" s="142" t="s">
        <v>2505</v>
      </c>
      <c r="E86" s="143"/>
    </row>
    <row r="87" spans="1:6" ht="17.399999999999999" x14ac:dyDescent="0.3">
      <c r="A87" s="99" t="str">
        <f>VLOOKUP(B87,'[1]LISTADO ATM'!$A$2:$C$817,3,0)</f>
        <v>DISTRITO NACIONAL</v>
      </c>
      <c r="B87" s="99">
        <v>149</v>
      </c>
      <c r="C87" s="111" t="str">
        <f>VLOOKUP(B87,'[1]LISTADO ATM'!$A$2:$B$816,2,0)</f>
        <v>ATM Estación Metro Concepción</v>
      </c>
      <c r="D87" s="144" t="s">
        <v>2476</v>
      </c>
      <c r="E87" s="144"/>
    </row>
    <row r="88" spans="1:6" ht="17.399999999999999" x14ac:dyDescent="0.3">
      <c r="A88" s="99" t="str">
        <f>VLOOKUP(B88,'[1]LISTADO ATM'!$A$2:$C$817,3,0)</f>
        <v>NORTE</v>
      </c>
      <c r="B88" s="99">
        <v>756</v>
      </c>
      <c r="C88" s="111" t="str">
        <f>VLOOKUP(B88,'[1]LISTADO ATM'!$A$2:$B$816,2,0)</f>
        <v xml:space="preserve">ATM UNP Villa La Mata (Cotuí) </v>
      </c>
      <c r="D88" s="142" t="s">
        <v>2505</v>
      </c>
      <c r="E88" s="143"/>
    </row>
    <row r="89" spans="1:6" ht="17.399999999999999" x14ac:dyDescent="0.3">
      <c r="A89" s="99" t="str">
        <f>VLOOKUP(B89,'[1]LISTADO ATM'!$A$2:$C$817,3,0)</f>
        <v>DISTRITO NACIONAL</v>
      </c>
      <c r="B89" s="99">
        <v>790</v>
      </c>
      <c r="C89" s="111" t="str">
        <f>VLOOKUP(B89,'[1]LISTADO ATM'!$A$2:$B$816,2,0)</f>
        <v xml:space="preserve">ATM Oficina Bella Vista Mall I </v>
      </c>
      <c r="D89" s="144" t="s">
        <v>2476</v>
      </c>
      <c r="E89" s="144"/>
    </row>
    <row r="90" spans="1:6" ht="17.399999999999999" x14ac:dyDescent="0.3">
      <c r="A90" s="99" t="str">
        <f>VLOOKUP(B90,'[1]LISTADO ATM'!$A$2:$C$817,3,0)</f>
        <v>ESTE</v>
      </c>
      <c r="B90" s="99">
        <v>867</v>
      </c>
      <c r="C90" s="111" t="str">
        <f>VLOOKUP(B90,'[1]LISTADO ATM'!$A$2:$B$816,2,0)</f>
        <v xml:space="preserve">ATM Estación Combustible Autopista El Coral </v>
      </c>
      <c r="D90" s="144" t="s">
        <v>2476</v>
      </c>
      <c r="E90" s="144"/>
    </row>
    <row r="91" spans="1:6" ht="17.399999999999999" x14ac:dyDescent="0.3">
      <c r="A91" s="99" t="str">
        <f>VLOOKUP(B91,'[1]LISTADO ATM'!$A$2:$C$817,3,0)</f>
        <v>DISTRITO NACIONAL</v>
      </c>
      <c r="B91" s="99">
        <v>939</v>
      </c>
      <c r="C91" s="111" t="str">
        <f>VLOOKUP(B91,'[1]LISTADO ATM'!$A$2:$B$816,2,0)</f>
        <v xml:space="preserve">ATM Estación Texaco Máximo Gómez </v>
      </c>
      <c r="D91" s="144" t="s">
        <v>2476</v>
      </c>
      <c r="E91" s="144"/>
    </row>
    <row r="92" spans="1:6" ht="17.399999999999999" x14ac:dyDescent="0.3">
      <c r="A92" s="99" t="str">
        <f>VLOOKUP(B92,'[1]LISTADO ATM'!$A$2:$C$817,3,0)</f>
        <v>NORTE</v>
      </c>
      <c r="B92" s="99">
        <v>937</v>
      </c>
      <c r="C92" s="111" t="str">
        <f>VLOOKUP(B92,'[1]LISTADO ATM'!$A$2:$B$816,2,0)</f>
        <v xml:space="preserve">ATM Autobanco Oficina La Vega II </v>
      </c>
      <c r="D92" s="142" t="s">
        <v>2500</v>
      </c>
      <c r="E92" s="143"/>
    </row>
    <row r="93" spans="1:6" ht="17.399999999999999" x14ac:dyDescent="0.3">
      <c r="A93" s="99" t="str">
        <f>VLOOKUP(B93,'[1]LISTADO ATM'!$A$2:$C$817,3,0)</f>
        <v>SUR</v>
      </c>
      <c r="B93" s="99">
        <v>881</v>
      </c>
      <c r="C93" s="111" t="str">
        <f>VLOOKUP(B93,'[1]LISTADO ATM'!$A$2:$B$816,2,0)</f>
        <v xml:space="preserve">ATM UNP Yaguate (San Cristóbal) </v>
      </c>
      <c r="D93" s="144" t="s">
        <v>2476</v>
      </c>
      <c r="E93" s="144"/>
    </row>
    <row r="94" spans="1:6" ht="17.399999999999999" x14ac:dyDescent="0.3">
      <c r="A94" s="99" t="str">
        <f>VLOOKUP(B94,'[1]LISTADO ATM'!$A$2:$C$817,3,0)</f>
        <v>DISTRITO NACIONAL</v>
      </c>
      <c r="B94" s="99">
        <v>861</v>
      </c>
      <c r="C94" s="111" t="str">
        <f>VLOOKUP(B94,'[1]LISTADO ATM'!$A$2:$B$816,2,0)</f>
        <v xml:space="preserve">ATM Oficina Bella Vista 27 de Febrero II </v>
      </c>
      <c r="D94" s="142" t="s">
        <v>2500</v>
      </c>
      <c r="E94" s="143"/>
    </row>
    <row r="95" spans="1:6" ht="17.399999999999999" x14ac:dyDescent="0.3">
      <c r="A95" s="99" t="str">
        <f>VLOOKUP(B95,'[1]LISTADO ATM'!$A$2:$C$817,3,0)</f>
        <v>NORTE</v>
      </c>
      <c r="B95" s="99">
        <v>807</v>
      </c>
      <c r="C95" s="111" t="str">
        <f>VLOOKUP(B95,'[1]LISTADO ATM'!$A$2:$B$816,2,0)</f>
        <v xml:space="preserve">ATM S/M Morel (Mao) </v>
      </c>
      <c r="D95" s="144" t="s">
        <v>2476</v>
      </c>
      <c r="E95" s="144"/>
    </row>
    <row r="96" spans="1:6" ht="17.399999999999999" x14ac:dyDescent="0.3">
      <c r="A96" s="99" t="str">
        <f>VLOOKUP(B96,'[1]LISTADO ATM'!$A$2:$C$817,3,0)</f>
        <v>DISTRITO NACIONAL</v>
      </c>
      <c r="B96" s="99">
        <v>793</v>
      </c>
      <c r="C96" s="111" t="str">
        <f>VLOOKUP(B96,'[1]LISTADO ATM'!$A$2:$B$816,2,0)</f>
        <v xml:space="preserve">ATM Centro de Caja Agora Mall </v>
      </c>
      <c r="D96" s="144" t="s">
        <v>2476</v>
      </c>
      <c r="E96" s="144"/>
    </row>
    <row r="97" spans="1:5" ht="17.399999999999999" x14ac:dyDescent="0.3">
      <c r="A97" s="99" t="str">
        <f>VLOOKUP(B97,'[1]LISTADO ATM'!$A$2:$C$817,3,0)</f>
        <v>NORTE</v>
      </c>
      <c r="B97" s="132">
        <v>779</v>
      </c>
      <c r="C97" s="111" t="str">
        <f>VLOOKUP(B97,'[1]LISTADO ATM'!$A$2:$B$816,2,0)</f>
        <v xml:space="preserve">ATM Zona Franca Esperanza I (Mao) </v>
      </c>
      <c r="D97" s="144" t="s">
        <v>2476</v>
      </c>
      <c r="E97" s="144"/>
    </row>
    <row r="98" spans="1:5" ht="17.399999999999999" x14ac:dyDescent="0.3">
      <c r="A98" s="99" t="str">
        <f>VLOOKUP(B98,'[1]LISTADO ATM'!$A$2:$C$817,3,0)</f>
        <v>DISTRITO NACIONAL</v>
      </c>
      <c r="B98" s="132">
        <v>769</v>
      </c>
      <c r="C98" s="111" t="str">
        <f>VLOOKUP(B98,'[1]LISTADO ATM'!$A$2:$B$816,2,0)</f>
        <v>ATM UNP Pablo Mella Morales</v>
      </c>
      <c r="D98" s="144" t="s">
        <v>2476</v>
      </c>
      <c r="E98" s="144"/>
    </row>
    <row r="99" spans="1:5" ht="17.399999999999999" x14ac:dyDescent="0.3">
      <c r="A99" s="99" t="str">
        <f>VLOOKUP(B99,'[1]LISTADO ATM'!$A$2:$C$817,3,0)</f>
        <v>DISTRITO NACIONAL</v>
      </c>
      <c r="B99" s="132">
        <v>698</v>
      </c>
      <c r="C99" s="111" t="str">
        <f>VLOOKUP(B99,'[1]LISTADO ATM'!$A$2:$B$816,2,0)</f>
        <v>ATM Parador Bellamar</v>
      </c>
      <c r="D99" s="144" t="s">
        <v>2476</v>
      </c>
      <c r="E99" s="144"/>
    </row>
    <row r="100" spans="1:5" ht="17.399999999999999" x14ac:dyDescent="0.3">
      <c r="A100" s="99" t="str">
        <f>VLOOKUP(B100,'[1]LISTADO ATM'!$A$2:$C$817,3,0)</f>
        <v>DISTRITO NACIONAL</v>
      </c>
      <c r="B100" s="132">
        <v>697</v>
      </c>
      <c r="C100" s="111" t="str">
        <f>VLOOKUP(B100,'[1]LISTADO ATM'!$A$2:$B$816,2,0)</f>
        <v>ATM Hipermercado Olé Ciudad Juan Bosch</v>
      </c>
      <c r="D100" s="144" t="s">
        <v>2476</v>
      </c>
      <c r="E100" s="144"/>
    </row>
    <row r="101" spans="1:5" ht="17.399999999999999" x14ac:dyDescent="0.3">
      <c r="A101" s="99" t="str">
        <f>VLOOKUP(B101,'[1]LISTADO ATM'!$A$2:$C$817,3,0)</f>
        <v>NORTE</v>
      </c>
      <c r="B101" s="132">
        <v>691</v>
      </c>
      <c r="C101" s="111" t="str">
        <f>VLOOKUP(B101,'[1]LISTADO ATM'!$A$2:$B$816,2,0)</f>
        <v>ATM Eco Petroleo Manzanillo</v>
      </c>
      <c r="D101" s="144" t="s">
        <v>2476</v>
      </c>
      <c r="E101" s="144"/>
    </row>
    <row r="102" spans="1:5" ht="17.399999999999999" x14ac:dyDescent="0.3">
      <c r="A102" s="99" t="str">
        <f>VLOOKUP(B102,'[1]LISTADO ATM'!$A$2:$C$817,3,0)</f>
        <v>DISTRITO NACIONAL</v>
      </c>
      <c r="B102" s="132">
        <v>628</v>
      </c>
      <c r="C102" s="111" t="str">
        <f>VLOOKUP(B102,'[1]LISTADO ATM'!$A$2:$B$816,2,0)</f>
        <v xml:space="preserve">ATM Autobanco San Isidro </v>
      </c>
      <c r="D102" s="144" t="s">
        <v>2476</v>
      </c>
      <c r="E102" s="144"/>
    </row>
    <row r="103" spans="1:5" ht="17.399999999999999" x14ac:dyDescent="0.3">
      <c r="A103" s="99" t="str">
        <f>VLOOKUP(B103,'[1]LISTADO ATM'!$A$2:$C$817,3,0)</f>
        <v>NORTE</v>
      </c>
      <c r="B103" s="132">
        <v>606</v>
      </c>
      <c r="C103" s="111" t="str">
        <f>VLOOKUP(B103,'[1]LISTADO ATM'!$A$2:$B$816,2,0)</f>
        <v xml:space="preserve">ATM UNP Manolo Tavarez Justo </v>
      </c>
      <c r="D103" s="144" t="s">
        <v>2476</v>
      </c>
      <c r="E103" s="144"/>
    </row>
    <row r="104" spans="1:5" ht="17.399999999999999" x14ac:dyDescent="0.3">
      <c r="A104" s="99" t="str">
        <f>VLOOKUP(B104,'[1]LISTADO ATM'!$A$2:$C$817,3,0)</f>
        <v>DISTRITO NACIONAL</v>
      </c>
      <c r="B104" s="132">
        <v>590</v>
      </c>
      <c r="C104" s="111" t="str">
        <f>VLOOKUP(B104,'[1]LISTADO ATM'!$A$2:$B$816,2,0)</f>
        <v xml:space="preserve">ATM Olé Aut. Las Américas </v>
      </c>
      <c r="D104" s="144" t="s">
        <v>2476</v>
      </c>
      <c r="E104" s="144"/>
    </row>
    <row r="105" spans="1:5" ht="17.399999999999999" x14ac:dyDescent="0.3">
      <c r="A105" s="99" t="str">
        <f>VLOOKUP(B105,'[1]LISTADO ATM'!$A$2:$C$817,3,0)</f>
        <v>DISTRITO NACIONAL</v>
      </c>
      <c r="B105" s="132">
        <v>567</v>
      </c>
      <c r="C105" s="111" t="str">
        <f>VLOOKUP(B105,'[1]LISTADO ATM'!$A$2:$B$816,2,0)</f>
        <v xml:space="preserve">ATM Oficina Máximo Gómez </v>
      </c>
      <c r="D105" s="142" t="s">
        <v>2500</v>
      </c>
      <c r="E105" s="143"/>
    </row>
    <row r="106" spans="1:5" ht="17.399999999999999" x14ac:dyDescent="0.3">
      <c r="A106" s="99" t="str">
        <f>VLOOKUP(B106,'[1]LISTADO ATM'!$A$2:$C$817,3,0)</f>
        <v>DISTRITO NACIONAL</v>
      </c>
      <c r="B106" s="132">
        <v>394</v>
      </c>
      <c r="C106" s="111" t="str">
        <f>VLOOKUP(B106,'[1]LISTADO ATM'!$A$2:$B$816,2,0)</f>
        <v xml:space="preserve">ATM Multicentro La Sirena Luperón </v>
      </c>
      <c r="D106" s="144" t="s">
        <v>2476</v>
      </c>
      <c r="E106" s="144"/>
    </row>
    <row r="107" spans="1:5" ht="17.399999999999999" x14ac:dyDescent="0.3">
      <c r="A107" s="99" t="str">
        <f>VLOOKUP(B107,'[1]LISTADO ATM'!$A$2:$C$817,3,0)</f>
        <v>DISTRITO NACIONAL</v>
      </c>
      <c r="B107" s="132">
        <v>391</v>
      </c>
      <c r="C107" s="111" t="str">
        <f>VLOOKUP(B107,'[1]LISTADO ATM'!$A$2:$B$816,2,0)</f>
        <v xml:space="preserve">ATM S/M Jumbo Luperón </v>
      </c>
      <c r="D107" s="144" t="s">
        <v>2476</v>
      </c>
      <c r="E107" s="144"/>
    </row>
    <row r="108" spans="1:5" ht="17.399999999999999" x14ac:dyDescent="0.3">
      <c r="A108" s="99" t="str">
        <f>VLOOKUP(B108,'[1]LISTADO ATM'!$A$2:$C$817,3,0)</f>
        <v>NORTE</v>
      </c>
      <c r="B108" s="132">
        <v>77</v>
      </c>
      <c r="C108" s="111" t="str">
        <f>VLOOKUP(B108,'[1]LISTADO ATM'!$A$2:$B$816,2,0)</f>
        <v xml:space="preserve">ATM Oficina Cruce de Imbert </v>
      </c>
      <c r="D108" s="144" t="s">
        <v>2476</v>
      </c>
      <c r="E108" s="144"/>
    </row>
    <row r="109" spans="1:5" ht="17.399999999999999" x14ac:dyDescent="0.3">
      <c r="A109" s="99" t="str">
        <f>VLOOKUP(B109,'[1]LISTADO ATM'!$A$2:$C$817,3,0)</f>
        <v>NORTE</v>
      </c>
      <c r="B109" s="132">
        <v>266</v>
      </c>
      <c r="C109" s="111" t="str">
        <f>VLOOKUP(B109,'[1]LISTADO ATM'!$A$2:$B$816,2,0)</f>
        <v xml:space="preserve">ATM Oficina Villa Francisca </v>
      </c>
      <c r="D109" s="144" t="s">
        <v>2476</v>
      </c>
      <c r="E109" s="144"/>
    </row>
    <row r="110" spans="1:5" ht="17.399999999999999" x14ac:dyDescent="0.3">
      <c r="A110" s="99" t="e">
        <f>VLOOKUP(B110,'[1]LISTADO ATM'!$A$2:$C$817,3,0)</f>
        <v>#N/A</v>
      </c>
      <c r="B110" s="132"/>
      <c r="C110" s="111" t="e">
        <f>VLOOKUP(B110,'[1]LISTADO ATM'!$A$2:$B$816,2,0)</f>
        <v>#N/A</v>
      </c>
      <c r="D110" s="135"/>
      <c r="E110" s="134"/>
    </row>
    <row r="111" spans="1:5" ht="17.399999999999999" x14ac:dyDescent="0.3">
      <c r="A111" s="99" t="e">
        <f>VLOOKUP(B111,'[1]LISTADO ATM'!$A$2:$C$817,3,0)</f>
        <v>#N/A</v>
      </c>
      <c r="B111" s="132"/>
      <c r="C111" s="111" t="e">
        <f>VLOOKUP(B111,'[1]LISTADO ATM'!$A$2:$B$816,2,0)</f>
        <v>#N/A</v>
      </c>
      <c r="D111" s="135"/>
      <c r="E111" s="134"/>
    </row>
    <row r="112" spans="1:5" ht="17.399999999999999" x14ac:dyDescent="0.3">
      <c r="A112" s="99" t="e">
        <f>VLOOKUP(B112,'[1]LISTADO ATM'!$A$2:$C$817,3,0)</f>
        <v>#N/A</v>
      </c>
      <c r="B112" s="132"/>
      <c r="C112" s="111" t="e">
        <f>VLOOKUP(B112,'[1]LISTADO ATM'!$A$2:$B$816,2,0)</f>
        <v>#N/A</v>
      </c>
      <c r="D112" s="135"/>
      <c r="E112" s="134"/>
    </row>
    <row r="113" spans="1:5" ht="17.399999999999999" x14ac:dyDescent="0.3">
      <c r="A113" s="99" t="e">
        <f>VLOOKUP(B113,'[1]LISTADO ATM'!$A$2:$C$817,3,0)</f>
        <v>#N/A</v>
      </c>
      <c r="B113" s="99"/>
      <c r="C113" s="111" t="e">
        <f>VLOOKUP(B113,'[1]LISTADO ATM'!$A$2:$B$816,2,0)</f>
        <v>#N/A</v>
      </c>
      <c r="D113" s="135"/>
      <c r="E113" s="134"/>
    </row>
    <row r="114" spans="1:5" ht="18" thickBot="1" x14ac:dyDescent="0.35">
      <c r="A114" s="99" t="e">
        <f>VLOOKUP(B114,'[1]LISTADO ATM'!$A$2:$C$817,3,0)</f>
        <v>#N/A</v>
      </c>
      <c r="B114" s="99"/>
      <c r="C114" s="111" t="e">
        <f>VLOOKUP(B114,'[1]LISTADO ATM'!$A$2:$B$816,2,0)</f>
        <v>#N/A</v>
      </c>
      <c r="D114" s="135"/>
      <c r="E114" s="134"/>
    </row>
    <row r="115" spans="1:5" ht="18" thickBot="1" x14ac:dyDescent="0.35">
      <c r="A115" s="95" t="s">
        <v>2428</v>
      </c>
      <c r="B115" s="119">
        <f>COUNT(B83:B114)</f>
        <v>27</v>
      </c>
      <c r="C115" s="114"/>
      <c r="D115" s="93"/>
      <c r="E115" s="94"/>
    </row>
  </sheetData>
  <mergeCells count="38">
    <mergeCell ref="D90:E90"/>
    <mergeCell ref="A61:E61"/>
    <mergeCell ref="A78:B78"/>
    <mergeCell ref="A79:B79"/>
    <mergeCell ref="A81:E81"/>
    <mergeCell ref="D82:E82"/>
    <mergeCell ref="D83:E83"/>
    <mergeCell ref="D84:E84"/>
    <mergeCell ref="D85:E85"/>
    <mergeCell ref="D86:E86"/>
    <mergeCell ref="D87:E87"/>
    <mergeCell ref="A4:E4"/>
    <mergeCell ref="A9:E9"/>
    <mergeCell ref="C12:E12"/>
    <mergeCell ref="A14:E14"/>
    <mergeCell ref="A2:E2"/>
    <mergeCell ref="A3:E3"/>
    <mergeCell ref="D101:E101"/>
    <mergeCell ref="D88:E88"/>
    <mergeCell ref="D102:E102"/>
    <mergeCell ref="D103:E103"/>
    <mergeCell ref="D104:E104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9:E89"/>
    <mergeCell ref="D105:E105"/>
    <mergeCell ref="D106:E106"/>
    <mergeCell ref="D107:E107"/>
    <mergeCell ref="D108:E108"/>
    <mergeCell ref="D109:E109"/>
  </mergeCells>
  <phoneticPr fontId="47" type="noConversion"/>
  <conditionalFormatting sqref="B2:B115">
    <cfRule type="cellIs" dxfId="209" priority="150" operator="equal">
      <formula>22099.125</formula>
    </cfRule>
  </conditionalFormatting>
  <conditionalFormatting sqref="E65">
    <cfRule type="duplicateValues" dxfId="208" priority="143"/>
  </conditionalFormatting>
  <conditionalFormatting sqref="E65">
    <cfRule type="duplicateValues" dxfId="207" priority="140"/>
    <cfRule type="duplicateValues" dxfId="206" priority="141"/>
    <cfRule type="duplicateValues" dxfId="205" priority="142"/>
  </conditionalFormatting>
  <conditionalFormatting sqref="E65">
    <cfRule type="duplicateValues" dxfId="204" priority="138"/>
    <cfRule type="duplicateValues" dxfId="203" priority="139"/>
  </conditionalFormatting>
  <conditionalFormatting sqref="B11">
    <cfRule type="duplicateValues" dxfId="202" priority="125"/>
  </conditionalFormatting>
  <conditionalFormatting sqref="B11">
    <cfRule type="duplicateValues" dxfId="201" priority="123"/>
    <cfRule type="duplicateValues" dxfId="200" priority="124"/>
  </conditionalFormatting>
  <conditionalFormatting sqref="B11">
    <cfRule type="duplicateValues" dxfId="199" priority="120"/>
    <cfRule type="duplicateValues" dxfId="198" priority="121"/>
    <cfRule type="duplicateValues" dxfId="197" priority="122"/>
  </conditionalFormatting>
  <conditionalFormatting sqref="E66">
    <cfRule type="duplicateValues" dxfId="196" priority="83"/>
  </conditionalFormatting>
  <conditionalFormatting sqref="E66">
    <cfRule type="duplicateValues" dxfId="195" priority="84"/>
    <cfRule type="duplicateValues" dxfId="194" priority="85"/>
    <cfRule type="duplicateValues" dxfId="193" priority="86"/>
  </conditionalFormatting>
  <conditionalFormatting sqref="E66">
    <cfRule type="duplicateValues" dxfId="192" priority="87"/>
    <cfRule type="duplicateValues" dxfId="191" priority="88"/>
  </conditionalFormatting>
  <conditionalFormatting sqref="E89:E90 E1:E87 E110:E1048576">
    <cfRule type="duplicateValues" dxfId="190" priority="72"/>
    <cfRule type="duplicateValues" dxfId="189" priority="76"/>
  </conditionalFormatting>
  <conditionalFormatting sqref="B1:B1048576">
    <cfRule type="duplicateValues" dxfId="188" priority="39"/>
    <cfRule type="duplicateValues" dxfId="187" priority="73"/>
    <cfRule type="duplicateValues" dxfId="186" priority="74"/>
    <cfRule type="duplicateValues" dxfId="185" priority="75"/>
  </conditionalFormatting>
  <conditionalFormatting sqref="E11">
    <cfRule type="duplicateValues" dxfId="184" priority="356160"/>
  </conditionalFormatting>
  <conditionalFormatting sqref="E11">
    <cfRule type="duplicateValues" dxfId="183" priority="356161"/>
    <cfRule type="duplicateValues" dxfId="182" priority="356162"/>
    <cfRule type="duplicateValues" dxfId="181" priority="356163"/>
  </conditionalFormatting>
  <conditionalFormatting sqref="E11">
    <cfRule type="duplicateValues" dxfId="180" priority="356164"/>
    <cfRule type="duplicateValues" dxfId="179" priority="356165"/>
  </conditionalFormatting>
  <conditionalFormatting sqref="E28">
    <cfRule type="duplicateValues" dxfId="178" priority="66"/>
  </conditionalFormatting>
  <conditionalFormatting sqref="E28">
    <cfRule type="duplicateValues" dxfId="177" priority="67"/>
    <cfRule type="duplicateValues" dxfId="176" priority="68"/>
    <cfRule type="duplicateValues" dxfId="175" priority="69"/>
  </conditionalFormatting>
  <conditionalFormatting sqref="E28">
    <cfRule type="duplicateValues" dxfId="174" priority="70"/>
    <cfRule type="duplicateValues" dxfId="173" priority="71"/>
  </conditionalFormatting>
  <conditionalFormatting sqref="E37:E39">
    <cfRule type="duplicateValues" dxfId="172" priority="54"/>
  </conditionalFormatting>
  <conditionalFormatting sqref="E37:E39">
    <cfRule type="duplicateValues" dxfId="171" priority="55"/>
    <cfRule type="duplicateValues" dxfId="170" priority="56"/>
    <cfRule type="duplicateValues" dxfId="169" priority="57"/>
  </conditionalFormatting>
  <conditionalFormatting sqref="E37:E39">
    <cfRule type="duplicateValues" dxfId="168" priority="58"/>
    <cfRule type="duplicateValues" dxfId="167" priority="59"/>
  </conditionalFormatting>
  <conditionalFormatting sqref="B18 B11">
    <cfRule type="duplicateValues" dxfId="166" priority="357158"/>
  </conditionalFormatting>
  <conditionalFormatting sqref="E16:E18">
    <cfRule type="duplicateValues" dxfId="165" priority="357160"/>
  </conditionalFormatting>
  <conditionalFormatting sqref="E16:E18">
    <cfRule type="duplicateValues" dxfId="164" priority="357162"/>
    <cfRule type="duplicateValues" dxfId="163" priority="357163"/>
    <cfRule type="duplicateValues" dxfId="162" priority="357164"/>
  </conditionalFormatting>
  <conditionalFormatting sqref="E16:E18">
    <cfRule type="duplicateValues" dxfId="161" priority="357168"/>
    <cfRule type="duplicateValues" dxfId="160" priority="357169"/>
  </conditionalFormatting>
  <conditionalFormatting sqref="E19:E20">
    <cfRule type="duplicateValues" dxfId="159" priority="357175"/>
  </conditionalFormatting>
  <conditionalFormatting sqref="E19:E20">
    <cfRule type="duplicateValues" dxfId="158" priority="357176"/>
    <cfRule type="duplicateValues" dxfId="157" priority="357177"/>
    <cfRule type="duplicateValues" dxfId="156" priority="357178"/>
  </conditionalFormatting>
  <conditionalFormatting sqref="E19:E20">
    <cfRule type="duplicateValues" dxfId="155" priority="357179"/>
    <cfRule type="duplicateValues" dxfId="154" priority="357180"/>
  </conditionalFormatting>
  <conditionalFormatting sqref="E21">
    <cfRule type="duplicateValues" dxfId="153" priority="357569"/>
  </conditionalFormatting>
  <conditionalFormatting sqref="E21">
    <cfRule type="duplicateValues" dxfId="152" priority="357570"/>
    <cfRule type="duplicateValues" dxfId="151" priority="357571"/>
    <cfRule type="duplicateValues" dxfId="150" priority="357572"/>
  </conditionalFormatting>
  <conditionalFormatting sqref="E21">
    <cfRule type="duplicateValues" dxfId="149" priority="357573"/>
    <cfRule type="duplicateValues" dxfId="148" priority="357574"/>
  </conditionalFormatting>
  <conditionalFormatting sqref="E22:E26">
    <cfRule type="duplicateValues" dxfId="147" priority="357809"/>
  </conditionalFormatting>
  <conditionalFormatting sqref="E22:E26">
    <cfRule type="duplicateValues" dxfId="146" priority="357811"/>
    <cfRule type="duplicateValues" dxfId="145" priority="357812"/>
    <cfRule type="duplicateValues" dxfId="144" priority="357813"/>
  </conditionalFormatting>
  <conditionalFormatting sqref="E22:E26">
    <cfRule type="duplicateValues" dxfId="143" priority="357817"/>
    <cfRule type="duplicateValues" dxfId="142" priority="357818"/>
  </conditionalFormatting>
  <conditionalFormatting sqref="E73">
    <cfRule type="duplicateValues" dxfId="141" priority="53"/>
  </conditionalFormatting>
  <conditionalFormatting sqref="E73">
    <cfRule type="duplicateValues" dxfId="140" priority="50"/>
    <cfRule type="duplicateValues" dxfId="139" priority="51"/>
    <cfRule type="duplicateValues" dxfId="138" priority="52"/>
  </conditionalFormatting>
  <conditionalFormatting sqref="E73">
    <cfRule type="duplicateValues" dxfId="137" priority="48"/>
    <cfRule type="duplicateValues" dxfId="136" priority="49"/>
  </conditionalFormatting>
  <conditionalFormatting sqref="B16:B57">
    <cfRule type="duplicateValues" dxfId="135" priority="358479"/>
  </conditionalFormatting>
  <conditionalFormatting sqref="B16:B57">
    <cfRule type="duplicateValues" dxfId="134" priority="358481"/>
    <cfRule type="duplicateValues" dxfId="133" priority="358482"/>
  </conditionalFormatting>
  <conditionalFormatting sqref="B16:B57">
    <cfRule type="duplicateValues" dxfId="132" priority="358485"/>
    <cfRule type="duplicateValues" dxfId="131" priority="358486"/>
    <cfRule type="duplicateValues" dxfId="130" priority="358487"/>
  </conditionalFormatting>
  <conditionalFormatting sqref="E27:E58">
    <cfRule type="duplicateValues" dxfId="129" priority="358496"/>
  </conditionalFormatting>
  <conditionalFormatting sqref="E27:E58">
    <cfRule type="duplicateValues" dxfId="128" priority="358498"/>
    <cfRule type="duplicateValues" dxfId="127" priority="358499"/>
    <cfRule type="duplicateValues" dxfId="126" priority="358500"/>
  </conditionalFormatting>
  <conditionalFormatting sqref="E27:E58">
    <cfRule type="duplicateValues" dxfId="125" priority="358504"/>
    <cfRule type="duplicateValues" dxfId="124" priority="358505"/>
  </conditionalFormatting>
  <conditionalFormatting sqref="B16:B58">
    <cfRule type="duplicateValues" dxfId="123" priority="358508"/>
  </conditionalFormatting>
  <conditionalFormatting sqref="E63:E64">
    <cfRule type="duplicateValues" dxfId="122" priority="358534"/>
  </conditionalFormatting>
  <conditionalFormatting sqref="E63:E64">
    <cfRule type="duplicateValues" dxfId="121" priority="358535"/>
    <cfRule type="duplicateValues" dxfId="120" priority="358536"/>
    <cfRule type="duplicateValues" dxfId="119" priority="358537"/>
  </conditionalFormatting>
  <conditionalFormatting sqref="E63:E64">
    <cfRule type="duplicateValues" dxfId="118" priority="358538"/>
    <cfRule type="duplicateValues" dxfId="117" priority="358539"/>
  </conditionalFormatting>
  <conditionalFormatting sqref="E50:E57">
    <cfRule type="duplicateValues" dxfId="116" priority="47"/>
  </conditionalFormatting>
  <conditionalFormatting sqref="E50:E57">
    <cfRule type="duplicateValues" dxfId="115" priority="44"/>
    <cfRule type="duplicateValues" dxfId="114" priority="45"/>
    <cfRule type="duplicateValues" dxfId="113" priority="46"/>
  </conditionalFormatting>
  <conditionalFormatting sqref="E50:E57">
    <cfRule type="duplicateValues" dxfId="112" priority="42"/>
    <cfRule type="duplicateValues" dxfId="111" priority="43"/>
  </conditionalFormatting>
  <conditionalFormatting sqref="E67:E75">
    <cfRule type="duplicateValues" dxfId="110" priority="358769"/>
  </conditionalFormatting>
  <conditionalFormatting sqref="E67:E75">
    <cfRule type="duplicateValues" dxfId="109" priority="358770"/>
    <cfRule type="duplicateValues" dxfId="108" priority="358771"/>
    <cfRule type="duplicateValues" dxfId="107" priority="358772"/>
  </conditionalFormatting>
  <conditionalFormatting sqref="E67:E75">
    <cfRule type="duplicateValues" dxfId="106" priority="358773"/>
    <cfRule type="duplicateValues" dxfId="105" priority="358774"/>
  </conditionalFormatting>
  <conditionalFormatting sqref="B63:B75">
    <cfRule type="duplicateValues" dxfId="104" priority="358775"/>
  </conditionalFormatting>
  <conditionalFormatting sqref="B63:B75">
    <cfRule type="duplicateValues" dxfId="103" priority="358777"/>
    <cfRule type="duplicateValues" dxfId="102" priority="358778"/>
  </conditionalFormatting>
  <conditionalFormatting sqref="B63:B75">
    <cfRule type="duplicateValues" dxfId="101" priority="358781"/>
    <cfRule type="duplicateValues" dxfId="100" priority="358782"/>
    <cfRule type="duplicateValues" dxfId="99" priority="358783"/>
  </conditionalFormatting>
  <conditionalFormatting sqref="E88">
    <cfRule type="duplicateValues" dxfId="98" priority="40"/>
    <cfRule type="duplicateValues" dxfId="97" priority="41"/>
  </conditionalFormatting>
  <conditionalFormatting sqref="B83:B114">
    <cfRule type="duplicateValues" dxfId="96" priority="359296"/>
  </conditionalFormatting>
  <conditionalFormatting sqref="B83:B114 B16:B58">
    <cfRule type="duplicateValues" dxfId="95" priority="359298"/>
  </conditionalFormatting>
  <conditionalFormatting sqref="B16:B115">
    <cfRule type="duplicateValues" dxfId="94" priority="359301"/>
  </conditionalFormatting>
  <conditionalFormatting sqref="B2:B115">
    <cfRule type="duplicateValues" dxfId="93" priority="359303"/>
  </conditionalFormatting>
  <conditionalFormatting sqref="E91">
    <cfRule type="duplicateValues" dxfId="92" priority="37"/>
    <cfRule type="duplicateValues" dxfId="91" priority="38"/>
  </conditionalFormatting>
  <conditionalFormatting sqref="E92">
    <cfRule type="duplicateValues" dxfId="90" priority="35"/>
    <cfRule type="duplicateValues" dxfId="89" priority="36"/>
  </conditionalFormatting>
  <conditionalFormatting sqref="E93">
    <cfRule type="duplicateValues" dxfId="88" priority="33"/>
    <cfRule type="duplicateValues" dxfId="87" priority="34"/>
  </conditionalFormatting>
  <conditionalFormatting sqref="E94">
    <cfRule type="duplicateValues" dxfId="86" priority="31"/>
    <cfRule type="duplicateValues" dxfId="85" priority="32"/>
  </conditionalFormatting>
  <conditionalFormatting sqref="E95">
    <cfRule type="duplicateValues" dxfId="84" priority="29"/>
    <cfRule type="duplicateValues" dxfId="83" priority="30"/>
  </conditionalFormatting>
  <conditionalFormatting sqref="E96">
    <cfRule type="duplicateValues" dxfId="82" priority="27"/>
    <cfRule type="duplicateValues" dxfId="81" priority="28"/>
  </conditionalFormatting>
  <conditionalFormatting sqref="E97">
    <cfRule type="duplicateValues" dxfId="80" priority="25"/>
    <cfRule type="duplicateValues" dxfId="79" priority="26"/>
  </conditionalFormatting>
  <conditionalFormatting sqref="E98">
    <cfRule type="duplicateValues" dxfId="78" priority="23"/>
    <cfRule type="duplicateValues" dxfId="77" priority="24"/>
  </conditionalFormatting>
  <conditionalFormatting sqref="E99">
    <cfRule type="duplicateValues" dxfId="76" priority="21"/>
    <cfRule type="duplicateValues" dxfId="75" priority="22"/>
  </conditionalFormatting>
  <conditionalFormatting sqref="E100">
    <cfRule type="duplicateValues" dxfId="74" priority="19"/>
    <cfRule type="duplicateValues" dxfId="73" priority="20"/>
  </conditionalFormatting>
  <conditionalFormatting sqref="E101">
    <cfRule type="duplicateValues" dxfId="72" priority="17"/>
    <cfRule type="duplicateValues" dxfId="71" priority="18"/>
  </conditionalFormatting>
  <conditionalFormatting sqref="E102">
    <cfRule type="duplicateValues" dxfId="70" priority="15"/>
    <cfRule type="duplicateValues" dxfId="69" priority="16"/>
  </conditionalFormatting>
  <conditionalFormatting sqref="E103">
    <cfRule type="duplicateValues" dxfId="68" priority="13"/>
    <cfRule type="duplicateValues" dxfId="67" priority="14"/>
  </conditionalFormatting>
  <conditionalFormatting sqref="E104">
    <cfRule type="duplicateValues" dxfId="66" priority="11"/>
    <cfRule type="duplicateValues" dxfId="65" priority="12"/>
  </conditionalFormatting>
  <conditionalFormatting sqref="E105">
    <cfRule type="duplicateValues" dxfId="64" priority="9"/>
    <cfRule type="duplicateValues" dxfId="63" priority="10"/>
  </conditionalFormatting>
  <conditionalFormatting sqref="E106">
    <cfRule type="duplicateValues" dxfId="62" priority="7"/>
    <cfRule type="duplicateValues" dxfId="61" priority="8"/>
  </conditionalFormatting>
  <conditionalFormatting sqref="E107">
    <cfRule type="duplicateValues" dxfId="60" priority="5"/>
    <cfRule type="duplicateValues" dxfId="59" priority="6"/>
  </conditionalFormatting>
  <conditionalFormatting sqref="E108">
    <cfRule type="duplicateValues" dxfId="58" priority="3"/>
    <cfRule type="duplicateValues" dxfId="57" priority="4"/>
  </conditionalFormatting>
  <conditionalFormatting sqref="E109">
    <cfRule type="duplicateValues" dxfId="56" priority="1"/>
    <cfRule type="duplicateValues" dxfId="5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5">
        <v>384</v>
      </c>
      <c r="B268" s="115" t="s">
        <v>2496</v>
      </c>
      <c r="C268" s="115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29">
        <v>600</v>
      </c>
      <c r="B450" s="129" t="s">
        <v>2507</v>
      </c>
      <c r="C450" s="129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x14ac:dyDescent="0.3">
      <c r="A635" s="40">
        <v>798</v>
      </c>
      <c r="B635" s="40" t="s">
        <v>2281</v>
      </c>
      <c r="C635" s="40" t="s">
        <v>1276</v>
      </c>
    </row>
    <row r="636" spans="1:3" x14ac:dyDescent="0.3">
      <c r="A636" s="40">
        <v>799</v>
      </c>
      <c r="B636" s="40" t="s">
        <v>1736</v>
      </c>
      <c r="C636" s="40" t="s">
        <v>1278</v>
      </c>
    </row>
    <row r="637" spans="1:3" x14ac:dyDescent="0.3">
      <c r="A637" s="40">
        <v>800</v>
      </c>
      <c r="B637" s="40" t="s">
        <v>1737</v>
      </c>
      <c r="C637" s="40" t="s">
        <v>1275</v>
      </c>
    </row>
    <row r="638" spans="1:3" x14ac:dyDescent="0.3">
      <c r="A638" s="40">
        <v>801</v>
      </c>
      <c r="B638" s="40" t="s">
        <v>1738</v>
      </c>
      <c r="C638" s="40" t="s">
        <v>1275</v>
      </c>
    </row>
    <row r="639" spans="1:3" x14ac:dyDescent="0.3">
      <c r="A639" s="40">
        <v>802</v>
      </c>
      <c r="B639" s="40" t="s">
        <v>2403</v>
      </c>
      <c r="C639" s="40" t="s">
        <v>1276</v>
      </c>
    </row>
    <row r="640" spans="1:3" x14ac:dyDescent="0.3">
      <c r="A640" s="40">
        <v>803</v>
      </c>
      <c r="B640" s="40" t="s">
        <v>1739</v>
      </c>
      <c r="C640" s="40" t="s">
        <v>1276</v>
      </c>
    </row>
    <row r="641" spans="1:3" x14ac:dyDescent="0.3">
      <c r="A641" s="40">
        <v>804</v>
      </c>
      <c r="B641" s="40" t="s">
        <v>2342</v>
      </c>
      <c r="C641" s="40" t="s">
        <v>1276</v>
      </c>
    </row>
    <row r="642" spans="1:3" x14ac:dyDescent="0.3">
      <c r="A642" s="40">
        <v>805</v>
      </c>
      <c r="B642" s="40" t="s">
        <v>1740</v>
      </c>
      <c r="C642" s="40" t="s">
        <v>1278</v>
      </c>
    </row>
    <row r="643" spans="1:3" x14ac:dyDescent="0.3">
      <c r="A643" s="40">
        <v>806</v>
      </c>
      <c r="B643" s="40" t="s">
        <v>2396</v>
      </c>
      <c r="C643" s="40" t="s">
        <v>1278</v>
      </c>
    </row>
    <row r="644" spans="1:3" x14ac:dyDescent="0.3">
      <c r="A644" s="40">
        <v>807</v>
      </c>
      <c r="B644" s="40" t="s">
        <v>2368</v>
      </c>
      <c r="C644" s="40" t="s">
        <v>1278</v>
      </c>
    </row>
    <row r="645" spans="1:3" x14ac:dyDescent="0.3">
      <c r="A645" s="40">
        <v>808</v>
      </c>
      <c r="B645" s="40" t="s">
        <v>1741</v>
      </c>
      <c r="C645" s="40" t="s">
        <v>1278</v>
      </c>
    </row>
    <row r="646" spans="1:3" x14ac:dyDescent="0.3">
      <c r="A646" s="40">
        <v>809</v>
      </c>
      <c r="B646" s="40" t="s">
        <v>2260</v>
      </c>
      <c r="C646" s="40" t="s">
        <v>1278</v>
      </c>
    </row>
    <row r="647" spans="1:3" x14ac:dyDescent="0.3">
      <c r="A647" s="40">
        <v>810</v>
      </c>
      <c r="B647" s="40" t="s">
        <v>1742</v>
      </c>
      <c r="C647" s="40" t="s">
        <v>1275</v>
      </c>
    </row>
    <row r="648" spans="1:3" x14ac:dyDescent="0.3">
      <c r="A648" s="40">
        <v>811</v>
      </c>
      <c r="B648" s="40" t="s">
        <v>1743</v>
      </c>
      <c r="C648" s="40" t="s">
        <v>1275</v>
      </c>
    </row>
    <row r="649" spans="1:3" x14ac:dyDescent="0.3">
      <c r="A649" s="40">
        <v>812</v>
      </c>
      <c r="B649" s="40" t="s">
        <v>1744</v>
      </c>
      <c r="C649" s="40" t="s">
        <v>1275</v>
      </c>
    </row>
    <row r="650" spans="1:3" x14ac:dyDescent="0.3">
      <c r="A650" s="40">
        <v>813</v>
      </c>
      <c r="B650" s="40" t="s">
        <v>2172</v>
      </c>
      <c r="C650" s="40" t="s">
        <v>1275</v>
      </c>
    </row>
    <row r="651" spans="1:3" x14ac:dyDescent="0.3">
      <c r="A651" s="40">
        <v>813</v>
      </c>
      <c r="B651" s="40" t="s">
        <v>2167</v>
      </c>
      <c r="C651" s="40" t="s">
        <v>1275</v>
      </c>
    </row>
    <row r="652" spans="1:3" x14ac:dyDescent="0.3">
      <c r="A652" s="40">
        <v>815</v>
      </c>
      <c r="B652" s="40" t="s">
        <v>1745</v>
      </c>
      <c r="C652" s="40" t="s">
        <v>1275</v>
      </c>
    </row>
    <row r="653" spans="1:3" x14ac:dyDescent="0.3">
      <c r="A653" s="40">
        <v>816</v>
      </c>
      <c r="B653" s="40" t="s">
        <v>1746</v>
      </c>
      <c r="C653" s="40" t="s">
        <v>1275</v>
      </c>
    </row>
    <row r="654" spans="1:3" x14ac:dyDescent="0.3">
      <c r="A654" s="40">
        <v>817</v>
      </c>
      <c r="B654" s="40" t="s">
        <v>1747</v>
      </c>
      <c r="C654" s="40" t="s">
        <v>1277</v>
      </c>
    </row>
    <row r="655" spans="1:3" x14ac:dyDescent="0.3">
      <c r="A655" s="40">
        <v>818</v>
      </c>
      <c r="B655" s="40" t="s">
        <v>1748</v>
      </c>
      <c r="C655" s="40" t="s">
        <v>1275</v>
      </c>
    </row>
    <row r="656" spans="1:3" x14ac:dyDescent="0.3">
      <c r="A656" s="40">
        <v>819</v>
      </c>
      <c r="B656" s="40" t="s">
        <v>1749</v>
      </c>
      <c r="C656" s="40" t="s">
        <v>1278</v>
      </c>
    </row>
    <row r="657" spans="1:3" x14ac:dyDescent="0.3">
      <c r="A657" s="40">
        <v>821</v>
      </c>
      <c r="B657" s="40" t="s">
        <v>1750</v>
      </c>
      <c r="C657" s="40" t="s">
        <v>1275</v>
      </c>
    </row>
    <row r="658" spans="1:3" x14ac:dyDescent="0.3">
      <c r="A658" s="40">
        <v>822</v>
      </c>
      <c r="B658" s="40" t="s">
        <v>1751</v>
      </c>
      <c r="C658" s="40" t="s">
        <v>1276</v>
      </c>
    </row>
    <row r="659" spans="1:3" x14ac:dyDescent="0.3">
      <c r="A659" s="40">
        <v>823</v>
      </c>
      <c r="B659" s="40" t="s">
        <v>1752</v>
      </c>
      <c r="C659" s="40" t="s">
        <v>1275</v>
      </c>
    </row>
    <row r="660" spans="1:3" x14ac:dyDescent="0.3">
      <c r="A660" s="40">
        <v>824</v>
      </c>
      <c r="B660" s="40" t="s">
        <v>1753</v>
      </c>
      <c r="C660" s="40" t="s">
        <v>1276</v>
      </c>
    </row>
    <row r="661" spans="1:3" x14ac:dyDescent="0.3">
      <c r="A661" s="40">
        <v>825</v>
      </c>
      <c r="B661" s="40" t="s">
        <v>1754</v>
      </c>
      <c r="C661" s="40" t="s">
        <v>1277</v>
      </c>
    </row>
    <row r="662" spans="1:3" x14ac:dyDescent="0.3">
      <c r="A662" s="40">
        <v>826</v>
      </c>
      <c r="B662" s="40" t="s">
        <v>1755</v>
      </c>
      <c r="C662" s="40" t="s">
        <v>1275</v>
      </c>
    </row>
    <row r="663" spans="1:3" x14ac:dyDescent="0.3">
      <c r="A663" s="40">
        <v>827</v>
      </c>
      <c r="B663" s="40" t="s">
        <v>1756</v>
      </c>
      <c r="C663" s="40" t="s">
        <v>1275</v>
      </c>
    </row>
    <row r="664" spans="1:3" x14ac:dyDescent="0.3">
      <c r="A664" s="40">
        <v>828</v>
      </c>
      <c r="B664" s="40" t="s">
        <v>1757</v>
      </c>
      <c r="C664" s="40" t="s">
        <v>1275</v>
      </c>
    </row>
    <row r="665" spans="1:3" x14ac:dyDescent="0.3">
      <c r="A665" s="40">
        <v>829</v>
      </c>
      <c r="B665" s="40" t="s">
        <v>1758</v>
      </c>
      <c r="C665" s="40" t="s">
        <v>1277</v>
      </c>
    </row>
    <row r="666" spans="1:3" x14ac:dyDescent="0.3">
      <c r="A666" s="40">
        <v>830</v>
      </c>
      <c r="B666" s="40" t="s">
        <v>1759</v>
      </c>
      <c r="C666" s="40" t="s">
        <v>1276</v>
      </c>
    </row>
    <row r="667" spans="1:3" x14ac:dyDescent="0.3">
      <c r="A667" s="40">
        <v>831</v>
      </c>
      <c r="B667" s="40" t="s">
        <v>1760</v>
      </c>
      <c r="C667" s="40" t="s">
        <v>1277</v>
      </c>
    </row>
    <row r="668" spans="1:3" x14ac:dyDescent="0.3">
      <c r="A668" s="40">
        <v>832</v>
      </c>
      <c r="B668" s="40" t="s">
        <v>1761</v>
      </c>
      <c r="C668" s="40" t="s">
        <v>1278</v>
      </c>
    </row>
    <row r="669" spans="1:3" x14ac:dyDescent="0.3">
      <c r="A669" s="40">
        <v>833</v>
      </c>
      <c r="B669" s="40" t="s">
        <v>1762</v>
      </c>
      <c r="C669" s="40" t="s">
        <v>1275</v>
      </c>
    </row>
    <row r="670" spans="1:3" x14ac:dyDescent="0.3">
      <c r="A670" s="40">
        <v>834</v>
      </c>
      <c r="B670" s="40" t="s">
        <v>1763</v>
      </c>
      <c r="C670" s="40" t="s">
        <v>1275</v>
      </c>
    </row>
    <row r="671" spans="1:3" x14ac:dyDescent="0.3">
      <c r="A671" s="40">
        <v>835</v>
      </c>
      <c r="B671" s="40" t="s">
        <v>1764</v>
      </c>
      <c r="C671" s="40" t="s">
        <v>1275</v>
      </c>
    </row>
    <row r="672" spans="1:3" x14ac:dyDescent="0.3">
      <c r="A672" s="40">
        <v>836</v>
      </c>
      <c r="B672" s="40" t="s">
        <v>1765</v>
      </c>
      <c r="C672" s="40" t="s">
        <v>1275</v>
      </c>
    </row>
    <row r="673" spans="1:3" x14ac:dyDescent="0.3">
      <c r="A673" s="40">
        <v>837</v>
      </c>
      <c r="B673" s="40" t="s">
        <v>2259</v>
      </c>
      <c r="C673" s="40" t="s">
        <v>1278</v>
      </c>
    </row>
    <row r="674" spans="1:3" x14ac:dyDescent="0.3">
      <c r="A674" s="40">
        <v>838</v>
      </c>
      <c r="B674" s="40" t="s">
        <v>1766</v>
      </c>
      <c r="C674" s="40" t="s">
        <v>1276</v>
      </c>
    </row>
    <row r="675" spans="1:3" x14ac:dyDescent="0.3">
      <c r="A675" s="40">
        <v>839</v>
      </c>
      <c r="B675" s="40" t="s">
        <v>1767</v>
      </c>
      <c r="C675" s="40" t="s">
        <v>1275</v>
      </c>
    </row>
    <row r="676" spans="1:3" x14ac:dyDescent="0.3">
      <c r="A676" s="40">
        <v>840</v>
      </c>
      <c r="B676" s="40" t="s">
        <v>2390</v>
      </c>
      <c r="C676" s="40" t="s">
        <v>1278</v>
      </c>
    </row>
    <row r="677" spans="1:3" x14ac:dyDescent="0.3">
      <c r="A677" s="40">
        <v>841</v>
      </c>
      <c r="B677" s="40" t="s">
        <v>1768</v>
      </c>
      <c r="C677" s="40" t="s">
        <v>1275</v>
      </c>
    </row>
    <row r="678" spans="1:3" x14ac:dyDescent="0.3">
      <c r="A678" s="40">
        <v>842</v>
      </c>
      <c r="B678" s="40" t="s">
        <v>1769</v>
      </c>
      <c r="C678" s="40" t="s">
        <v>1276</v>
      </c>
    </row>
    <row r="679" spans="1:3" x14ac:dyDescent="0.3">
      <c r="A679" s="40">
        <v>843</v>
      </c>
      <c r="B679" s="40" t="s">
        <v>1770</v>
      </c>
      <c r="C679" s="40" t="s">
        <v>1276</v>
      </c>
    </row>
    <row r="680" spans="1:3" x14ac:dyDescent="0.3">
      <c r="A680" s="40">
        <v>844</v>
      </c>
      <c r="B680" s="40" t="s">
        <v>1771</v>
      </c>
      <c r="C680" s="40" t="s">
        <v>1276</v>
      </c>
    </row>
    <row r="681" spans="1:3" x14ac:dyDescent="0.3">
      <c r="A681" s="40">
        <v>845</v>
      </c>
      <c r="B681" s="40" t="s">
        <v>1772</v>
      </c>
      <c r="C681" s="40" t="s">
        <v>1275</v>
      </c>
    </row>
    <row r="682" spans="1:3" x14ac:dyDescent="0.3">
      <c r="A682" s="40">
        <v>849</v>
      </c>
      <c r="B682" s="40" t="s">
        <v>1773</v>
      </c>
      <c r="C682" s="40" t="s">
        <v>1275</v>
      </c>
    </row>
    <row r="683" spans="1:3" x14ac:dyDescent="0.3">
      <c r="A683" s="40">
        <v>850</v>
      </c>
      <c r="B683" s="40" t="s">
        <v>1774</v>
      </c>
      <c r="C683" s="40" t="s">
        <v>1275</v>
      </c>
    </row>
    <row r="684" spans="1:3" x14ac:dyDescent="0.3">
      <c r="A684" s="40">
        <v>851</v>
      </c>
      <c r="B684" s="40" t="s">
        <v>1775</v>
      </c>
      <c r="C684" s="40" t="s">
        <v>1278</v>
      </c>
    </row>
    <row r="685" spans="1:3" x14ac:dyDescent="0.3">
      <c r="A685" s="40">
        <v>852</v>
      </c>
      <c r="B685" s="40" t="s">
        <v>1776</v>
      </c>
      <c r="C685" s="40" t="s">
        <v>1278</v>
      </c>
    </row>
    <row r="686" spans="1:3" x14ac:dyDescent="0.3">
      <c r="A686" s="40">
        <v>853</v>
      </c>
      <c r="B686" s="40" t="s">
        <v>2343</v>
      </c>
      <c r="C686" s="40" t="s">
        <v>1278</v>
      </c>
    </row>
    <row r="687" spans="1:3" x14ac:dyDescent="0.3">
      <c r="A687" s="40">
        <v>854</v>
      </c>
      <c r="B687" s="40" t="s">
        <v>1777</v>
      </c>
      <c r="C687" s="40" t="s">
        <v>1278</v>
      </c>
    </row>
    <row r="688" spans="1:3" x14ac:dyDescent="0.3">
      <c r="A688" s="40">
        <v>855</v>
      </c>
      <c r="B688" s="40" t="s">
        <v>1778</v>
      </c>
      <c r="C688" s="40" t="s">
        <v>1278</v>
      </c>
    </row>
    <row r="689" spans="1:3" x14ac:dyDescent="0.3">
      <c r="A689" s="40">
        <v>856</v>
      </c>
      <c r="B689" s="40" t="s">
        <v>1779</v>
      </c>
      <c r="C689" s="40" t="s">
        <v>1278</v>
      </c>
    </row>
    <row r="690" spans="1:3" x14ac:dyDescent="0.3">
      <c r="A690" s="40">
        <v>857</v>
      </c>
      <c r="B690" s="40" t="s">
        <v>1780</v>
      </c>
      <c r="C690" s="40" t="s">
        <v>1278</v>
      </c>
    </row>
    <row r="691" spans="1:3" x14ac:dyDescent="0.3">
      <c r="A691" s="40">
        <v>858</v>
      </c>
      <c r="B691" s="40" t="s">
        <v>1781</v>
      </c>
      <c r="C691" s="40" t="s">
        <v>1275</v>
      </c>
    </row>
    <row r="692" spans="1:3" x14ac:dyDescent="0.3">
      <c r="A692" s="40">
        <v>859</v>
      </c>
      <c r="B692" s="40" t="s">
        <v>1782</v>
      </c>
      <c r="C692" s="40" t="s">
        <v>1276</v>
      </c>
    </row>
    <row r="693" spans="1:3" x14ac:dyDescent="0.3">
      <c r="A693" s="40">
        <v>860</v>
      </c>
      <c r="B693" s="40" t="s">
        <v>1783</v>
      </c>
      <c r="C693" s="40" t="s">
        <v>1275</v>
      </c>
    </row>
    <row r="694" spans="1:3" x14ac:dyDescent="0.3">
      <c r="A694" s="40">
        <v>861</v>
      </c>
      <c r="B694" s="40" t="s">
        <v>1784</v>
      </c>
      <c r="C694" s="40" t="s">
        <v>1275</v>
      </c>
    </row>
    <row r="695" spans="1:3" x14ac:dyDescent="0.3">
      <c r="A695" s="40">
        <v>862</v>
      </c>
      <c r="B695" s="40" t="s">
        <v>2359</v>
      </c>
      <c r="C695" s="40" t="s">
        <v>1278</v>
      </c>
    </row>
    <row r="696" spans="1:3" x14ac:dyDescent="0.3">
      <c r="A696" s="40">
        <v>863</v>
      </c>
      <c r="B696" s="40" t="s">
        <v>1785</v>
      </c>
      <c r="C696" s="40" t="s">
        <v>1275</v>
      </c>
    </row>
    <row r="697" spans="1:3" x14ac:dyDescent="0.3">
      <c r="A697" s="40">
        <v>864</v>
      </c>
      <c r="B697" s="40" t="s">
        <v>1786</v>
      </c>
      <c r="C697" s="40" t="s">
        <v>1278</v>
      </c>
    </row>
    <row r="698" spans="1:3" x14ac:dyDescent="0.3">
      <c r="A698" s="40">
        <v>865</v>
      </c>
      <c r="B698" s="40" t="s">
        <v>1787</v>
      </c>
      <c r="C698" s="40" t="s">
        <v>1275</v>
      </c>
    </row>
    <row r="699" spans="1:3" x14ac:dyDescent="0.3">
      <c r="A699" s="40">
        <v>866</v>
      </c>
      <c r="B699" s="40" t="s">
        <v>1788</v>
      </c>
      <c r="C699" s="40" t="s">
        <v>1275</v>
      </c>
    </row>
    <row r="700" spans="1:3" x14ac:dyDescent="0.3">
      <c r="A700" s="40">
        <v>867</v>
      </c>
      <c r="B700" s="40" t="s">
        <v>1789</v>
      </c>
      <c r="C700" s="40" t="s">
        <v>1276</v>
      </c>
    </row>
    <row r="701" spans="1:3" x14ac:dyDescent="0.3">
      <c r="A701" s="40">
        <v>868</v>
      </c>
      <c r="B701" s="40" t="s">
        <v>1790</v>
      </c>
      <c r="C701" s="40" t="s">
        <v>1275</v>
      </c>
    </row>
    <row r="702" spans="1:3" x14ac:dyDescent="0.3">
      <c r="A702" s="40">
        <v>869</v>
      </c>
      <c r="B702" s="40" t="s">
        <v>1791</v>
      </c>
      <c r="C702" s="40" t="s">
        <v>1278</v>
      </c>
    </row>
    <row r="703" spans="1:3" x14ac:dyDescent="0.3">
      <c r="A703" s="40">
        <v>870</v>
      </c>
      <c r="B703" s="40" t="s">
        <v>1792</v>
      </c>
      <c r="C703" s="40" t="s">
        <v>1277</v>
      </c>
    </row>
    <row r="704" spans="1:3" x14ac:dyDescent="0.3">
      <c r="A704" s="40">
        <v>871</v>
      </c>
      <c r="B704" s="40" t="s">
        <v>2202</v>
      </c>
      <c r="C704" s="40" t="s">
        <v>1277</v>
      </c>
    </row>
    <row r="705" spans="1:3" x14ac:dyDescent="0.3">
      <c r="A705" s="40">
        <v>872</v>
      </c>
      <c r="B705" s="40" t="s">
        <v>1793</v>
      </c>
      <c r="C705" s="40" t="s">
        <v>1278</v>
      </c>
    </row>
    <row r="706" spans="1:3" x14ac:dyDescent="0.3">
      <c r="A706" s="40">
        <v>873</v>
      </c>
      <c r="B706" s="40" t="s">
        <v>1794</v>
      </c>
      <c r="C706" s="40" t="s">
        <v>1277</v>
      </c>
    </row>
    <row r="707" spans="1:3" x14ac:dyDescent="0.3">
      <c r="A707" s="40">
        <v>874</v>
      </c>
      <c r="B707" s="40" t="s">
        <v>1795</v>
      </c>
      <c r="C707" s="40" t="s">
        <v>1278</v>
      </c>
    </row>
    <row r="708" spans="1:3" x14ac:dyDescent="0.3">
      <c r="A708" s="40">
        <v>875</v>
      </c>
      <c r="B708" s="40" t="s">
        <v>2280</v>
      </c>
      <c r="C708" s="40" t="s">
        <v>1275</v>
      </c>
    </row>
    <row r="709" spans="1:3" x14ac:dyDescent="0.3">
      <c r="A709" s="40">
        <v>876</v>
      </c>
      <c r="B709" s="40" t="s">
        <v>1796</v>
      </c>
      <c r="C709" s="40" t="s">
        <v>1275</v>
      </c>
    </row>
    <row r="710" spans="1:3" x14ac:dyDescent="0.3">
      <c r="A710" s="40">
        <v>877</v>
      </c>
      <c r="B710" s="40" t="s">
        <v>1797</v>
      </c>
      <c r="C710" s="40" t="s">
        <v>1278</v>
      </c>
    </row>
    <row r="711" spans="1:3" x14ac:dyDescent="0.3">
      <c r="A711" s="40">
        <v>878</v>
      </c>
      <c r="B711" s="40" t="s">
        <v>2166</v>
      </c>
      <c r="C711" s="40" t="s">
        <v>1278</v>
      </c>
    </row>
    <row r="712" spans="1:3" x14ac:dyDescent="0.3">
      <c r="A712" s="40">
        <v>879</v>
      </c>
      <c r="B712" s="40" t="s">
        <v>1798</v>
      </c>
      <c r="C712" s="40" t="s">
        <v>1275</v>
      </c>
    </row>
    <row r="713" spans="1:3" x14ac:dyDescent="0.3">
      <c r="A713" s="40">
        <v>880</v>
      </c>
      <c r="B713" s="40" t="s">
        <v>2408</v>
      </c>
      <c r="C713" s="40" t="s">
        <v>1277</v>
      </c>
    </row>
    <row r="714" spans="1:3" x14ac:dyDescent="0.3">
      <c r="A714" s="40">
        <v>881</v>
      </c>
      <c r="B714" s="40" t="s">
        <v>1799</v>
      </c>
      <c r="C714" s="40" t="s">
        <v>1277</v>
      </c>
    </row>
    <row r="715" spans="1:3" x14ac:dyDescent="0.3">
      <c r="A715" s="40">
        <v>882</v>
      </c>
      <c r="B715" s="40" t="s">
        <v>1800</v>
      </c>
      <c r="C715" s="40" t="s">
        <v>1278</v>
      </c>
    </row>
    <row r="716" spans="1:3" x14ac:dyDescent="0.3">
      <c r="A716" s="40">
        <v>883</v>
      </c>
      <c r="B716" s="40" t="s">
        <v>1801</v>
      </c>
      <c r="C716" s="40" t="s">
        <v>1275</v>
      </c>
    </row>
    <row r="717" spans="1:3" x14ac:dyDescent="0.3">
      <c r="A717" s="40">
        <v>884</v>
      </c>
      <c r="B717" s="40" t="s">
        <v>1802</v>
      </c>
      <c r="C717" s="40" t="s">
        <v>1275</v>
      </c>
    </row>
    <row r="718" spans="1:3" x14ac:dyDescent="0.3">
      <c r="A718" s="40">
        <v>885</v>
      </c>
      <c r="B718" s="40" t="s">
        <v>1803</v>
      </c>
      <c r="C718" s="40" t="s">
        <v>1277</v>
      </c>
    </row>
    <row r="719" spans="1:3" x14ac:dyDescent="0.3">
      <c r="A719" s="40">
        <v>886</v>
      </c>
      <c r="B719" s="40" t="s">
        <v>1804</v>
      </c>
      <c r="C719" s="40" t="s">
        <v>1278</v>
      </c>
    </row>
    <row r="720" spans="1:3" x14ac:dyDescent="0.3">
      <c r="A720" s="40">
        <v>887</v>
      </c>
      <c r="B720" s="40" t="s">
        <v>2378</v>
      </c>
      <c r="C720" s="40" t="s">
        <v>1275</v>
      </c>
    </row>
    <row r="721" spans="1:3" x14ac:dyDescent="0.3">
      <c r="A721" s="40">
        <v>888</v>
      </c>
      <c r="B721" s="40" t="s">
        <v>2277</v>
      </c>
      <c r="C721" s="40" t="s">
        <v>1278</v>
      </c>
    </row>
    <row r="722" spans="1:3" x14ac:dyDescent="0.3">
      <c r="A722" s="40">
        <v>889</v>
      </c>
      <c r="B722" s="40" t="s">
        <v>2258</v>
      </c>
      <c r="C722" s="40" t="s">
        <v>1275</v>
      </c>
    </row>
    <row r="723" spans="1:3" x14ac:dyDescent="0.3">
      <c r="A723" s="40">
        <v>890</v>
      </c>
      <c r="B723" s="40" t="s">
        <v>1805</v>
      </c>
      <c r="C723" s="40" t="s">
        <v>1277</v>
      </c>
    </row>
    <row r="724" spans="1:3" x14ac:dyDescent="0.3">
      <c r="A724" s="40">
        <v>891</v>
      </c>
      <c r="B724" s="40" t="s">
        <v>1806</v>
      </c>
      <c r="C724" s="40" t="s">
        <v>1277</v>
      </c>
    </row>
    <row r="725" spans="1:3" x14ac:dyDescent="0.3">
      <c r="A725" s="40">
        <v>892</v>
      </c>
      <c r="B725" s="40" t="s">
        <v>1807</v>
      </c>
      <c r="C725" s="40" t="s">
        <v>1275</v>
      </c>
    </row>
    <row r="726" spans="1:3" x14ac:dyDescent="0.3">
      <c r="A726" s="40">
        <v>893</v>
      </c>
      <c r="B726" s="40" t="s">
        <v>1808</v>
      </c>
      <c r="C726" s="40" t="s">
        <v>1276</v>
      </c>
    </row>
    <row r="727" spans="1:3" x14ac:dyDescent="0.3">
      <c r="A727" s="40">
        <v>894</v>
      </c>
      <c r="B727" s="40" t="s">
        <v>2155</v>
      </c>
      <c r="C727" s="40" t="s">
        <v>1278</v>
      </c>
    </row>
    <row r="728" spans="1:3" x14ac:dyDescent="0.3">
      <c r="A728" s="40">
        <v>895</v>
      </c>
      <c r="B728" s="40" t="s">
        <v>2391</v>
      </c>
      <c r="C728" s="40" t="s">
        <v>1278</v>
      </c>
    </row>
    <row r="729" spans="1:3" x14ac:dyDescent="0.3">
      <c r="A729" s="40">
        <v>896</v>
      </c>
      <c r="B729" s="40" t="s">
        <v>1809</v>
      </c>
      <c r="C729" s="40" t="s">
        <v>1275</v>
      </c>
    </row>
    <row r="730" spans="1:3" x14ac:dyDescent="0.3">
      <c r="A730" s="40">
        <v>897</v>
      </c>
      <c r="B730" s="40" t="s">
        <v>1810</v>
      </c>
      <c r="C730" s="40" t="s">
        <v>1275</v>
      </c>
    </row>
    <row r="731" spans="1:3" x14ac:dyDescent="0.3">
      <c r="A731" s="40">
        <v>899</v>
      </c>
      <c r="B731" s="40" t="s">
        <v>1811</v>
      </c>
      <c r="C731" s="40" t="s">
        <v>1276</v>
      </c>
    </row>
    <row r="732" spans="1:3" x14ac:dyDescent="0.3">
      <c r="A732" s="40">
        <v>900</v>
      </c>
      <c r="B732" s="40" t="s">
        <v>1812</v>
      </c>
      <c r="C732" s="40" t="s">
        <v>1275</v>
      </c>
    </row>
    <row r="733" spans="1:3" x14ac:dyDescent="0.3">
      <c r="A733" s="40">
        <v>901</v>
      </c>
      <c r="B733" s="40" t="s">
        <v>1813</v>
      </c>
      <c r="C733" s="40" t="s">
        <v>1275</v>
      </c>
    </row>
    <row r="734" spans="1:3" x14ac:dyDescent="0.3">
      <c r="A734" s="40">
        <v>902</v>
      </c>
      <c r="B734" s="40" t="s">
        <v>1814</v>
      </c>
      <c r="C734" s="40" t="s">
        <v>1275</v>
      </c>
    </row>
    <row r="735" spans="1:3" x14ac:dyDescent="0.3">
      <c r="A735" s="40">
        <v>903</v>
      </c>
      <c r="B735" s="40" t="s">
        <v>1815</v>
      </c>
      <c r="C735" s="40" t="s">
        <v>1278</v>
      </c>
    </row>
    <row r="736" spans="1:3" x14ac:dyDescent="0.3">
      <c r="A736" s="40">
        <v>904</v>
      </c>
      <c r="B736" s="40" t="s">
        <v>1816</v>
      </c>
      <c r="C736" s="40" t="s">
        <v>1275</v>
      </c>
    </row>
    <row r="737" spans="1:3" x14ac:dyDescent="0.3">
      <c r="A737" s="40">
        <v>905</v>
      </c>
      <c r="B737" s="40" t="s">
        <v>1817</v>
      </c>
      <c r="C737" s="40" t="s">
        <v>1278</v>
      </c>
    </row>
    <row r="738" spans="1:3" x14ac:dyDescent="0.3">
      <c r="A738" s="40">
        <v>906</v>
      </c>
      <c r="B738" s="40" t="s">
        <v>1818</v>
      </c>
      <c r="C738" s="40" t="s">
        <v>1275</v>
      </c>
    </row>
    <row r="739" spans="1:3" x14ac:dyDescent="0.3">
      <c r="A739" s="40">
        <v>907</v>
      </c>
      <c r="B739" s="40" t="s">
        <v>1819</v>
      </c>
      <c r="C739" s="40" t="s">
        <v>1275</v>
      </c>
    </row>
    <row r="740" spans="1:3" x14ac:dyDescent="0.3">
      <c r="A740" s="40">
        <v>908</v>
      </c>
      <c r="B740" s="40" t="s">
        <v>1820</v>
      </c>
      <c r="C740" s="40" t="s">
        <v>1275</v>
      </c>
    </row>
    <row r="741" spans="1:3" x14ac:dyDescent="0.3">
      <c r="A741" s="40">
        <v>909</v>
      </c>
      <c r="B741" s="40" t="s">
        <v>1821</v>
      </c>
      <c r="C741" s="40" t="s">
        <v>1275</v>
      </c>
    </row>
    <row r="742" spans="1:3" x14ac:dyDescent="0.3">
      <c r="A742" s="40">
        <v>910</v>
      </c>
      <c r="B742" s="40" t="s">
        <v>1822</v>
      </c>
      <c r="C742" s="40" t="s">
        <v>1278</v>
      </c>
    </row>
    <row r="743" spans="1:3" x14ac:dyDescent="0.3">
      <c r="A743" s="40">
        <v>911</v>
      </c>
      <c r="B743" s="40" t="s">
        <v>1823</v>
      </c>
      <c r="C743" s="40" t="s">
        <v>1275</v>
      </c>
    </row>
    <row r="744" spans="1:3" x14ac:dyDescent="0.3">
      <c r="A744" s="40">
        <v>912</v>
      </c>
      <c r="B744" s="40" t="s">
        <v>1824</v>
      </c>
      <c r="C744" s="40" t="s">
        <v>1276</v>
      </c>
    </row>
    <row r="745" spans="1:3" x14ac:dyDescent="0.3">
      <c r="A745" s="40">
        <v>913</v>
      </c>
      <c r="B745" s="40" t="s">
        <v>1825</v>
      </c>
      <c r="C745" s="40" t="s">
        <v>1275</v>
      </c>
    </row>
    <row r="746" spans="1:3" x14ac:dyDescent="0.3">
      <c r="A746" s="40">
        <v>914</v>
      </c>
      <c r="B746" s="40" t="s">
        <v>1826</v>
      </c>
      <c r="C746" s="40" t="s">
        <v>1275</v>
      </c>
    </row>
    <row r="747" spans="1:3" x14ac:dyDescent="0.3">
      <c r="A747" s="40">
        <v>915</v>
      </c>
      <c r="B747" s="40" t="s">
        <v>1827</v>
      </c>
      <c r="C747" s="40" t="s">
        <v>1275</v>
      </c>
    </row>
    <row r="748" spans="1:3" x14ac:dyDescent="0.3">
      <c r="A748" s="40">
        <v>916</v>
      </c>
      <c r="B748" s="40" t="s">
        <v>1828</v>
      </c>
      <c r="C748" s="40" t="s">
        <v>1275</v>
      </c>
    </row>
    <row r="749" spans="1:3" x14ac:dyDescent="0.3">
      <c r="A749" s="40">
        <v>917</v>
      </c>
      <c r="B749" s="40" t="s">
        <v>1829</v>
      </c>
      <c r="C749" s="40" t="s">
        <v>1275</v>
      </c>
    </row>
    <row r="750" spans="1:3" x14ac:dyDescent="0.3">
      <c r="A750" s="40">
        <v>918</v>
      </c>
      <c r="B750" s="40" t="s">
        <v>1830</v>
      </c>
      <c r="C750" s="40" t="s">
        <v>1275</v>
      </c>
    </row>
    <row r="751" spans="1:3" x14ac:dyDescent="0.3">
      <c r="A751" s="40">
        <v>919</v>
      </c>
      <c r="B751" s="40" t="s">
        <v>2365</v>
      </c>
      <c r="C751" s="40" t="s">
        <v>1275</v>
      </c>
    </row>
    <row r="752" spans="1:3" x14ac:dyDescent="0.3">
      <c r="A752" s="40">
        <v>921</v>
      </c>
      <c r="B752" s="40" t="s">
        <v>1831</v>
      </c>
      <c r="C752" s="40" t="s">
        <v>1278</v>
      </c>
    </row>
    <row r="753" spans="1:3" x14ac:dyDescent="0.3">
      <c r="A753" s="40">
        <v>923</v>
      </c>
      <c r="B753" s="40" t="s">
        <v>1832</v>
      </c>
      <c r="C753" s="40" t="s">
        <v>1276</v>
      </c>
    </row>
    <row r="754" spans="1:3" x14ac:dyDescent="0.3">
      <c r="A754" s="40">
        <v>924</v>
      </c>
      <c r="B754" s="40" t="s">
        <v>2367</v>
      </c>
      <c r="C754" s="40" t="s">
        <v>1278</v>
      </c>
    </row>
    <row r="755" spans="1:3" x14ac:dyDescent="0.3">
      <c r="A755" s="40">
        <v>925</v>
      </c>
      <c r="B755" s="40" t="s">
        <v>1833</v>
      </c>
      <c r="C755" s="40" t="s">
        <v>1275</v>
      </c>
    </row>
    <row r="756" spans="1:3" x14ac:dyDescent="0.3">
      <c r="A756" s="40">
        <v>926</v>
      </c>
      <c r="B756" s="40" t="s">
        <v>2361</v>
      </c>
      <c r="C756" s="40" t="s">
        <v>1278</v>
      </c>
    </row>
    <row r="757" spans="1:3" x14ac:dyDescent="0.3">
      <c r="A757" s="40">
        <v>927</v>
      </c>
      <c r="B757" s="40" t="s">
        <v>2279</v>
      </c>
      <c r="C757" s="40" t="s">
        <v>1275</v>
      </c>
    </row>
    <row r="758" spans="1:3" x14ac:dyDescent="0.3">
      <c r="A758" s="40">
        <v>928</v>
      </c>
      <c r="B758" s="40" t="s">
        <v>1923</v>
      </c>
      <c r="C758" s="40" t="s">
        <v>1278</v>
      </c>
    </row>
    <row r="759" spans="1:3" x14ac:dyDescent="0.3">
      <c r="A759" s="40">
        <v>929</v>
      </c>
      <c r="B759" s="40" t="s">
        <v>1935</v>
      </c>
      <c r="C759" s="40" t="s">
        <v>1275</v>
      </c>
    </row>
    <row r="760" spans="1:3" x14ac:dyDescent="0.3">
      <c r="A760" s="40">
        <v>930</v>
      </c>
      <c r="B760" s="40" t="s">
        <v>1930</v>
      </c>
      <c r="C760" s="40" t="s">
        <v>1275</v>
      </c>
    </row>
    <row r="761" spans="1:3" x14ac:dyDescent="0.3">
      <c r="A761" s="40">
        <v>931</v>
      </c>
      <c r="B761" s="40" t="s">
        <v>1834</v>
      </c>
      <c r="C761" s="40" t="s">
        <v>1275</v>
      </c>
    </row>
    <row r="762" spans="1:3" x14ac:dyDescent="0.3">
      <c r="A762" s="40">
        <v>932</v>
      </c>
      <c r="B762" s="40" t="s">
        <v>1835</v>
      </c>
      <c r="C762" s="40" t="s">
        <v>1275</v>
      </c>
    </row>
    <row r="763" spans="1:3" x14ac:dyDescent="0.3">
      <c r="A763" s="40">
        <v>933</v>
      </c>
      <c r="B763" s="40" t="s">
        <v>1954</v>
      </c>
      <c r="C763" s="40" t="s">
        <v>1276</v>
      </c>
    </row>
    <row r="764" spans="1:3" x14ac:dyDescent="0.3">
      <c r="A764" s="40">
        <v>934</v>
      </c>
      <c r="B764" s="40" t="s">
        <v>1913</v>
      </c>
      <c r="C764" s="40" t="s">
        <v>1276</v>
      </c>
    </row>
    <row r="765" spans="1:3" x14ac:dyDescent="0.3">
      <c r="A765" s="40">
        <v>935</v>
      </c>
      <c r="B765" s="40" t="s">
        <v>1836</v>
      </c>
      <c r="C765" s="40" t="s">
        <v>1275</v>
      </c>
    </row>
    <row r="766" spans="1:3" x14ac:dyDescent="0.3">
      <c r="A766" s="40">
        <v>936</v>
      </c>
      <c r="B766" s="40" t="s">
        <v>1837</v>
      </c>
      <c r="C766" s="40" t="s">
        <v>1278</v>
      </c>
    </row>
    <row r="767" spans="1:3" x14ac:dyDescent="0.3">
      <c r="A767" s="40">
        <v>937</v>
      </c>
      <c r="B767" s="40" t="s">
        <v>1838</v>
      </c>
      <c r="C767" s="40" t="s">
        <v>1278</v>
      </c>
    </row>
    <row r="768" spans="1:3" x14ac:dyDescent="0.3">
      <c r="A768" s="40">
        <v>938</v>
      </c>
      <c r="B768" s="40" t="s">
        <v>1839</v>
      </c>
      <c r="C768" s="40" t="s">
        <v>1275</v>
      </c>
    </row>
    <row r="769" spans="1:3" x14ac:dyDescent="0.3">
      <c r="A769" s="40">
        <v>939</v>
      </c>
      <c r="B769" s="40" t="s">
        <v>1840</v>
      </c>
      <c r="C769" s="40" t="s">
        <v>1275</v>
      </c>
    </row>
    <row r="770" spans="1:3" x14ac:dyDescent="0.3">
      <c r="A770" s="40">
        <v>940</v>
      </c>
      <c r="B770" s="40" t="s">
        <v>2388</v>
      </c>
      <c r="C770" s="40" t="s">
        <v>1278</v>
      </c>
    </row>
    <row r="771" spans="1:3" x14ac:dyDescent="0.3">
      <c r="A771" s="40">
        <v>941</v>
      </c>
      <c r="B771" s="40" t="s">
        <v>1841</v>
      </c>
      <c r="C771" s="40" t="s">
        <v>1278</v>
      </c>
    </row>
    <row r="772" spans="1:3" x14ac:dyDescent="0.3">
      <c r="A772" s="40">
        <v>942</v>
      </c>
      <c r="B772" s="40" t="s">
        <v>1842</v>
      </c>
      <c r="C772" s="40" t="s">
        <v>1278</v>
      </c>
    </row>
    <row r="773" spans="1:3" x14ac:dyDescent="0.3">
      <c r="A773" s="40">
        <v>943</v>
      </c>
      <c r="B773" s="40" t="s">
        <v>1843</v>
      </c>
      <c r="C773" s="40" t="s">
        <v>1275</v>
      </c>
    </row>
    <row r="774" spans="1:3" x14ac:dyDescent="0.3">
      <c r="A774" s="40">
        <v>944</v>
      </c>
      <c r="B774" s="40" t="s">
        <v>1844</v>
      </c>
      <c r="C774" s="40" t="s">
        <v>1278</v>
      </c>
    </row>
    <row r="775" spans="1:3" x14ac:dyDescent="0.3">
      <c r="A775" s="40">
        <v>945</v>
      </c>
      <c r="B775" s="40" t="s">
        <v>1845</v>
      </c>
      <c r="C775" s="40" t="s">
        <v>1276</v>
      </c>
    </row>
    <row r="776" spans="1:3" x14ac:dyDescent="0.3">
      <c r="A776" s="40">
        <v>946</v>
      </c>
      <c r="B776" s="40" t="s">
        <v>1846</v>
      </c>
      <c r="C776" s="40" t="s">
        <v>1275</v>
      </c>
    </row>
    <row r="777" spans="1:3" x14ac:dyDescent="0.3">
      <c r="A777" s="40">
        <v>947</v>
      </c>
      <c r="B777" s="40" t="s">
        <v>1847</v>
      </c>
      <c r="C777" s="40" t="s">
        <v>1275</v>
      </c>
    </row>
    <row r="778" spans="1:3" x14ac:dyDescent="0.3">
      <c r="A778" s="40">
        <v>948</v>
      </c>
      <c r="B778" s="40" t="s">
        <v>1848</v>
      </c>
      <c r="C778" s="40" t="s">
        <v>1278</v>
      </c>
    </row>
    <row r="779" spans="1:3" x14ac:dyDescent="0.3">
      <c r="A779" s="40">
        <v>949</v>
      </c>
      <c r="B779" s="40" t="s">
        <v>1849</v>
      </c>
      <c r="C779" s="40" t="s">
        <v>1275</v>
      </c>
    </row>
    <row r="780" spans="1:3" x14ac:dyDescent="0.3">
      <c r="A780" s="40">
        <v>950</v>
      </c>
      <c r="B780" s="40" t="s">
        <v>1850</v>
      </c>
      <c r="C780" s="40" t="s">
        <v>1278</v>
      </c>
    </row>
    <row r="781" spans="1:3" x14ac:dyDescent="0.3">
      <c r="A781" s="40">
        <v>951</v>
      </c>
      <c r="B781" s="40" t="s">
        <v>1851</v>
      </c>
      <c r="C781" s="40" t="s">
        <v>1275</v>
      </c>
    </row>
    <row r="782" spans="1:3" x14ac:dyDescent="0.3">
      <c r="A782" s="40">
        <v>952</v>
      </c>
      <c r="B782" s="40" t="s">
        <v>1852</v>
      </c>
      <c r="C782" s="40" t="s">
        <v>1275</v>
      </c>
    </row>
    <row r="783" spans="1:3" x14ac:dyDescent="0.3">
      <c r="A783" s="40">
        <v>953</v>
      </c>
      <c r="B783" s="40" t="s">
        <v>1853</v>
      </c>
      <c r="C783" s="40" t="s">
        <v>1275</v>
      </c>
    </row>
    <row r="784" spans="1:3" x14ac:dyDescent="0.3">
      <c r="A784" s="40">
        <v>954</v>
      </c>
      <c r="B784" s="40" t="s">
        <v>1854</v>
      </c>
      <c r="C784" s="40" t="s">
        <v>1278</v>
      </c>
    </row>
    <row r="785" spans="1:3" x14ac:dyDescent="0.3">
      <c r="A785" s="40">
        <v>955</v>
      </c>
      <c r="B785" s="40" t="s">
        <v>1855</v>
      </c>
      <c r="C785" s="40" t="s">
        <v>1275</v>
      </c>
    </row>
    <row r="786" spans="1:3" x14ac:dyDescent="0.3">
      <c r="A786" s="40">
        <v>956</v>
      </c>
      <c r="B786" s="40" t="s">
        <v>2409</v>
      </c>
      <c r="C786" s="40" t="s">
        <v>1278</v>
      </c>
    </row>
    <row r="787" spans="1:3" x14ac:dyDescent="0.3">
      <c r="A787" s="40">
        <v>957</v>
      </c>
      <c r="B787" s="40" t="s">
        <v>1856</v>
      </c>
      <c r="C787" s="40" t="s">
        <v>1275</v>
      </c>
    </row>
    <row r="788" spans="1:3" x14ac:dyDescent="0.3">
      <c r="A788" s="40">
        <v>958</v>
      </c>
      <c r="B788" s="40" t="s">
        <v>1857</v>
      </c>
      <c r="C788" s="40" t="s">
        <v>1275</v>
      </c>
    </row>
    <row r="789" spans="1:3" x14ac:dyDescent="0.3">
      <c r="A789" s="40">
        <v>959</v>
      </c>
      <c r="B789" s="40" t="s">
        <v>2278</v>
      </c>
      <c r="C789" s="40" t="s">
        <v>1276</v>
      </c>
    </row>
    <row r="790" spans="1:3" x14ac:dyDescent="0.3">
      <c r="A790" s="40">
        <v>960</v>
      </c>
      <c r="B790" s="40" t="s">
        <v>1858</v>
      </c>
      <c r="C790" s="40" t="s">
        <v>1277</v>
      </c>
    </row>
    <row r="791" spans="1:3" x14ac:dyDescent="0.3">
      <c r="A791" s="40">
        <v>961</v>
      </c>
      <c r="B791" s="40" t="s">
        <v>1859</v>
      </c>
      <c r="C791" s="40" t="s">
        <v>1275</v>
      </c>
    </row>
    <row r="792" spans="1:3" x14ac:dyDescent="0.3">
      <c r="A792" s="40">
        <v>962</v>
      </c>
      <c r="B792" s="40" t="s">
        <v>1860</v>
      </c>
      <c r="C792" s="40" t="s">
        <v>1277</v>
      </c>
    </row>
    <row r="793" spans="1:3" x14ac:dyDescent="0.3">
      <c r="A793" s="40">
        <v>963</v>
      </c>
      <c r="B793" s="40" t="s">
        <v>1861</v>
      </c>
      <c r="C793" s="40" t="s">
        <v>1276</v>
      </c>
    </row>
    <row r="794" spans="1:3" x14ac:dyDescent="0.3">
      <c r="A794" s="40">
        <v>964</v>
      </c>
      <c r="B794" s="40" t="s">
        <v>1862</v>
      </c>
      <c r="C794" s="40" t="s">
        <v>1278</v>
      </c>
    </row>
    <row r="795" spans="1:3" x14ac:dyDescent="0.3">
      <c r="A795" s="40">
        <v>965</v>
      </c>
      <c r="B795" s="40" t="s">
        <v>2293</v>
      </c>
      <c r="C795" s="40" t="s">
        <v>1278</v>
      </c>
    </row>
    <row r="796" spans="1:3" x14ac:dyDescent="0.3">
      <c r="A796" s="40">
        <v>966</v>
      </c>
      <c r="B796" s="40" t="s">
        <v>2152</v>
      </c>
      <c r="C796" s="40" t="s">
        <v>1275</v>
      </c>
    </row>
    <row r="797" spans="1:3" x14ac:dyDescent="0.3">
      <c r="A797" s="40">
        <v>967</v>
      </c>
      <c r="B797" s="40" t="s">
        <v>1863</v>
      </c>
      <c r="C797" s="40" t="s">
        <v>1275</v>
      </c>
    </row>
    <row r="798" spans="1:3" x14ac:dyDescent="0.3">
      <c r="A798" s="40">
        <v>968</v>
      </c>
      <c r="B798" s="40" t="s">
        <v>1864</v>
      </c>
      <c r="C798" s="40" t="s">
        <v>1277</v>
      </c>
    </row>
    <row r="799" spans="1:3" x14ac:dyDescent="0.3">
      <c r="A799" s="40">
        <v>969</v>
      </c>
      <c r="B799" s="40" t="s">
        <v>1865</v>
      </c>
      <c r="C799" s="40" t="s">
        <v>1278</v>
      </c>
    </row>
    <row r="800" spans="1:3" x14ac:dyDescent="0.3">
      <c r="A800" s="40">
        <v>970</v>
      </c>
      <c r="B800" s="40" t="s">
        <v>2377</v>
      </c>
      <c r="C800" s="40" t="s">
        <v>1275</v>
      </c>
    </row>
    <row r="801" spans="1:3" x14ac:dyDescent="0.3">
      <c r="A801" s="40">
        <v>971</v>
      </c>
      <c r="B801" s="40" t="s">
        <v>1866</v>
      </c>
      <c r="C801" s="40" t="s">
        <v>1275</v>
      </c>
    </row>
    <row r="802" spans="1:3" x14ac:dyDescent="0.3">
      <c r="A802" s="40">
        <v>972</v>
      </c>
      <c r="B802" s="40" t="s">
        <v>1867</v>
      </c>
      <c r="C802" s="40" t="s">
        <v>1275</v>
      </c>
    </row>
    <row r="803" spans="1:3" x14ac:dyDescent="0.3">
      <c r="A803" s="40">
        <v>973</v>
      </c>
      <c r="B803" s="40" t="s">
        <v>1868</v>
      </c>
      <c r="C803" s="40" t="s">
        <v>1275</v>
      </c>
    </row>
    <row r="804" spans="1:3" x14ac:dyDescent="0.3">
      <c r="A804" s="40">
        <v>974</v>
      </c>
      <c r="B804" s="40" t="s">
        <v>1869</v>
      </c>
      <c r="C804" s="40" t="s">
        <v>1275</v>
      </c>
    </row>
    <row r="805" spans="1:3" x14ac:dyDescent="0.3">
      <c r="A805" s="40">
        <v>976</v>
      </c>
      <c r="B805" s="40" t="s">
        <v>1870</v>
      </c>
      <c r="C805" s="40" t="s">
        <v>1275</v>
      </c>
    </row>
    <row r="806" spans="1:3" x14ac:dyDescent="0.3">
      <c r="A806" s="40">
        <v>977</v>
      </c>
      <c r="B806" s="40" t="s">
        <v>1904</v>
      </c>
      <c r="C806" s="40" t="s">
        <v>1275</v>
      </c>
    </row>
    <row r="807" spans="1:3" x14ac:dyDescent="0.3">
      <c r="A807" s="40">
        <v>978</v>
      </c>
      <c r="B807" s="40" t="s">
        <v>1871</v>
      </c>
      <c r="C807" s="40" t="s">
        <v>1275</v>
      </c>
    </row>
    <row r="808" spans="1:3" x14ac:dyDescent="0.3">
      <c r="A808" s="40">
        <v>979</v>
      </c>
      <c r="B808" s="40" t="s">
        <v>1872</v>
      </c>
      <c r="C808" s="40" t="s">
        <v>1275</v>
      </c>
    </row>
    <row r="809" spans="1:3" x14ac:dyDescent="0.3">
      <c r="A809" s="40">
        <v>980</v>
      </c>
      <c r="B809" s="40" t="s">
        <v>1873</v>
      </c>
      <c r="C809" s="40" t="s">
        <v>1275</v>
      </c>
    </row>
    <row r="810" spans="1:3" x14ac:dyDescent="0.3">
      <c r="A810" s="40">
        <v>981</v>
      </c>
      <c r="B810" s="40" t="s">
        <v>1874</v>
      </c>
      <c r="C810" s="40" t="s">
        <v>1275</v>
      </c>
    </row>
    <row r="811" spans="1:3" x14ac:dyDescent="0.3">
      <c r="A811" s="40">
        <v>982</v>
      </c>
      <c r="B811" s="40" t="s">
        <v>1875</v>
      </c>
      <c r="C811" s="40" t="s">
        <v>1275</v>
      </c>
    </row>
    <row r="812" spans="1:3" x14ac:dyDescent="0.3">
      <c r="A812" s="40">
        <v>983</v>
      </c>
      <c r="B812" s="40" t="s">
        <v>1876</v>
      </c>
      <c r="C812" s="40" t="s">
        <v>1275</v>
      </c>
    </row>
    <row r="813" spans="1:3" x14ac:dyDescent="0.3">
      <c r="A813" s="40">
        <v>984</v>
      </c>
      <c r="B813" s="40" t="s">
        <v>1877</v>
      </c>
      <c r="C813" s="40" t="s">
        <v>1277</v>
      </c>
    </row>
    <row r="814" spans="1:3" x14ac:dyDescent="0.3">
      <c r="A814" s="40">
        <v>985</v>
      </c>
      <c r="B814" s="40" t="s">
        <v>1878</v>
      </c>
      <c r="C814" s="40" t="s">
        <v>1278</v>
      </c>
    </row>
    <row r="815" spans="1:3" x14ac:dyDescent="0.3">
      <c r="A815" s="40">
        <v>986</v>
      </c>
      <c r="B815" s="40" t="s">
        <v>1879</v>
      </c>
      <c r="C815" s="40" t="s">
        <v>1278</v>
      </c>
    </row>
    <row r="816" spans="1:3" x14ac:dyDescent="0.3">
      <c r="A816" s="40">
        <v>987</v>
      </c>
      <c r="B816" s="40" t="s">
        <v>1880</v>
      </c>
      <c r="C816" s="40" t="s">
        <v>1278</v>
      </c>
    </row>
    <row r="817" spans="1:3" x14ac:dyDescent="0.3">
      <c r="A817" s="40">
        <v>988</v>
      </c>
      <c r="B817" s="40" t="s">
        <v>1881</v>
      </c>
      <c r="C817" s="40" t="s">
        <v>1275</v>
      </c>
    </row>
    <row r="818" spans="1:3" x14ac:dyDescent="0.3">
      <c r="A818" s="40">
        <v>989</v>
      </c>
      <c r="B818" s="40" t="s">
        <v>1882</v>
      </c>
      <c r="C818" s="40" t="s">
        <v>1275</v>
      </c>
    </row>
    <row r="819" spans="1:3" x14ac:dyDescent="0.3">
      <c r="A819" s="40">
        <v>990</v>
      </c>
      <c r="B819" s="40" t="s">
        <v>2410</v>
      </c>
      <c r="C819" s="40" t="s">
        <v>1278</v>
      </c>
    </row>
    <row r="820" spans="1:3" s="66" customFormat="1" x14ac:dyDescent="0.3">
      <c r="A820" s="40">
        <v>991</v>
      </c>
      <c r="B820" s="40" t="s">
        <v>1883</v>
      </c>
      <c r="C820" s="40" t="s">
        <v>1278</v>
      </c>
    </row>
    <row r="821" spans="1:3" s="66" customFormat="1" x14ac:dyDescent="0.3">
      <c r="A821" s="40">
        <v>993</v>
      </c>
      <c r="B821" s="40" t="s">
        <v>1884</v>
      </c>
      <c r="C821" s="40" t="s">
        <v>1275</v>
      </c>
    </row>
    <row r="822" spans="1:3" s="66" customFormat="1" x14ac:dyDescent="0.3">
      <c r="A822" s="40">
        <v>994</v>
      </c>
      <c r="B822" s="40" t="s">
        <v>2262</v>
      </c>
      <c r="C822" s="40" t="s">
        <v>1275</v>
      </c>
    </row>
    <row r="823" spans="1:3" s="83" customFormat="1" x14ac:dyDescent="0.3">
      <c r="A823" s="40">
        <v>995</v>
      </c>
      <c r="B823" s="40" t="s">
        <v>1885</v>
      </c>
      <c r="C823" s="40" t="s">
        <v>1277</v>
      </c>
    </row>
    <row r="824" spans="1:3" s="83" customFormat="1" x14ac:dyDescent="0.3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3" t="s">
        <v>2437</v>
      </c>
      <c r="B1" s="164"/>
      <c r="C1" s="164"/>
      <c r="D1" s="164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3" t="s">
        <v>2447</v>
      </c>
      <c r="B25" s="164"/>
      <c r="C25" s="164"/>
      <c r="D25" s="164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115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75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75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81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34.15079861111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2021-02-03T11:53:38Z</dcterms:modified>
</cp:coreProperties>
</file>