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REPORTE!$A$4:$Q$119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15" i="1" l="1"/>
  <c r="A117" i="1"/>
  <c r="A116" i="1"/>
  <c r="A77" i="1"/>
  <c r="A118" i="1"/>
  <c r="A119" i="1"/>
  <c r="F115" i="1"/>
  <c r="G115" i="1"/>
  <c r="H115" i="1"/>
  <c r="I115" i="1"/>
  <c r="J115" i="1"/>
  <c r="K115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77" i="1"/>
  <c r="G77" i="1"/>
  <c r="H77" i="1"/>
  <c r="I77" i="1"/>
  <c r="J77" i="1"/>
  <c r="K7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0" i="16"/>
  <c r="C49" i="16"/>
  <c r="A49" i="16"/>
  <c r="C48" i="16"/>
  <c r="A48" i="16"/>
  <c r="C47" i="16"/>
  <c r="A47" i="16"/>
  <c r="C46" i="16"/>
  <c r="A46" i="16"/>
  <c r="B42" i="16"/>
  <c r="A53" i="16" s="1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13" i="1"/>
  <c r="A112" i="1"/>
  <c r="A111" i="1"/>
  <c r="A110" i="1"/>
  <c r="A109" i="1"/>
  <c r="A108" i="1"/>
  <c r="A107" i="1"/>
  <c r="A106" i="1"/>
  <c r="A105" i="1"/>
  <c r="A104" i="1"/>
  <c r="A76" i="1"/>
  <c r="A75" i="1"/>
  <c r="A114" i="1"/>
  <c r="A103" i="1"/>
  <c r="A99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76" i="1"/>
  <c r="G76" i="1"/>
  <c r="H76" i="1"/>
  <c r="I76" i="1"/>
  <c r="J76" i="1"/>
  <c r="K76" i="1"/>
  <c r="F75" i="1"/>
  <c r="G75" i="1"/>
  <c r="H75" i="1"/>
  <c r="I75" i="1"/>
  <c r="J75" i="1"/>
  <c r="K75" i="1"/>
  <c r="F114" i="1"/>
  <c r="G114" i="1"/>
  <c r="H114" i="1"/>
  <c r="I114" i="1"/>
  <c r="J114" i="1"/>
  <c r="K114" i="1"/>
  <c r="F103" i="1"/>
  <c r="G103" i="1"/>
  <c r="H103" i="1"/>
  <c r="I103" i="1"/>
  <c r="J103" i="1"/>
  <c r="K103" i="1"/>
  <c r="F99" i="1"/>
  <c r="G99" i="1"/>
  <c r="H99" i="1"/>
  <c r="I99" i="1"/>
  <c r="J99" i="1"/>
  <c r="K99" i="1"/>
  <c r="F66" i="1" l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F102" i="1" l="1"/>
  <c r="G102" i="1"/>
  <c r="H102" i="1"/>
  <c r="I102" i="1"/>
  <c r="J102" i="1"/>
  <c r="K102" i="1"/>
  <c r="A102" i="1"/>
  <c r="F98" i="1"/>
  <c r="G98" i="1"/>
  <c r="H98" i="1"/>
  <c r="I98" i="1"/>
  <c r="J98" i="1"/>
  <c r="K98" i="1"/>
  <c r="A98" i="1"/>
  <c r="F101" i="1"/>
  <c r="G101" i="1"/>
  <c r="H101" i="1"/>
  <c r="I101" i="1"/>
  <c r="J101" i="1"/>
  <c r="K101" i="1"/>
  <c r="F74" i="1"/>
  <c r="G74" i="1"/>
  <c r="H74" i="1"/>
  <c r="I74" i="1"/>
  <c r="J74" i="1"/>
  <c r="K74" i="1"/>
  <c r="F100" i="1"/>
  <c r="G100" i="1"/>
  <c r="H100" i="1"/>
  <c r="I100" i="1"/>
  <c r="J100" i="1"/>
  <c r="K100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101" i="1"/>
  <c r="A74" i="1"/>
  <c r="A100" i="1"/>
  <c r="A53" i="1"/>
  <c r="A52" i="1"/>
  <c r="A51" i="1"/>
  <c r="A95" i="1"/>
  <c r="A94" i="1"/>
  <c r="A93" i="1"/>
  <c r="A92" i="1"/>
  <c r="F78" i="1"/>
  <c r="A91" i="1"/>
  <c r="A50" i="1"/>
  <c r="A90" i="1"/>
  <c r="A89" i="1"/>
  <c r="A49" i="1"/>
  <c r="A88" i="1"/>
  <c r="A48" i="1"/>
  <c r="A47" i="1"/>
  <c r="A97" i="1"/>
  <c r="F91" i="1"/>
  <c r="G91" i="1"/>
  <c r="H91" i="1"/>
  <c r="I91" i="1"/>
  <c r="J91" i="1"/>
  <c r="K91" i="1"/>
  <c r="F50" i="1"/>
  <c r="G50" i="1"/>
  <c r="H50" i="1"/>
  <c r="I50" i="1"/>
  <c r="J50" i="1"/>
  <c r="K50" i="1"/>
  <c r="F90" i="1"/>
  <c r="G90" i="1"/>
  <c r="H90" i="1"/>
  <c r="I90" i="1"/>
  <c r="J90" i="1"/>
  <c r="K90" i="1"/>
  <c r="F89" i="1"/>
  <c r="G89" i="1"/>
  <c r="H89" i="1"/>
  <c r="I89" i="1"/>
  <c r="J89" i="1"/>
  <c r="K89" i="1"/>
  <c r="F49" i="1"/>
  <c r="G49" i="1"/>
  <c r="H49" i="1"/>
  <c r="I49" i="1"/>
  <c r="J49" i="1"/>
  <c r="K49" i="1"/>
  <c r="F88" i="1"/>
  <c r="G88" i="1"/>
  <c r="H88" i="1"/>
  <c r="I88" i="1"/>
  <c r="J88" i="1"/>
  <c r="K88" i="1"/>
  <c r="F48" i="1"/>
  <c r="G48" i="1"/>
  <c r="H48" i="1"/>
  <c r="I48" i="1"/>
  <c r="J48" i="1"/>
  <c r="K48" i="1"/>
  <c r="F47" i="1"/>
  <c r="G47" i="1"/>
  <c r="H47" i="1"/>
  <c r="I47" i="1"/>
  <c r="J47" i="1"/>
  <c r="K47" i="1"/>
  <c r="F97" i="1"/>
  <c r="G97" i="1"/>
  <c r="H97" i="1"/>
  <c r="I97" i="1"/>
  <c r="J97" i="1"/>
  <c r="K97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F46" i="1"/>
  <c r="G46" i="1"/>
  <c r="H46" i="1"/>
  <c r="I46" i="1"/>
  <c r="J46" i="1"/>
  <c r="K46" i="1"/>
  <c r="F86" i="1"/>
  <c r="G86" i="1"/>
  <c r="H86" i="1"/>
  <c r="I86" i="1"/>
  <c r="J86" i="1"/>
  <c r="K86" i="1"/>
  <c r="F45" i="1"/>
  <c r="G45" i="1"/>
  <c r="H45" i="1"/>
  <c r="I45" i="1"/>
  <c r="J45" i="1"/>
  <c r="K45" i="1"/>
  <c r="A46" i="1"/>
  <c r="A86" i="1"/>
  <c r="A45" i="1"/>
  <c r="F44" i="1" l="1"/>
  <c r="G44" i="1"/>
  <c r="H44" i="1"/>
  <c r="I44" i="1"/>
  <c r="J44" i="1"/>
  <c r="K44" i="1"/>
  <c r="F85" i="1"/>
  <c r="G85" i="1"/>
  <c r="H85" i="1"/>
  <c r="I85" i="1"/>
  <c r="J85" i="1"/>
  <c r="K85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44" i="1"/>
  <c r="A85" i="1"/>
  <c r="A43" i="1"/>
  <c r="A42" i="1"/>
  <c r="A41" i="1"/>
  <c r="A40" i="1" l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84" i="1" l="1"/>
  <c r="F84" i="1"/>
  <c r="G84" i="1"/>
  <c r="H84" i="1"/>
  <c r="I84" i="1"/>
  <c r="J84" i="1"/>
  <c r="K84" i="1"/>
  <c r="A28" i="1"/>
  <c r="F28" i="1"/>
  <c r="G28" i="1"/>
  <c r="H28" i="1"/>
  <c r="I28" i="1"/>
  <c r="J28" i="1"/>
  <c r="K28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9" i="1"/>
  <c r="F9" i="1"/>
  <c r="G9" i="1"/>
  <c r="H9" i="1"/>
  <c r="I9" i="1"/>
  <c r="J9" i="1"/>
  <c r="K9" i="1"/>
  <c r="A96" i="1"/>
  <c r="F96" i="1"/>
  <c r="G96" i="1"/>
  <c r="H96" i="1"/>
  <c r="I96" i="1"/>
  <c r="J96" i="1"/>
  <c r="K96" i="1"/>
  <c r="A67" i="1"/>
  <c r="F67" i="1"/>
  <c r="G67" i="1"/>
  <c r="H67" i="1"/>
  <c r="I67" i="1"/>
  <c r="J67" i="1"/>
  <c r="K67" i="1"/>
  <c r="A10" i="1"/>
  <c r="F10" i="1"/>
  <c r="G10" i="1"/>
  <c r="H10" i="1"/>
  <c r="I10" i="1"/>
  <c r="J10" i="1"/>
  <c r="K10" i="1"/>
  <c r="A23" i="1"/>
  <c r="F23" i="1"/>
  <c r="G23" i="1"/>
  <c r="H23" i="1"/>
  <c r="I23" i="1"/>
  <c r="J23" i="1"/>
  <c r="K23" i="1"/>
  <c r="A83" i="1"/>
  <c r="F83" i="1"/>
  <c r="G83" i="1"/>
  <c r="H83" i="1"/>
  <c r="I83" i="1"/>
  <c r="J83" i="1"/>
  <c r="K83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82" i="1"/>
  <c r="F82" i="1"/>
  <c r="G82" i="1"/>
  <c r="H82" i="1"/>
  <c r="I82" i="1"/>
  <c r="J82" i="1"/>
  <c r="K82" i="1"/>
  <c r="F5" i="1" l="1"/>
  <c r="G5" i="1"/>
  <c r="H5" i="1"/>
  <c r="I5" i="1"/>
  <c r="J5" i="1"/>
  <c r="K5" i="1"/>
  <c r="F34" i="1"/>
  <c r="G34" i="1"/>
  <c r="H34" i="1"/>
  <c r="I34" i="1"/>
  <c r="J34" i="1"/>
  <c r="K34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5" i="1"/>
  <c r="A34" i="1"/>
  <c r="A22" i="1"/>
  <c r="A21" i="1"/>
  <c r="A20" i="1"/>
  <c r="A19" i="1"/>
  <c r="A18" i="1"/>
  <c r="F27" i="1" l="1"/>
  <c r="G27" i="1"/>
  <c r="H27" i="1"/>
  <c r="I27" i="1"/>
  <c r="J27" i="1"/>
  <c r="K27" i="1"/>
  <c r="F87" i="1"/>
  <c r="G87" i="1"/>
  <c r="H87" i="1"/>
  <c r="I87" i="1"/>
  <c r="J87" i="1"/>
  <c r="K87" i="1"/>
  <c r="A27" i="1"/>
  <c r="A87" i="1"/>
  <c r="F17" i="1" l="1"/>
  <c r="G17" i="1"/>
  <c r="H17" i="1"/>
  <c r="I17" i="1"/>
  <c r="J17" i="1"/>
  <c r="K17" i="1"/>
  <c r="A17" i="1"/>
  <c r="A14" i="1" l="1"/>
  <c r="A13" i="1" l="1"/>
  <c r="A12" i="1"/>
  <c r="A11" i="1"/>
  <c r="A26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26" i="1"/>
  <c r="G26" i="1"/>
  <c r="H26" i="1"/>
  <c r="I26" i="1"/>
  <c r="J26" i="1"/>
  <c r="K26" i="1"/>
  <c r="A25" i="1" l="1"/>
  <c r="F25" i="1"/>
  <c r="G25" i="1"/>
  <c r="H25" i="1"/>
  <c r="I25" i="1"/>
  <c r="J25" i="1"/>
  <c r="K25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A81" i="1" l="1"/>
  <c r="F81" i="1"/>
  <c r="G81" i="1"/>
  <c r="H81" i="1"/>
  <c r="I81" i="1"/>
  <c r="J81" i="1"/>
  <c r="K81" i="1"/>
  <c r="F80" i="1" l="1"/>
  <c r="G80" i="1"/>
  <c r="H80" i="1"/>
  <c r="I80" i="1"/>
  <c r="J80" i="1"/>
  <c r="K80" i="1"/>
  <c r="A80" i="1"/>
  <c r="F73" i="1" l="1"/>
  <c r="G73" i="1"/>
  <c r="H73" i="1"/>
  <c r="I73" i="1"/>
  <c r="J73" i="1"/>
  <c r="K73" i="1"/>
  <c r="A73" i="1"/>
  <c r="F6" i="1" l="1"/>
  <c r="G6" i="1"/>
  <c r="H6" i="1"/>
  <c r="I6" i="1"/>
  <c r="J6" i="1"/>
  <c r="K6" i="1"/>
  <c r="A6" i="1"/>
  <c r="F24" i="1" l="1"/>
  <c r="G24" i="1"/>
  <c r="H24" i="1"/>
  <c r="I24" i="1"/>
  <c r="J24" i="1"/>
  <c r="K24" i="1"/>
  <c r="A24" i="1"/>
  <c r="A79" i="1" l="1"/>
  <c r="F79" i="1"/>
  <c r="G79" i="1"/>
  <c r="H79" i="1"/>
  <c r="I79" i="1"/>
  <c r="J79" i="1"/>
  <c r="K79" i="1"/>
  <c r="A78" i="1" l="1"/>
  <c r="H78" i="1"/>
  <c r="I78" i="1"/>
  <c r="J78" i="1"/>
  <c r="K78" i="1"/>
  <c r="G78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<sst xmlns="http://schemas.openxmlformats.org/spreadsheetml/2006/main" count="13517" uniqueCount="2623">
  <si>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</si>
  <si>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</si>
  <si>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</si>
  <si>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</si>
  <si>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</si>
  <si>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</si>
  <si>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</si>
  <si>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</si>
  <si>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</si>
  <si>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</si>
  <si>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</si>
  <si>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</si>
  <si>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</si>
  <si>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</si>
  <si>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</si>
  <si>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</si>
  <si>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</si>
  <si>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</si>
  <si>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</si>
  <si>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</si>
  <si>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</si>
  <si>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</si>
  <si>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</si>
  <si>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</si>
  <si>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</si>
  <si>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</si>
  <si>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</si>
  <si>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</si>
  <si>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</si>
  <si>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</si>
  <si>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</si>
  <si>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</si>
  <si>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</si>
  <si>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</si>
  <si>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</si>
  <si>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</si>
  <si>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</si>
  <si>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</si>
  <si>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</si>
  <si>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</si>
  <si>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</si>
  <si>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</si>
  <si>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</si>
  <si>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</si>
  <si>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</si>
  <si>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</si>
  <si>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</si>
  <si>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</si>
  <si>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</si>
  <si>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</si>
  <si>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</si>
  <si>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</si>
  <si>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</si>
  <si>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</si>
  <si>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</si>
  <si>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</si>
  <si>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</si>
  <si>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</si>
  <si>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</si>
  <si>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</si>
  <si>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</si>
  <si>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</si>
  <si>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</si>
  <si>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</si>
  <si>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</si>
  <si>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</si>
  <si>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</si>
  <si>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</si>
  <si>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</si>
  <si>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</si>
  <si>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</si>
  <si>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</si>
  <si>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</si>
  <si>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</si>
  <si>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</si>
  <si>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</si>
  <si>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</si>
  <si>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</si>
  <si>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</si>
  <si>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</si>
  <si>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</si>
  <si>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</si>
  <si>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</si>
  <si>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</si>
  <si>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</si>
  <si>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</si>
  <si>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</si>
  <si>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</si>
  <si>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</si>
  <si>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</si>
  <si>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</si>
  <si>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</si>
  <si>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</si>
  <si>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</si>
  <si>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</si>
  <si>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</si>
  <si>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</si>
  <si>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</si>
  <si>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</si>
  <si>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</si>
  <si>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</si>
  <si>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</si>
  <si>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</si>
  <si>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</si>
  <si>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</si>
  <si>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</si>
  <si>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</si>
  <si>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</si>
  <si>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</si>
  <si>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</si>
  <si>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</si>
  <si>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</si>
  <si>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</si>
  <si>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</si>
  <si>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</si>
  <si>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</si>
  <si>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</si>
  <si>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</si>
  <si>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</si>
  <si>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</si>
  <si>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</si>
  <si>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</si>
  <si>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</si>
  <si>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</si>
  <si>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</si>
  <si>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</si>
  <si>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</si>
  <si>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</si>
  <si>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</si>
  <si>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</si>
  <si>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</si>
  <si>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</si>
  <si>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</si>
  <si>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</si>
  <si>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</si>
  <si>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</si>
  <si>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</si>
  <si>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</si>
  <si>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</si>
  <si>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</si>
  <si>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</si>
  <si>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</si>
  <si>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</si>
  <si>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</si>
  <si>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</si>
  <si>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</si>
  <si>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</si>
  <si>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</si>
  <si>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</si>
  <si>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</si>
  <si>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</si>
  <si>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</si>
  <si>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</si>
  <si>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</si>
  <si>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</si>
  <si>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</si>
  <si>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</si>
  <si>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</si>
  <si>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</si>
  <si>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</si>
  <si>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</si>
  <si>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</si>
  <si>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</si>
  <si>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</si>
  <si>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</si>
  <si>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</si>
  <si>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</si>
  <si>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</si>
  <si>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</si>
  <si>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</si>
  <si>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</si>
  <si>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</si>
  <si>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</si>
  <si>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</si>
  <si>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</si>
  <si>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</si>
  <si>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</si>
  <si>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</si>
  <si>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</si>
  <si>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</si>
  <si>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</si>
  <si>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</si>
  <si>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</si>
  <si>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</si>
  <si>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</si>
  <si>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</si>
  <si>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</si>
  <si>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</si>
  <si>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</si>
  <si>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</si>
  <si>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</si>
  <si>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</si>
  <si>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</si>
  <si>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</si>
  <si>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</si>
  <si>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</si>
  <si>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</si>
  <si>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</si>
  <si>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</si>
  <si>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</si>
  <si>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</si>
  <si>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</si>
  <si>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</si>
  <si>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</si>
  <si>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</si>
  <si>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</si>
  <si>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</si>
  <si>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</si>
  <si>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</si>
  <si>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</si>
  <si>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</si>
  <si>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</si>
  <si>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</si>
  <si>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</si>
  <si>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</si>
  <si>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</si>
  <si>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</si>
  <si>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</si>
  <si>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</si>
  <si>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</si>
  <si>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</si>
  <si>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</si>
  <si>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</si>
  <si>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</si>
  <si>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</si>
  <si>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</si>
  <si>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</si>
  <si>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</si>
  <si>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</si>
  <si>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</si>
  <si>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</si>
  <si>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</si>
  <si>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</si>
  <si>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</si>
  <si>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</si>
  <si>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</si>
  <si>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</si>
  <si>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</si>
  <si>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</si>
  <si>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</si>
  <si>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</si>
  <si>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</si>
  <si>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</si>
  <si>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</si>
  <si>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</si>
  <si>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</si>
  <si>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</si>
  <si>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</si>
  <si>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</si>
  <si>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</si>
  <si>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</si>
  <si>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</si>
  <si>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</si>
  <si>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</si>
  <si>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</si>
  <si>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</si>
  <si>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</si>
  <si>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</si>
  <si>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</si>
  <si>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</si>
  <si>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</si>
  <si>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</si>
  <si>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</si>
  <si>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</si>
  <si>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</si>
  <si>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</si>
  <si>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</si>
  <si>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</si>
  <si>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</si>
  <si>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</si>
  <si>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</si>
  <si>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</si>
  <si>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</si>
  <si>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</si>
  <si>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</si>
  <si>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</si>
  <si>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</si>
  <si>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</si>
  <si>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</si>
  <si>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</si>
  <si>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</si>
  <si>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</si>
  <si>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</si>
  <si>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</si>
  <si>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</si>
  <si>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</si>
  <si>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</si>
  <si>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</si>
  <si>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</si>
  <si>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</si>
  <si>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</si>
  <si>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</si>
  <si>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</si>
  <si>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</si>
  <si>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</si>
  <si>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</si>
  <si>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</si>
  <si>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</si>
  <si>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</si>
  <si>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</si>
  <si>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</si>
  <si>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</si>
  <si>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</si>
  <si>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</si>
  <si>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</si>
  <si>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</si>
  <si>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</si>
  <si>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</si>
  <si>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</si>
  <si>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</si>
  <si>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</si>
  <si>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</si>
  <si>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</si>
  <si>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</si>
  <si>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</si>
  <si>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</si>
  <si>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</si>
  <si>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</si>
  <si>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</si>
  <si>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</si>
  <si>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</si>
  <si>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</si>
  <si>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</si>
  <si>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</si>
  <si>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</si>
  <si>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</si>
  <si>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</si>
  <si>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</si>
  <si>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</si>
  <si>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</si>
  <si>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</si>
  <si>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</si>
  <si>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</si>
  <si>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</si>
  <si>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</si>
  <si>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</si>
  <si>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</si>
  <si>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</si>
  <si>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</si>
  <si>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</si>
  <si>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</si>
  <si>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</si>
  <si>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</si>
  <si>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</si>
  <si>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</si>
  <si>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</si>
  <si>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</si>
  <si>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</si>
  <si>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</si>
  <si>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</si>
  <si>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</si>
  <si>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</si>
  <si>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</si>
  <si>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</si>
  <si>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</si>
  <si>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</si>
  <si>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</si>
  <si>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</si>
  <si>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</si>
  <si>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</si>
  <si>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</si>
  <si>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</si>
  <si>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</si>
  <si>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</si>
  <si>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</si>
  <si>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</si>
  <si>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</si>
  <si>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</si>
  <si>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</si>
  <si>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</si>
  <si>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</si>
  <si>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</si>
  <si>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</si>
  <si>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</si>
  <si>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</si>
  <si>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</si>
  <si>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</si>
  <si>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</si>
  <si>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</si>
  <si>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</si>
  <si>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</si>
  <si>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</si>
  <si>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</si>
  <si>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</si>
  <si>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</si>
  <si>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</si>
  <si>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</si>
  <si>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</si>
  <si>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</si>
  <si>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</si>
  <si>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</si>
  <si>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</si>
  <si>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</si>
  <si>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</si>
  <si>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</si>
  <si>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</si>
  <si>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</si>
  <si>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</si>
  <si>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</si>
  <si>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</si>
  <si>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</si>
  <si>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</si>
  <si>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</si>
  <si>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</si>
  <si>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</si>
  <si>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</si>
  <si>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</si>
  <si>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</si>
  <si>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</si>
  <si>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</si>
  <si>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</si>
  <si>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</si>
  <si>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</si>
  <si>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</si>
  <si>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</si>
  <si>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</si>
  <si>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</si>
  <si>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</si>
  <si>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</si>
  <si>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</si>
  <si>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</si>
  <si>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</si>
  <si>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</si>
  <si>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</si>
  <si>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</si>
  <si>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</si>
  <si>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</si>
  <si>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</si>
  <si>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</si>
  <si>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</si>
  <si>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</si>
  <si>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</si>
  <si>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</si>
  <si>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</si>
  <si>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</si>
  <si>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</si>
  <si>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</si>
  <si>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</si>
  <si>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</si>
  <si>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</si>
  <si>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</si>
  <si>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</si>
  <si>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</si>
  <si>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</si>
  <si>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</si>
  <si>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</si>
  <si>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</si>
  <si>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</si>
  <si>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</si>
  <si>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</si>
  <si>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</si>
  <si>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</si>
  <si>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</si>
  <si>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</si>
  <si>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</si>
  <si>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</si>
  <si>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</si>
  <si>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</si>
  <si>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</si>
  <si>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</si>
  <si>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</si>
  <si>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</si>
  <si>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</si>
  <si>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</si>
  <si>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</si>
  <si>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</si>
  <si>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</si>
  <si>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</si>
  <si>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</si>
  <si>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</si>
  <si>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</si>
  <si>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</si>
  <si>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</si>
  <si>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</si>
  <si>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</si>
  <si>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</si>
  <si>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</si>
  <si>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</si>
  <si>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</si>
  <si>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</si>
  <si>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</si>
  <si>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</si>
  <si>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</si>
  <si>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</si>
  <si>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</si>
  <si>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</si>
  <si>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</si>
  <si>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</si>
  <si>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</si>
  <si>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</si>
  <si>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</si>
  <si>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</si>
  <si>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</si>
  <si>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</si>
  <si>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</si>
  <si>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</si>
  <si>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</si>
  <si>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</si>
  <si>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</si>
  <si>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</si>
  <si>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</si>
  <si>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</si>
  <si>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</si>
  <si>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</si>
  <si>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</si>
  <si>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</si>
  <si>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</si>
  <si>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</si>
  <si>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</si>
  <si>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</si>
  <si>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</si>
  <si>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</si>
  <si>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</si>
  <si>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</si>
  <si>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</si>
  <si>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</si>
  <si>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</si>
  <si>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</si>
  <si>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</si>
  <si>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</si>
  <si>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</si>
  <si>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</si>
  <si>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</si>
  <si>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</si>
  <si>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</si>
  <si>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</si>
  <si>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</si>
  <si>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</si>
  <si>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</si>
  <si>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</si>
  <si>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</si>
  <si>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</si>
  <si>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</si>
  <si>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</si>
  <si>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</si>
  <si>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</si>
  <si>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</si>
  <si>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</si>
  <si>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</si>
  <si>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</si>
  <si>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</si>
  <si>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</si>
  <si>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</si>
  <si>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</si>
  <si>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</si>
  <si>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</si>
  <si>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</si>
  <si>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</si>
  <si>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</si>
  <si>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</si>
  <si>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</si>
  <si>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</si>
  <si>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</si>
  <si>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</si>
  <si>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</si>
  <si>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</si>
  <si>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</si>
  <si>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</si>
  <si>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</si>
  <si>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</si>
  <si>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</si>
  <si>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</si>
  <si>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</si>
  <si>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</si>
  <si>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</si>
  <si>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</si>
  <si>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</si>
  <si>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</si>
  <si>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</si>
  <si>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</si>
  <si>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</si>
  <si>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</si>
  <si>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</si>
  <si>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</si>
  <si>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</si>
  <si>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</si>
  <si>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</si>
  <si>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</si>
  <si>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</si>
  <si>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</si>
  <si>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</si>
  <si>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</si>
  <si>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</si>
  <si>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</si>
  <si>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</si>
  <si>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</si>
  <si>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</si>
  <si>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</si>
  <si>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</si>
  <si>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</si>
  <si>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</si>
  <si>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</si>
  <si>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</si>
  <si>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</si>
  <si>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</si>
  <si>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</si>
  <si>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</si>
  <si>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</si>
  <si>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</si>
  <si>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</si>
  <si>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</si>
  <si>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</si>
  <si>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</si>
  <si>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</si>
  <si>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</si>
  <si>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</si>
  <si>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</si>
  <si>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</si>
  <si>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</si>
  <si>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</si>
  <si>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</si>
  <si>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</si>
  <si>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</si>
  <si>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</si>
  <si>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</si>
  <si>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</si>
  <si>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</si>
  <si>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</si>
  <si>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</si>
  <si>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</si>
  <si>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</si>
  <si>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</si>
  <si>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</si>
  <si>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</si>
  <si>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</si>
  <si>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</si>
  <si>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</si>
  <si>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</si>
  <si>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</si>
  <si>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</si>
  <si>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</si>
  <si>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</si>
  <si>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</si>
  <si>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</si>
  <si>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</si>
  <si>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</si>
  <si>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</si>
  <si>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</si>
  <si>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</si>
  <si>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</si>
  <si>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</si>
  <si>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</si>
  <si>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</si>
  <si>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</si>
  <si>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</si>
  <si>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</si>
  <si>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</si>
  <si>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</si>
  <si>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</si>
  <si>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</si>
  <si>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</si>
  <si>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</si>
  <si>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</si>
  <si>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</si>
  <si>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</si>
  <si>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</si>
  <si>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</si>
  <si>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</si>
  <si>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</si>
  <si>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</si>
  <si>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</si>
  <si>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</si>
  <si>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</si>
  <si>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</si>
  <si>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</si>
  <si>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</si>
  <si>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</si>
  <si>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</si>
  <si>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</si>
  <si>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</si>
  <si>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</si>
  <si>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</si>
  <si>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</si>
  <si>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</si>
  <si>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</si>
  <si>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</si>
  <si>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</si>
  <si>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</si>
  <si>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</si>
  <si>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</si>
  <si>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</si>
  <si>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</si>
  <si>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</si>
  <si>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</si>
  <si>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</si>
  <si>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</si>
  <si>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</si>
  <si>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</si>
  <si>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</si>
  <si>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</si>
  <si>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</si>
  <si>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</si>
  <si>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</si>
  <si>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</si>
  <si>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</si>
  <si>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</si>
  <si>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</si>
  <si>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</si>
  <si>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</si>
  <si>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</si>
  <si>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</si>
  <si>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</si>
  <si>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</si>
  <si>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</si>
  <si>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</si>
  <si>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</si>
  <si>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</si>
  <si>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</si>
  <si>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</si>
  <si>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</si>
  <si>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</si>
  <si>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</si>
  <si>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</si>
  <si>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</si>
  <si>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</si>
  <si>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</si>
  <si>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</si>
  <si>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</si>
  <si>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</si>
  <si>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</si>
  <si>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</si>
  <si>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</si>
  <si>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</si>
  <si>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</si>
  <si>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</si>
  <si>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</si>
  <si>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</si>
  <si>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</si>
  <si>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</si>
  <si>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</si>
  <si>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</si>
  <si>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</si>
  <si>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</si>
  <si>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</si>
  <si>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</si>
  <si>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</si>
  <si>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</si>
  <si>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</si>
  <si>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</si>
  <si>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</si>
  <si>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</si>
  <si>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</si>
  <si>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</si>
  <si>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</si>
  <si>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</si>
  <si>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</si>
  <si>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</si>
  <si>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</si>
  <si>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</si>
  <si>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</si>
  <si>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</si>
  <si>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</si>
  <si>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</si>
  <si>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</si>
  <si>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</si>
  <si>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</si>
  <si>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</si>
  <si>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</si>
  <si>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</si>
  <si>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</si>
  <si>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</si>
  <si>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</si>
  <si>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</si>
  <si>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</si>
  <si>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</si>
  <si>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</si>
  <si>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</si>
  <si>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</si>
  <si>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</si>
  <si>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</si>
  <si>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</si>
  <si>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</si>
  <si>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</si>
  <si>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</si>
  <si>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</si>
  <si>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</si>
  <si>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</si>
  <si>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</si>
  <si>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</si>
  <si>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</si>
  <si>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</si>
  <si>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</si>
  <si>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</si>
  <si>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</si>
  <si>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</si>
  <si>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</si>
  <si>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</si>
  <si>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</si>
  <si>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</si>
  <si>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</si>
  <si>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</si>
  <si>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</si>
  <si>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</si>
  <si>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</si>
  <si>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</si>
  <si>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</si>
  <si>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</si>
  <si>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</si>
  <si>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</si>
  <si>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</si>
  <si>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</si>
  <si>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</si>
  <si>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</si>
  <si>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</si>
  <si>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</si>
  <si>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</si>
  <si>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</si>
  <si>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</si>
  <si>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</si>
  <si>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</si>
  <si>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</si>
  <si>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</si>
  <si>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</si>
  <si>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</si>
  <si>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</si>
  <si>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</si>
  <si>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</si>
  <si>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</si>
  <si>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</si>
  <si>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</si>
  <si>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</si>
  <si>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</si>
  <si>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</si>
  <si>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</si>
  <si>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</si>
  <si>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</si>
  <si>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</si>
  <si>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</si>
  <si>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</si>
  <si>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</si>
  <si>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</si>
  <si>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</si>
  <si>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</si>
  <si>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</si>
  <si>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</si>
  <si>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</si>
  <si>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</si>
  <si>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</si>
  <si>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</si>
  <si>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</si>
  <si>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</si>
  <si>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</si>
  <si>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</si>
  <si>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</si>
  <si>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</si>
  <si>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</si>
  <si>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</si>
  <si>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</si>
  <si>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</si>
  <si>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</si>
  <si>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</si>
  <si>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</si>
  <si>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</si>
  <si>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</si>
  <si>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</si>
  <si>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</si>
  <si>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</si>
  <si>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</si>
  <si>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</si>
  <si>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</si>
  <si>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</si>
  <si>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</si>
  <si>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</si>
  <si>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</si>
  <si>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</si>
  <si>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</si>
  <si>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</si>
  <si>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</si>
  <si>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</si>
  <si>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</si>
  <si>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</si>
  <si>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</si>
  <si>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</si>
  <si>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</si>
  <si>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</si>
  <si>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</si>
  <si>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</si>
  <si>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</si>
  <si>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</si>
  <si>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</si>
  <si>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</si>
  <si>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</si>
  <si>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</si>
  <si>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</si>
  <si>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</si>
  <si>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</si>
  <si>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</si>
  <si>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</si>
  <si>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</si>
  <si>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</si>
  <si>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</si>
  <si>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</si>
  <si>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</si>
  <si>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</si>
  <si>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</si>
  <si>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</si>
  <si>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</si>
  <si>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</si>
  <si>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</si>
  <si>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</si>
  <si>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</si>
  <si>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</si>
  <si>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</si>
  <si>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</si>
  <si>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</si>
  <si>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</si>
  <si>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</si>
  <si>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</si>
  <si>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</si>
  <si>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</si>
  <si>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</si>
  <si>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</si>
  <si>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</si>
  <si>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</si>
  <si>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</si>
  <si>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</si>
  <si>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</si>
  <si>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</si>
  <si>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</si>
  <si>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</si>
  <si>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</si>
  <si>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</si>
  <si>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</si>
  <si>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</si>
  <si>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</si>
  <si>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</si>
  <si>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</si>
  <si>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</si>
  <si>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</si>
  <si>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</si>
  <si>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</si>
  <si>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</si>
  <si>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</si>
  <si>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</si>
  <si>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</si>
  <si>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</si>
  <si>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</si>
  <si>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</si>
  <si>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</si>
  <si>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</si>
  <si>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</si>
  <si>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</si>
  <si>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</si>
  <si>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</si>
  <si>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</si>
  <si>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</si>
  <si>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</si>
  <si>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</si>
  <si>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</si>
  <si>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</si>
  <si>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</si>
  <si>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</si>
  <si>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</si>
  <si>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</si>
  <si>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</si>
  <si>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</si>
  <si>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</si>
  <si>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</si>
  <si>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</si>
  <si>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</si>
  <si>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</si>
  <si>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</si>
  <si>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</si>
  <si>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</si>
  <si>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</si>
  <si>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</si>
  <si>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</si>
  <si>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</si>
  <si>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</si>
  <si>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</si>
  <si>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</si>
  <si>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</si>
  <si>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</si>
  <si>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</si>
  <si>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</si>
  <si>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</si>
  <si>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</si>
  <si>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</si>
  <si>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</si>
  <si>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</si>
  <si>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</si>
  <si>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</si>
  <si>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</si>
  <si>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</si>
  <si>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</si>
  <si>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</si>
  <si>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</si>
  <si>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</si>
  <si>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</si>
  <si>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</si>
  <si>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</si>
  <si>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</si>
  <si>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</si>
  <si>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</si>
  <si>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</si>
  <si>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</si>
  <si>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</si>
  <si>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</si>
  <si>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</si>
  <si>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</si>
  <si>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</si>
  <si>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</si>
  <si>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</si>
  <si>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</si>
  <si>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</si>
  <si>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</si>
  <si>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</si>
  <si>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</si>
  <si>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</si>
  <si>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</si>
  <si>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</si>
  <si>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</si>
  <si>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</si>
  <si>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</si>
  <si>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</si>
  <si>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</si>
  <si>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</si>
  <si>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</si>
  <si>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</si>
  <si>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</si>
  <si>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</si>
  <si>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</si>
  <si>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</si>
  <si>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</si>
  <si>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</si>
  <si>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</si>
  <si>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</si>
  <si>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</si>
  <si>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</si>
  <si>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</si>
  <si>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</si>
  <si>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</si>
  <si>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</si>
  <si>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</si>
  <si>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</si>
  <si>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</si>
  <si>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</si>
  <si>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</si>
  <si>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</si>
  <si>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</si>
  <si>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</si>
  <si>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</si>
  <si>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</si>
  <si>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</si>
  <si>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</si>
  <si>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</si>
  <si>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</si>
  <si>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</si>
  <si>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</si>
  <si>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</si>
  <si>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</si>
  <si>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</si>
  <si>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</si>
  <si>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</si>
  <si>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</si>
  <si>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</si>
  <si>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</si>
  <si>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</si>
  <si>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</si>
  <si>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</si>
  <si>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</si>
  <si>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</si>
  <si>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</si>
  <si>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</si>
  <si>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</si>
  <si>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</si>
  <si>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</si>
  <si>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</si>
  <si>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</si>
  <si>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</si>
  <si>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</si>
  <si>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</si>
  <si>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</si>
  <si>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</si>
  <si>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</si>
  <si>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</si>
  <si>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</si>
  <si>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</si>
  <si>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</si>
  <si>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</si>
  <si>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</si>
  <si>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</si>
  <si>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</si>
  <si>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</si>
  <si>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</si>
  <si>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</si>
  <si>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</si>
  <si>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</si>
  <si>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</si>
  <si>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</si>
  <si>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</si>
  <si>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</si>
  <si>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</si>
  <si>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</si>
  <si>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</si>
  <si>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</si>
  <si>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</si>
  <si>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</si>
  <si>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</si>
  <si>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</si>
  <si>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</si>
  <si>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</si>
  <si>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</si>
  <si>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</si>
  <si>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</si>
  <si>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</si>
  <si>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</si>
  <si>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</si>
  <si>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</si>
  <si>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</si>
  <si>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</si>
  <si>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</si>
  <si>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</si>
  <si>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</si>
  <si>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</si>
  <si>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</si>
  <si>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</si>
  <si>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</si>
  <si>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</si>
  <si>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</si>
  <si>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</si>
  <si>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</si>
  <si>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</si>
  <si>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</si>
  <si>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</si>
  <si>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</si>
  <si>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</si>
  <si>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</si>
  <si>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</si>
  <si>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</si>
  <si>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</si>
  <si>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</si>
  <si>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</si>
  <si>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</si>
  <si>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</si>
  <si>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</si>
  <si>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</si>
  <si>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</si>
  <si>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</si>
  <si>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</si>
  <si>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</si>
  <si>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</si>
  <si>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</si>
  <si>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</si>
  <si>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</si>
  <si>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</si>
  <si>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</si>
  <si>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</si>
  <si>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</si>
  <si>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</si>
  <si>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</si>
  <si>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</si>
  <si>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</si>
  <si>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</si>
  <si>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</si>
  <si>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</si>
  <si>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</si>
  <si>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</si>
  <si>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</si>
  <si>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</si>
  <si>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</si>
  <si>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</si>
  <si>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</si>
  <si>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</si>
  <si>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</si>
  <si>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</si>
  <si>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</si>
  <si>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</si>
  <si>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</si>
  <si>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</si>
  <si>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</si>
  <si>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</si>
  <si>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</si>
  <si>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</si>
  <si>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</si>
  <si>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</si>
  <si>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</si>
  <si>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</si>
  <si>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</si>
  <si>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</si>
  <si>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</si>
  <si>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</si>
  <si>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</si>
  <si>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</si>
  <si>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</si>
  <si>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</si>
  <si>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</si>
  <si>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</si>
  <si>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</si>
  <si>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</si>
  <si>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</si>
  <si>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</si>
  <si>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</si>
  <si>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</si>
  <si>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</si>
  <si>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</si>
  <si>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</si>
  <si>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</si>
  <si>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</si>
  <si>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</si>
  <si>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</si>
  <si>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</si>
  <si>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</si>
  <si>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</si>
  <si>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</si>
  <si>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</si>
  <si>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</si>
  <si>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</si>
  <si>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</si>
  <si>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</si>
  <si>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</si>
  <si>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</si>
  <si>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</si>
  <si>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</si>
  <si>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</si>
  <si>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</si>
  <si>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</si>
  <si>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</si>
  <si>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</si>
  <si>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</si>
  <si>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</si>
  <si>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</si>
  <si>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</si>
  <si>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</si>
  <si>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</si>
  <si>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</si>
  <si>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</si>
  <si>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</si>
  <si>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</si>
  <si>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</si>
  <si>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</si>
  <si>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</si>
  <si>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</si>
  <si>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</si>
  <si>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</si>
  <si>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</si>
  <si>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</si>
  <si>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</si>
  <si>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</si>
  <si>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</si>
  <si>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</si>
  <si>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</si>
  <si>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</si>
  <si>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</si>
  <si>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</si>
  <si>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</si>
  <si>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</si>
  <si>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</si>
  <si>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</si>
  <si>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</si>
  <si>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</si>
  <si>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</si>
  <si>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</si>
  <si>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</si>
  <si>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</si>
  <si>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</si>
  <si>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</si>
  <si>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</si>
  <si>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</si>
  <si>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</si>
  <si>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</si>
  <si>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</si>
  <si>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</si>
  <si>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</si>
  <si>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</si>
  <si>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</si>
  <si>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</si>
  <si>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</si>
  <si>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</si>
  <si>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</si>
  <si>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</si>
  <si>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</si>
  <si>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</si>
  <si>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</si>
  <si>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</si>
  <si>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</si>
  <si>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</si>
  <si>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</si>
  <si>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</si>
  <si>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</si>
  <si>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</si>
  <si>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</si>
  <si>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</si>
  <si>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</si>
  <si>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</si>
  <si>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</si>
  <si>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</si>
  <si>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</si>
  <si>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</si>
  <si>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</si>
  <si>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</si>
  <si>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</si>
  <si>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</si>
  <si>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</si>
  <si>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</si>
  <si>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</si>
  <si>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</si>
  <si>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</si>
  <si>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</si>
  <si>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</si>
  <si>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</si>
  <si>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</si>
  <si>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</si>
  <si>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</si>
  <si>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</si>
  <si>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</si>
  <si>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</si>
  <si>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</si>
  <si>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</si>
  <si>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</si>
  <si>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</si>
  <si>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</si>
  <si>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</si>
  <si>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</si>
  <si>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</si>
  <si>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</si>
  <si>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</si>
  <si>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</si>
  <si>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</si>
  <si>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</si>
  <si>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</si>
  <si>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</si>
  <si>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</si>
  <si>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</si>
  <si>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</si>
  <si>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</si>
  <si>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</si>
  <si>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</si>
  <si>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</si>
  <si>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</si>
  <si>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</si>
  <si>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</si>
  <si>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</si>
  <si>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</si>
  <si>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</si>
  <si>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</si>
  <si>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</si>
  <si>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</si>
  <si>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</si>
  <si>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</si>
  <si>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</si>
  <si>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</si>
  <si>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</si>
  <si>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</si>
  <si>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</si>
  <si>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</si>
  <si>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</si>
  <si>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</si>
  <si>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</si>
  <si>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</si>
  <si>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</si>
  <si>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</si>
  <si>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</si>
  <si>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</si>
  <si>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</si>
  <si>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</si>
  <si>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</si>
  <si>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</si>
  <si>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</si>
  <si>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</si>
  <si>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</si>
  <si>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</si>
  <si>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</si>
  <si>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</si>
  <si>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</si>
  <si>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</si>
  <si>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</si>
  <si>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</si>
  <si>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</si>
  <si>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</si>
  <si>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</si>
  <si>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</si>
  <si>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</si>
  <si>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</si>
  <si>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</si>
  <si>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</si>
  <si>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</si>
  <si>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</si>
  <si>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</si>
  <si>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</si>
  <si>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</si>
  <si>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</si>
  <si>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</si>
  <si>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</si>
  <si>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</si>
  <si>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</si>
  <si>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</si>
  <si>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</si>
  <si>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</si>
  <si>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</si>
  <si>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</si>
  <si>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</si>
  <si>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</si>
  <si>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</si>
  <si>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</si>
  <si>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</si>
  <si>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</si>
  <si>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</si>
  <si>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</si>
  <si>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</si>
  <si>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</si>
  <si>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</si>
  <si>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</si>
  <si>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</si>
  <si>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</si>
  <si>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</si>
  <si>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</si>
  <si>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</si>
  <si>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</si>
  <si>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</si>
  <si>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</si>
  <si>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</si>
  <si>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</si>
  <si>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</si>
  <si>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</si>
  <si>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</si>
  <si>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</si>
  <si>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</si>
  <si>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</si>
  <si>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</si>
  <si>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</si>
  <si>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</si>
  <si>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</si>
  <si>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</si>
  <si>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</si>
  <si>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</si>
  <si>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</si>
  <si>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</si>
  <si>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</si>
  <si>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</si>
  <si>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</si>
  <si>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</si>
  <si>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</si>
  <si>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</si>
  <si>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</si>
  <si>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</si>
  <si>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</si>
  <si>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</si>
  <si>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</si>
  <si>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</si>
  <si>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</si>
  <si>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</si>
  <si>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</si>
  <si>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</si>
  <si>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</si>
  <si>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</si>
  <si>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</si>
  <si>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</si>
  <si>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</si>
  <si>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</si>
  <si>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</si>
  <si>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</si>
  <si>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</si>
  <si>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</si>
  <si>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</si>
  <si>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</si>
  <si>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</si>
  <si>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</si>
  <si>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</si>
  <si>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</si>
  <si>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</si>
  <si>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</si>
  <si>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</si>
  <si>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</si>
  <si>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</si>
  <si>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</si>
  <si>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</si>
  <si>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</si>
  <si>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</si>
  <si>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</si>
  <si>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</si>
  <si>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</si>
  <si>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</si>
  <si>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</si>
  <si>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</si>
  <si>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</si>
  <si>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</si>
  <si>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</si>
  <si>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</si>
  <si>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</si>
  <si>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</si>
  <si>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</si>
  <si>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</si>
  <si>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</si>
  <si>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</si>
  <si>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</si>
  <si>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</si>
  <si>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</si>
  <si>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</si>
  <si>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</si>
  <si>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</si>
  <si>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</si>
  <si>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</si>
  <si>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</si>
  <si>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</si>
  <si>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</si>
  <si>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</si>
  <si>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</si>
  <si>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</si>
  <si>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</si>
  <si>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</si>
  <si>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</si>
  <si>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</si>
  <si>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</si>
  <si>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</si>
  <si>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</si>
  <si>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</si>
  <si>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</si>
  <si>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</si>
  <si>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</si>
  <si>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</si>
  <si>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</si>
  <si>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</si>
  <si>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</si>
  <si>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</si>
  <si>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</si>
  <si>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</si>
  <si>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</si>
  <si>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</si>
  <si>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</si>
  <si>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</si>
  <si>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</si>
  <si>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</si>
  <si>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</si>
  <si>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</si>
  <si>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</si>
  <si>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</si>
  <si>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</si>
  <si>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</si>
  <si>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</si>
  <si>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</si>
  <si>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</si>
  <si>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</si>
  <si>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</si>
  <si>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</si>
  <si>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</si>
  <si>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</si>
  <si>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</si>
  <si>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</si>
  <si>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</si>
  <si>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</si>
  <si>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</si>
  <si>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</si>
  <si>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</si>
  <si>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</si>
  <si>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</si>
  <si>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</si>
  <si>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</si>
  <si>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</si>
  <si>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</si>
  <si>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</si>
  <si>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</si>
  <si>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</si>
  <si>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</si>
  <si>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</si>
  <si>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</si>
  <si>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</si>
  <si>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</si>
  <si>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</si>
  <si>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</si>
  <si>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</si>
  <si>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</si>
  <si>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</si>
  <si>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</si>
  <si>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</si>
  <si>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</si>
  <si>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</si>
  <si>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</si>
  <si>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</si>
  <si>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</si>
  <si>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</si>
  <si>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</si>
  <si>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</si>
  <si>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</si>
  <si>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</si>
  <si>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</si>
  <si>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</si>
  <si>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</si>
  <si>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</si>
  <si>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</si>
  <si>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</si>
  <si>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</si>
  <si>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</si>
  <si>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</si>
  <si>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</si>
  <si>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</si>
  <si>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</si>
  <si>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</si>
  <si>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</si>
  <si>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</si>
  <si>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</si>
  <si>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</si>
  <si>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</si>
  <si>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</si>
  <si>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</si>
  <si>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</si>
  <si>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</si>
  <si>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</si>
  <si>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</si>
  <si>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</si>
  <si>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</si>
  <si>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</si>
  <si>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</si>
  <si>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</si>
  <si>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</si>
  <si>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</si>
  <si>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</si>
  <si>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</si>
  <si>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</si>
  <si>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</si>
  <si>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</si>
  <si>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</si>
  <si>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</si>
  <si>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</si>
  <si>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</si>
  <si>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</si>
  <si>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</si>
  <si>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</si>
  <si>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</si>
  <si>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</si>
  <si>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</si>
  <si>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</si>
  <si>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</si>
  <si>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</si>
  <si>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</si>
  <si>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</si>
  <si>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</si>
  <si>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</si>
  <si>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</si>
  <si>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</si>
  <si>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</si>
  <si>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</si>
  <si>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</si>
  <si>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</si>
  <si>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</si>
  <si>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</si>
  <si>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</si>
  <si>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</si>
  <si>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</si>
  <si>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</si>
  <si>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</si>
  <si>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</si>
  <si>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</si>
  <si>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</si>
  <si>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</si>
  <si>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</si>
  <si>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</si>
  <si>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</si>
  <si>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</si>
  <si>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</si>
  <si>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</si>
  <si>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</si>
  <si>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</si>
  <si>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</si>
  <si>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</si>
  <si>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</si>
  <si>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</si>
  <si>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</si>
  <si>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</si>
  <si>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</si>
  <si>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</si>
  <si>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</si>
  <si>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</si>
  <si>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</si>
  <si>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</si>
  <si>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</si>
  <si>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</si>
  <si>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</si>
  <si>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</si>
  <si>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</si>
  <si>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</si>
  <si>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</si>
  <si>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</si>
  <si>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</si>
  <si>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</si>
  <si>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</si>
  <si>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</si>
  <si>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</si>
  <si>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</si>
  <si>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</si>
  <si>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</si>
  <si>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</si>
  <si>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</si>
  <si>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</si>
  <si>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</si>
  <si>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</si>
  <si>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</si>
  <si>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</si>
  <si>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</si>
  <si>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</si>
  <si>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</si>
  <si>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</si>
  <si>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</si>
  <si>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</si>
  <si>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</si>
  <si>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</si>
  <si>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</si>
  <si>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</si>
  <si>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</si>
  <si>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</si>
  <si>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</si>
  <si>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</si>
  <si>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</si>
  <si>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</si>
  <si>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</si>
  <si>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</si>
  <si>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</si>
  <si>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</si>
  <si>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</si>
  <si>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</si>
  <si>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</si>
  <si>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</si>
  <si>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</si>
  <si>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</si>
  <si>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</si>
  <si>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</si>
  <si>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</si>
  <si>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</si>
  <si>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</si>
  <si>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</si>
  <si>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</si>
  <si>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</si>
  <si>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</si>
  <si>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</si>
  <si>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</si>
  <si>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</si>
  <si>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</si>
  <si>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</si>
  <si>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</si>
  <si>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</si>
  <si>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</si>
  <si>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</si>
  <si>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</si>
  <si>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</si>
  <si>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</si>
  <si>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</si>
  <si>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</si>
  <si>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</si>
  <si>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</si>
  <si>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</si>
  <si>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</si>
  <si>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</si>
  <si>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</si>
  <si>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</si>
  <si>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</si>
  <si>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</si>
  <si>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</si>
  <si>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</si>
  <si>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</si>
  <si>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</si>
  <si>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</si>
  <si>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</si>
  <si>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</si>
  <si>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</si>
  <si>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</si>
  <si>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</si>
  <si>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</si>
  <si>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</si>
  <si>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</si>
  <si>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</si>
  <si>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</si>
  <si>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</si>
  <si>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</si>
  <si>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</si>
  <si>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</si>
  <si>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</si>
  <si>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</si>
  <si>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</si>
  <si>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</si>
  <si>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</si>
  <si>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</si>
  <si>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</si>
  <si>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</si>
  <si>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</si>
  <si>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</si>
  <si>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</si>
  <si>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</si>
  <si>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</si>
  <si>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</si>
  <si>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</si>
  <si>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</si>
  <si>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</si>
  <si>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</si>
  <si>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</si>
  <si>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</si>
  <si>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</si>
  <si>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</si>
  <si>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</si>
  <si>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</si>
  <si>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</si>
  <si>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</si>
  <si>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</si>
  <si>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</si>
  <si>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</si>
  <si>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</si>
  <si>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</si>
  <si>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</si>
  <si>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</si>
  <si>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</si>
  <si>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</si>
  <si>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</si>
  <si>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</si>
  <si>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</si>
  <si>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</si>
  <si>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</si>
  <si>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</si>
  <si>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</si>
  <si>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</si>
  <si>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</si>
  <si>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</si>
  <si>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</si>
  <si>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</si>
  <si>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</si>
  <si>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</si>
  <si>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</si>
  <si>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</si>
  <si>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</si>
  <si>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</si>
  <si>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</si>
  <si>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</si>
  <si>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</si>
  <si>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</si>
  <si>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</si>
  <si>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</si>
  <si>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</si>
  <si>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</si>
  <si>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</si>
  <si>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</si>
  <si>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</si>
  <si>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</si>
  <si>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</si>
  <si>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</si>
  <si>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</si>
  <si>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</si>
  <si>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</si>
  <si>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</si>
  <si>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</si>
  <si>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</si>
  <si>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</si>
  <si>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</si>
  <si>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</si>
  <si>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</si>
  <si>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</si>
  <si>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</si>
  <si>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</si>
  <si>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</si>
  <si>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</si>
  <si>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</si>
  <si>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</si>
  <si>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</si>
  <si>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</si>
  <si>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</si>
  <si>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</si>
  <si>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</si>
  <si>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</si>
  <si>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</si>
  <si>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</si>
  <si>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</si>
  <si>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</si>
  <si>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</si>
  <si>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</si>
  <si>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</si>
  <si>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</si>
  <si>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</si>
  <si>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</si>
  <si>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</si>
  <si>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</si>
  <si>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</si>
  <si>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</si>
  <si>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</si>
  <si>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</si>
  <si>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</si>
  <si>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</si>
  <si>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</si>
  <si>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</si>
  <si>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</si>
  <si>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</si>
  <si>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</si>
  <si>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</si>
  <si>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</si>
  <si>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</si>
  <si>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</si>
  <si>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</si>
  <si>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</si>
  <si>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</si>
  <si>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</si>
  <si>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</si>
  <si>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</si>
  <si>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</si>
  <si>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</si>
  <si>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</si>
  <si>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</si>
  <si>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</si>
  <si>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</si>
  <si>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</si>
  <si>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</si>
  <si>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</si>
  <si>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</si>
  <si>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</si>
  <si>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</si>
  <si>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</si>
  <si>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</si>
  <si>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</si>
  <si>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</si>
  <si>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</si>
  <si>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</si>
  <si>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</si>
  <si>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</si>
  <si>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</si>
  <si>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</si>
  <si>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</si>
  <si>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</si>
  <si>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</si>
  <si>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</si>
  <si>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</si>
  <si>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</si>
  <si>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</si>
  <si>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</si>
  <si>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</si>
  <si>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</si>
  <si>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</si>
  <si>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</si>
  <si>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</si>
  <si>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</si>
  <si>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</si>
  <si>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</si>
  <si>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</si>
  <si>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</si>
  <si>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</si>
  <si>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</si>
  <si>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</si>
  <si>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</si>
  <si>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</si>
  <si>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</si>
  <si>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</si>
  <si>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</si>
  <si>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</si>
  <si>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</si>
  <si>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</si>
  <si>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</si>
  <si>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</si>
  <si>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</si>
  <si>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</si>
  <si>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</si>
  <si>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</si>
  <si>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</si>
  <si>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</si>
  <si>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</si>
  <si>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</si>
  <si>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</si>
  <si>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</si>
  <si>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</si>
  <si>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</si>
  <si>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</si>
  <si>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</si>
  <si>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</si>
  <si>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</si>
  <si>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</si>
  <si>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</si>
  <si>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</si>
  <si>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</si>
  <si>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</si>
  <si>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</si>
  <si>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</si>
  <si>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</si>
  <si>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</si>
  <si>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</si>
  <si>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</si>
  <si>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</si>
  <si>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</si>
  <si>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</si>
  <si>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</si>
  <si>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</si>
  <si>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</si>
  <si>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</si>
  <si>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</si>
  <si>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</si>
  <si>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</si>
  <si>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</si>
  <si>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</si>
  <si>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</si>
  <si>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</si>
  <si>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</si>
  <si>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</si>
  <si>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</si>
  <si>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</si>
  <si>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</si>
  <si>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</si>
  <si>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</si>
  <si>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</si>
  <si>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</si>
  <si>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</si>
  <si>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</si>
  <si>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</si>
  <si>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</si>
  <si>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</si>
  <si>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</si>
  <si>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</si>
  <si>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</si>
  <si>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</si>
  <si>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</si>
  <si>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</si>
  <si>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</si>
  <si>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</si>
  <si>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</si>
  <si>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</si>
  <si>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</si>
  <si>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</si>
  <si>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</si>
  <si>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</si>
  <si>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</si>
  <si>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</si>
  <si>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</si>
  <si>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</si>
  <si>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</si>
  <si>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</si>
  <si>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</si>
  <si>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</si>
  <si>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</si>
  <si>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</si>
  <si>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</si>
  <si>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</si>
  <si>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</si>
  <si>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</si>
  <si>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</si>
  <si>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</si>
  <si>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</si>
  <si>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</si>
  <si>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</si>
  <si>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</si>
  <si>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</si>
  <si>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</si>
  <si>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</si>
  <si>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</si>
  <si>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</si>
  <si>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</si>
  <si>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</si>
  <si>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</si>
  <si>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</si>
  <si>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</si>
  <si>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</si>
  <si>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</si>
  <si>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</si>
  <si>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</si>
  <si>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</si>
  <si>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</si>
  <si>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</si>
  <si>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</si>
  <si>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</si>
  <si>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</si>
  <si>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</si>
  <si>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</si>
  <si>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</si>
  <si>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</si>
  <si>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</si>
  <si>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</si>
  <si>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</si>
  <si>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</si>
  <si>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</si>
  <si>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</si>
  <si>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</si>
  <si>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</si>
  <si>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</si>
  <si>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</si>
  <si>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</si>
  <si>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</si>
  <si>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</si>
  <si>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</si>
  <si>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</si>
  <si>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</si>
  <si>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</si>
  <si>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</si>
  <si>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</si>
  <si>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</si>
  <si>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</si>
  <si>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</si>
  <si>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</si>
  <si>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</si>
  <si>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</si>
  <si>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</si>
  <si>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</si>
  <si>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</si>
  <si>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</si>
  <si>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</si>
  <si>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</si>
  <si>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</si>
  <si>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</si>
  <si>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</si>
  <si>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</si>
  <si>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</si>
  <si>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</si>
  <si>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</si>
  <si>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</si>
  <si>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</si>
  <si>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</si>
  <si>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</si>
  <si>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</si>
  <si>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</si>
  <si>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</si>
  <si>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</si>
  <si>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</si>
  <si>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</si>
  <si>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</si>
  <si>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</si>
  <si>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</si>
  <si>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</si>
  <si>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</si>
  <si>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</si>
  <si>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</si>
  <si>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</si>
  <si>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</si>
  <si>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</si>
  <si>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</si>
  <si>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</si>
  <si>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</si>
  <si>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</si>
  <si>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</si>
  <si>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</si>
  <si>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</si>
  <si>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</si>
  <si>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</si>
  <si>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</si>
  <si>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</si>
  <si>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</si>
  <si>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</si>
  <si>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</si>
  <si>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</si>
  <si>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</si>
  <si>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</si>
  <si>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</si>
  <si>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</si>
  <si>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</si>
  <si>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</si>
  <si>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</si>
  <si>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</si>
  <si>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</si>
  <si>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</si>
  <si>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</si>
  <si>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</si>
  <si>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</si>
  <si>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</si>
  <si>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</si>
  <si>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</si>
  <si>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</si>
  <si>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</si>
  <si>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</si>
  <si>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</si>
  <si>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</si>
  <si>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</si>
  <si>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</si>
  <si>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</si>
  <si>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</si>
  <si>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</si>
  <si>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</si>
  <si>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</si>
  <si>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</si>
  <si>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</si>
  <si>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</si>
  <si>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</si>
  <si>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</si>
  <si>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</si>
  <si>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</si>
  <si>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</si>
  <si>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</si>
  <si>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</si>
  <si>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</si>
  <si>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</si>
  <si>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</si>
  <si>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</si>
  <si>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</si>
  <si>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</si>
  <si>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</si>
  <si>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</si>
  <si>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</si>
  <si>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</si>
  <si>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</si>
  <si>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</si>
  <si>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</si>
  <si>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</si>
  <si>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</si>
  <si>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</si>
  <si>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</si>
  <si>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</si>
  <si>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</si>
  <si>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</si>
  <si>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</si>
  <si>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</si>
  <si>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</si>
  <si>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</si>
  <si>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</si>
  <si>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</si>
  <si>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</si>
  <si>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</si>
  <si>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</si>
  <si>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</si>
  <si>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</si>
  <si>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</si>
  <si>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</si>
  <si>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</si>
  <si>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</si>
  <si>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</si>
  <si>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</si>
  <si>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</si>
  <si>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</si>
  <si>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</si>
  <si>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</si>
  <si>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</si>
  <si>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</si>
  <si>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</si>
  <si>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</si>
  <si>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</si>
  <si>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</si>
  <si>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</si>
  <si>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</si>
  <si>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</si>
  <si>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</si>
  <si>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</si>
  <si>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</si>
  <si>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</si>
  <si>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</si>
  <si>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</si>
  <si>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</si>
  <si>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</si>
  <si>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</si>
  <si>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</si>
  <si>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</si>
  <si>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</si>
  <si>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</si>
  <si>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</si>
  <si>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</si>
  <si>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</si>
  <si>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</si>
  <si>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</si>
  <si>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</si>
  <si>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</si>
  <si>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</si>
  <si>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</si>
  <si>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</si>
  <si>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</si>
  <si>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</si>
  <si>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</si>
  <si>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</si>
  <si>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</si>
  <si>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</si>
  <si>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</si>
  <si>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</si>
  <si>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</si>
  <si>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</si>
  <si>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</si>
  <si>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</si>
  <si>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</si>
  <si>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</si>
  <si>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</si>
  <si>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</si>
  <si>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</si>
  <si>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</si>
  <si>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</si>
  <si>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</si>
  <si>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</si>
  <si>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</si>
  <si>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</si>
  <si>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</si>
  <si>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</si>
  <si>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</si>
  <si>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</si>
  <si>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</si>
  <si>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</si>
  <si>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</si>
  <si>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</si>
  <si>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</si>
  <si>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</si>
  <si>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</si>
  <si>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</si>
  <si>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</si>
  <si>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</si>
  <si>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</si>
  <si>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</si>
  <si>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</si>
  <si>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</si>
  <si>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</si>
  <si>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</si>
  <si>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</si>
  <si>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</si>
  <si>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</si>
  <si>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</si>
  <si>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</si>
  <si>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</si>
  <si>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</si>
  <si>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</si>
  <si>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</si>
  <si>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</si>
  <si>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</si>
  <si>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</si>
  <si>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</si>
  <si>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</si>
  <si>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</si>
  <si>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</si>
  <si>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</si>
  <si>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</si>
  <si>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</si>
  <si>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</si>
  <si>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</si>
  <si>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</si>
  <si>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</si>
  <si>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</si>
  <si>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</si>
  <si>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</si>
  <si>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</si>
  <si>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</si>
  <si>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</si>
  <si>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</si>
  <si>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</si>
  <si>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</si>
  <si>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</si>
  <si>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</si>
  <si>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</si>
  <si>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</si>
  <si>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</si>
  <si>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</si>
  <si>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</si>
  <si>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</si>
  <si>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</si>
  <si>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</si>
  <si>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</si>
  <si>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</si>
  <si>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</si>
  <si>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</si>
  <si>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</si>
  <si>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</si>
  <si>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</si>
  <si>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</si>
  <si>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</si>
  <si>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</si>
  <si>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</si>
  <si>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</si>
  <si>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</si>
  <si>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</si>
  <si>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</si>
  <si>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</si>
  <si>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</si>
  <si>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</si>
  <si>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</si>
  <si>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</si>
  <si>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</si>
  <si>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</si>
  <si>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</si>
  <si>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</si>
  <si>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</si>
  <si>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</si>
  <si>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</si>
  <si>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</si>
  <si>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</si>
  <si>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</si>
  <si>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</si>
  <si>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</si>
  <si>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</si>
  <si>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</si>
  <si>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</si>
  <si>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</si>
  <si>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</si>
  <si>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</si>
  <si>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</si>
  <si>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</si>
  <si>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</si>
  <si>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</si>
  <si>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</si>
  <si>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</si>
  <si>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</si>
  <si>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</si>
  <si>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</si>
  <si>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</si>
  <si>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</si>
  <si>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</si>
  <si>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</si>
  <si>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</si>
  <si>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</si>
  <si>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</si>
  <si>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</si>
  <si>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</si>
  <si>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</si>
  <si>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</si>
  <si>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</si>
  <si>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</si>
  <si>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</si>
  <si>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</si>
  <si>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</si>
  <si>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</si>
  <si>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</si>
  <si>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</si>
  <si>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</si>
  <si>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</si>
  <si>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</si>
  <si>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</si>
  <si>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</si>
  <si>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</si>
  <si>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</si>
  <si>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</si>
  <si>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</si>
  <si>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</si>
  <si>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</si>
  <si>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</si>
  <si>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</si>
  <si>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</si>
  <si>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</si>
  <si>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</si>
  <si>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</si>
  <si>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</si>
  <si>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</si>
  <si>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</si>
  <si>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</si>
  <si>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</si>
  <si>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</si>
  <si>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</si>
  <si>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</si>
  <si>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</si>
  <si>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</si>
  <si>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</si>
  <si>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</si>
  <si>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</si>
  <si>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</si>
  <si>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</si>
  <si>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</si>
  <si>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</si>
  <si>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</si>
  <si>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</si>
  <si>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</si>
  <si>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</si>
  <si>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</si>
  <si>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</si>
  <si>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</si>
  <si>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</si>
  <si>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</si>
  <si>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</si>
  <si>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</si>
  <si>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</si>
  <si>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</si>
  <si>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</si>
  <si>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</si>
  <si>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</si>
  <si>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</si>
  <si>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</si>
  <si>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</si>
  <si>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</si>
  <si>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</si>
  <si>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</si>
  <si>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</si>
  <si>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</si>
  <si>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</si>
  <si>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</si>
  <si>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</si>
  <si>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</si>
  <si>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</si>
  <si>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</si>
  <si>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</si>
  <si>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</si>
  <si>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</si>
  <si>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</si>
  <si>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</si>
  <si>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</si>
  <si>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</si>
  <si>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</si>
  <si>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</si>
  <si>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</si>
  <si>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</si>
  <si>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</si>
  <si>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</si>
  <si>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</si>
  <si>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</si>
  <si>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</si>
  <si>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</si>
  <si>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</si>
  <si>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</si>
  <si>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</si>
  <si>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</si>
  <si>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</si>
  <si>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</si>
  <si>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</si>
  <si>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</si>
  <si>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</si>
  <si>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</si>
  <si>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</si>
  <si>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</si>
  <si>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</si>
  <si>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</si>
  <si>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</si>
  <si>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</si>
  <si>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</si>
  <si>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</si>
  <si>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</si>
  <si>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</si>
  <si>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</si>
  <si>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</si>
  <si>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</si>
  <si>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</si>
  <si>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</si>
  <si>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</si>
  <si>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</si>
  <si>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</si>
  <si>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ATM S/M Bravo Hipica</t>
  </si>
  <si>
    <t>SIN ACTIVIDAD DE RETIRO</t>
  </si>
  <si>
    <t>335780539</t>
  </si>
  <si>
    <t>335781000</t>
  </si>
  <si>
    <t>GAVETA DE DEPOSITO LLENA</t>
  </si>
  <si>
    <t>335781222</t>
  </si>
  <si>
    <t>335781545</t>
  </si>
  <si>
    <t>335781919</t>
  </si>
  <si>
    <t>335781795</t>
  </si>
  <si>
    <t>335782679</t>
  </si>
  <si>
    <t>335782982</t>
  </si>
  <si>
    <t>335782981</t>
  </si>
  <si>
    <t>335782957</t>
  </si>
  <si>
    <t>335782952</t>
  </si>
  <si>
    <t>335782937</t>
  </si>
  <si>
    <t>335782890</t>
  </si>
  <si>
    <t>335783002</t>
  </si>
  <si>
    <t>335783030</t>
  </si>
  <si>
    <t>ERROR DE PRINTER</t>
  </si>
  <si>
    <t>335783419</t>
  </si>
  <si>
    <t>335783193</t>
  </si>
  <si>
    <t>Closed</t>
  </si>
  <si>
    <t>335783855</t>
  </si>
  <si>
    <t>335783817</t>
  </si>
  <si>
    <t>335783739</t>
  </si>
  <si>
    <t>335783721</t>
  </si>
  <si>
    <t>335783693</t>
  </si>
  <si>
    <t>335783920</t>
  </si>
  <si>
    <t>Acevedo Dominguez, Victor Leonardo</t>
  </si>
  <si>
    <t>335784039</t>
  </si>
  <si>
    <t>335784223</t>
  </si>
  <si>
    <t>335784222</t>
  </si>
  <si>
    <t>335784212</t>
  </si>
  <si>
    <t>335784209</t>
  </si>
  <si>
    <t>335784204</t>
  </si>
  <si>
    <t>335784201</t>
  </si>
  <si>
    <t>335784196</t>
  </si>
  <si>
    <t>335784176</t>
  </si>
  <si>
    <t>335784150</t>
  </si>
  <si>
    <t>335784130</t>
  </si>
  <si>
    <t>335784096</t>
  </si>
  <si>
    <t>DSIPENSADOR</t>
  </si>
  <si>
    <t>Morales Payano, Wilfredy Leandro</t>
  </si>
  <si>
    <t>335784273</t>
  </si>
  <si>
    <t>335784272</t>
  </si>
  <si>
    <t>335784271</t>
  </si>
  <si>
    <t>335784268</t>
  </si>
  <si>
    <t>335784260</t>
  </si>
  <si>
    <t>335784259</t>
  </si>
  <si>
    <t>335784258</t>
  </si>
  <si>
    <t>335784257</t>
  </si>
  <si>
    <t>335784256</t>
  </si>
  <si>
    <t>335784254</t>
  </si>
  <si>
    <t>335784244</t>
  </si>
  <si>
    <t>335784242</t>
  </si>
  <si>
    <t>6 Febrero de 2021</t>
  </si>
  <si>
    <t>335784282</t>
  </si>
  <si>
    <t>335784280</t>
  </si>
  <si>
    <t>335784278</t>
  </si>
  <si>
    <t>335784277</t>
  </si>
  <si>
    <t>335784276</t>
  </si>
  <si>
    <t>335784285</t>
  </si>
  <si>
    <t>335784284</t>
  </si>
  <si>
    <t>335784283</t>
  </si>
  <si>
    <t>Abastecido</t>
  </si>
  <si>
    <t>En Servicio</t>
  </si>
  <si>
    <t>335784399</t>
  </si>
  <si>
    <t>335784396</t>
  </si>
  <si>
    <t>335784392</t>
  </si>
  <si>
    <t>335784381</t>
  </si>
  <si>
    <t>335784377</t>
  </si>
  <si>
    <t>335784362</t>
  </si>
  <si>
    <t>335784356</t>
  </si>
  <si>
    <t>335784355</t>
  </si>
  <si>
    <t>335784308</t>
  </si>
  <si>
    <t xml:space="preserve">Blanco Garcia, Yovanny </t>
  </si>
  <si>
    <t>335784526</t>
  </si>
  <si>
    <t>335784525</t>
  </si>
  <si>
    <t>335784511</t>
  </si>
  <si>
    <t>335784492</t>
  </si>
  <si>
    <t>335784491</t>
  </si>
  <si>
    <t>335784489</t>
  </si>
  <si>
    <t>335784481</t>
  </si>
  <si>
    <t>335784475</t>
  </si>
  <si>
    <t>335784474</t>
  </si>
  <si>
    <t>335784466</t>
  </si>
  <si>
    <t xml:space="preserve"> Gil Carrera, Santiago</t>
  </si>
  <si>
    <t>335784550</t>
  </si>
  <si>
    <t>335784549</t>
  </si>
  <si>
    <t>335784548</t>
  </si>
  <si>
    <t>335784547</t>
  </si>
  <si>
    <t>335784545</t>
  </si>
  <si>
    <t>335784544</t>
  </si>
  <si>
    <t>335784543</t>
  </si>
  <si>
    <t>335784542</t>
  </si>
  <si>
    <t>335784541</t>
  </si>
  <si>
    <t>335784540</t>
  </si>
  <si>
    <t>335784539</t>
  </si>
  <si>
    <t>335784537</t>
  </si>
  <si>
    <t>335784536</t>
  </si>
  <si>
    <t>De La Cruz Marcelo, Mawel Andres</t>
  </si>
  <si>
    <t>CARGA EXITOSA</t>
  </si>
  <si>
    <t>335784576</t>
  </si>
  <si>
    <t>335784574</t>
  </si>
  <si>
    <t>335784573</t>
  </si>
  <si>
    <t>335784572</t>
  </si>
  <si>
    <t>335784571</t>
  </si>
  <si>
    <t>335784570</t>
  </si>
  <si>
    <t>335784569</t>
  </si>
  <si>
    <t>335784568</t>
  </si>
  <si>
    <t>335784567</t>
  </si>
  <si>
    <t>335784566</t>
  </si>
  <si>
    <t>335784564</t>
  </si>
  <si>
    <t>335784563</t>
  </si>
  <si>
    <t>335784562</t>
  </si>
  <si>
    <t>335784560</t>
  </si>
  <si>
    <t>335784551</t>
  </si>
  <si>
    <t>Alvarez Eusebio, Wascar Antonio</t>
  </si>
  <si>
    <t>335784218</t>
  </si>
  <si>
    <t>335784582</t>
  </si>
  <si>
    <t>335784581</t>
  </si>
  <si>
    <t>335784580</t>
  </si>
  <si>
    <t>335784579</t>
  </si>
  <si>
    <t>335784578</t>
  </si>
  <si>
    <t>335784577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</si>
</sst>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4" borderId="4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11" fillId="5" borderId="4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70"/>
      <tableStyleElement type="headerRow" dxfId="1269"/>
      <tableStyleElement type="totalRow" dxfId="1268"/>
      <tableStyleElement type="firstColumn" dxfId="1267"/>
      <tableStyleElement type="lastColumn" dxfId="1266"/>
      <tableStyleElement type="firstRowStripe" dxfId="1265"/>
      <tableStyleElement type="firstColumnStripe" dxfId="126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893"/>
  <sheetViews>
    <sheetView tabSelected="1" zoomScale="80" zoomScaleNormal="80" workbookViewId="0">
      <pane ySplit="4" topLeftCell="A101" activePane="bottomLeft" state="frozen"/>
      <selection pane="bottomLeft" activeCell="L16" sqref="L16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2" bestFit="1" customWidth="1"/>
    <col min="3" max="3" width="17.7109375" style="47" customWidth="1"/>
    <col min="4" max="4" width="29.42578125" style="70" bestFit="1" customWidth="1"/>
    <col min="5" max="5" width="10.85546875" style="111" customWidth="1"/>
    <col min="6" max="6" width="11.5703125" style="48" customWidth="1"/>
    <col min="7" max="7" width="64.140625" style="48" customWidth="1"/>
    <col min="8" max="11" width="7" style="48" customWidth="1"/>
    <col min="12" max="12" width="58.140625" style="48" customWidth="1"/>
    <col min="13" max="13" width="19.85546875" style="70" bestFit="1" customWidth="1"/>
    <col min="14" max="14" width="18" style="85" customWidth="1"/>
    <col min="15" max="15" width="42.42578125" style="85" customWidth="1"/>
    <col min="16" max="16" width="22.140625" style="74" customWidth="1"/>
    <col min="17" max="17" width="58.140625" style="66" bestFit="1" customWidth="1"/>
    <col min="18" max="16384" width="25.710937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2553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3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>
        <v>384</v>
      </c>
      <c r="Q4" s="76" t="s">
        <v>2457</v>
      </c>
    </row>
    <row r="5" spans="1:17" ht="18" x14ac:dyDescent="0.25">
      <c r="A5" s="115" t="str">
        <f>VLOOKUP(E5,'LISTADO ATM'!$A$2:$C$896,3,0)</f>
        <v>SUR</v>
      </c>
      <c r="B5" s="109" t="s">
        <v>2525</v>
      </c>
      <c r="C5" s="101">
        <v>44232.614189814813</v>
      </c>
      <c r="D5" s="115" t="s">
        <v>2476</v>
      </c>
      <c r="E5" s="99">
        <v>182</v>
      </c>
      <c r="F5" s="84" t="str">
        <f>VLOOKUP(E5,VIP!$A$2:$O11509,2,0)</f>
        <v>DRBR182</v>
      </c>
      <c r="G5" s="98" t="str">
        <f>VLOOKUP(E5,'LISTADO ATM'!$A$2:$B$895,2,0)</f>
        <v xml:space="preserve">ATM Barahona Comb </v>
      </c>
      <c r="H5" s="98" t="str">
        <f>VLOOKUP(E5,VIP!$A$2:$O16429,7,FALSE)</f>
        <v>Si</v>
      </c>
      <c r="I5" s="98" t="str">
        <f>VLOOKUP(E5,VIP!$A$2:$O8394,8,FALSE)</f>
        <v>Si</v>
      </c>
      <c r="J5" s="98" t="str">
        <f>VLOOKUP(E5,VIP!$A$2:$O8344,8,FALSE)</f>
        <v>Si</v>
      </c>
      <c r="K5" s="98" t="str">
        <f>VLOOKUP(E5,VIP!$A$2:$O11918,6,0)</f>
        <v>NO</v>
      </c>
      <c r="L5" s="104" t="s">
        <v>2465</v>
      </c>
      <c r="M5" s="119" t="s">
        <v>2563</v>
      </c>
      <c r="N5" s="102" t="s">
        <v>2480</v>
      </c>
      <c r="O5" s="115" t="s">
        <v>2481</v>
      </c>
      <c r="P5" s="119"/>
      <c r="Q5" s="118">
        <v>44233.465277777781</v>
      </c>
    </row>
    <row r="6" spans="1:17" ht="18" x14ac:dyDescent="0.25">
      <c r="A6" s="115" t="str">
        <f>VLOOKUP(E6,'LISTADO ATM'!$A$2:$C$896,3,0)</f>
        <v>DISTRITO NACIONAL</v>
      </c>
      <c r="B6" s="109" t="s">
        <v>2500</v>
      </c>
      <c r="C6" s="101">
        <v>44230.395972222221</v>
      </c>
      <c r="D6" s="115" t="s">
        <v>2189</v>
      </c>
      <c r="E6" s="99">
        <v>248</v>
      </c>
      <c r="F6" s="84" t="str">
        <f>VLOOKUP(E6,VIP!$A$2:$O11655,2,0)</f>
        <v>DRBR248</v>
      </c>
      <c r="G6" s="98" t="str">
        <f>VLOOKUP(E6,'LISTADO ATM'!$A$2:$B$895,2,0)</f>
        <v xml:space="preserve">ATM Shell Paraiso </v>
      </c>
      <c r="H6" s="98" t="str">
        <f>VLOOKUP(E6,VIP!$A$2:$O16575,7,FALSE)</f>
        <v>Si</v>
      </c>
      <c r="I6" s="98" t="str">
        <f>VLOOKUP(E6,VIP!$A$2:$O8540,8,FALSE)</f>
        <v>Si</v>
      </c>
      <c r="J6" s="98" t="str">
        <f>VLOOKUP(E6,VIP!$A$2:$O8490,8,FALSE)</f>
        <v>Si</v>
      </c>
      <c r="K6" s="98" t="str">
        <f>VLOOKUP(E6,VIP!$A$2:$O12064,6,0)</f>
        <v>NO</v>
      </c>
      <c r="L6" s="104" t="s">
        <v>2499</v>
      </c>
      <c r="M6" s="119" t="s">
        <v>2563</v>
      </c>
      <c r="N6" s="102" t="s">
        <v>2480</v>
      </c>
      <c r="O6" s="115" t="s">
        <v>2482</v>
      </c>
      <c r="P6" s="119"/>
      <c r="Q6" s="118">
        <v>44233.444386574076</v>
      </c>
    </row>
    <row r="7" spans="1:17" ht="18" x14ac:dyDescent="0.25">
      <c r="A7" s="115" t="str">
        <f>VLOOKUP(E7,'LISTADO ATM'!$A$2:$C$896,3,0)</f>
        <v>DISTRITO NACIONAL</v>
      </c>
      <c r="B7" s="109" t="s">
        <v>2506</v>
      </c>
      <c r="C7" s="101">
        <v>44231.355439814812</v>
      </c>
      <c r="D7" s="115" t="s">
        <v>2476</v>
      </c>
      <c r="E7" s="99">
        <v>347</v>
      </c>
      <c r="F7" s="84" t="str">
        <f>VLOOKUP(E7,VIP!$A$2:$O11516,2,0)</f>
        <v>DRBR347</v>
      </c>
      <c r="G7" s="98" t="str">
        <f>VLOOKUP(E7,'LISTADO ATM'!$A$2:$B$895,2,0)</f>
        <v>ATM Patio de Colombia</v>
      </c>
      <c r="H7" s="98" t="str">
        <f>VLOOKUP(E7,VIP!$A$2:$O16436,7,FALSE)</f>
        <v>N/A</v>
      </c>
      <c r="I7" s="98" t="str">
        <f>VLOOKUP(E7,VIP!$A$2:$O8401,8,FALSE)</f>
        <v>N/A</v>
      </c>
      <c r="J7" s="98" t="str">
        <f>VLOOKUP(E7,VIP!$A$2:$O8351,8,FALSE)</f>
        <v>N/A</v>
      </c>
      <c r="K7" s="98" t="str">
        <f>VLOOKUP(E7,VIP!$A$2:$O11925,6,0)</f>
        <v>N/A</v>
      </c>
      <c r="L7" s="104" t="s">
        <v>2502</v>
      </c>
      <c r="M7" s="119" t="s">
        <v>2563</v>
      </c>
      <c r="N7" s="102" t="s">
        <v>2480</v>
      </c>
      <c r="O7" s="115" t="s">
        <v>2481</v>
      </c>
      <c r="P7" s="119"/>
      <c r="Q7" s="118">
        <v>44233.57708333333</v>
      </c>
    </row>
    <row r="8" spans="1:17" ht="18" x14ac:dyDescent="0.25">
      <c r="A8" s="115" t="str">
        <f>VLOOKUP(E8,'LISTADO ATM'!$A$2:$C$896,3,0)</f>
        <v>SUR</v>
      </c>
      <c r="B8" s="109" t="s">
        <v>2505</v>
      </c>
      <c r="C8" s="101">
        <v>44231.391226851854</v>
      </c>
      <c r="D8" s="115" t="s">
        <v>2189</v>
      </c>
      <c r="E8" s="99">
        <v>296</v>
      </c>
      <c r="F8" s="84" t="str">
        <f>VLOOKUP(E8,VIP!$A$2:$O11508,2,0)</f>
        <v>DRBR296</v>
      </c>
      <c r="G8" s="98" t="str">
        <f>VLOOKUP(E8,'LISTADO ATM'!$A$2:$B$895,2,0)</f>
        <v>ATM Estación BANICOMB (Baní)  ECO Petroleo</v>
      </c>
      <c r="H8" s="98" t="str">
        <f>VLOOKUP(E8,VIP!$A$2:$O16428,7,FALSE)</f>
        <v>Si</v>
      </c>
      <c r="I8" s="98" t="str">
        <f>VLOOKUP(E8,VIP!$A$2:$O8393,8,FALSE)</f>
        <v>Si</v>
      </c>
      <c r="J8" s="98" t="str">
        <f>VLOOKUP(E8,VIP!$A$2:$O8343,8,FALSE)</f>
        <v>Si</v>
      </c>
      <c r="K8" s="98" t="str">
        <f>VLOOKUP(E8,VIP!$A$2:$O11917,6,0)</f>
        <v>NO</v>
      </c>
      <c r="L8" s="104" t="s">
        <v>2228</v>
      </c>
      <c r="M8" s="119" t="s">
        <v>2563</v>
      </c>
      <c r="N8" s="102" t="s">
        <v>2494</v>
      </c>
      <c r="O8" s="115" t="s">
        <v>2482</v>
      </c>
      <c r="P8" s="119"/>
      <c r="Q8" s="118">
        <v>44233.711805555555</v>
      </c>
    </row>
    <row r="9" spans="1:17" ht="18" x14ac:dyDescent="0.25">
      <c r="A9" s="115" t="str">
        <f>VLOOKUP(E9,'LISTADO ATM'!$A$2:$C$896,3,0)</f>
        <v>DISTRITO NACIONAL</v>
      </c>
      <c r="B9" s="109" t="s">
        <v>2531</v>
      </c>
      <c r="C9" s="101">
        <v>44232.763796296298</v>
      </c>
      <c r="D9" s="115" t="s">
        <v>2476</v>
      </c>
      <c r="E9" s="99">
        <v>583</v>
      </c>
      <c r="F9" s="84" t="str">
        <f>VLOOKUP(E9,VIP!$A$2:$O11516,2,0)</f>
        <v>DRBR431</v>
      </c>
      <c r="G9" s="98" t="str">
        <f>VLOOKUP(E9,'LISTADO ATM'!$A$2:$B$895,2,0)</f>
        <v xml:space="preserve">ATM Ministerio Fuerzas Armadas I </v>
      </c>
      <c r="H9" s="98" t="str">
        <f>VLOOKUP(E9,VIP!$A$2:$O16436,7,FALSE)</f>
        <v>Si</v>
      </c>
      <c r="I9" s="98" t="str">
        <f>VLOOKUP(E9,VIP!$A$2:$O8401,8,FALSE)</f>
        <v>Si</v>
      </c>
      <c r="J9" s="98" t="str">
        <f>VLOOKUP(E9,VIP!$A$2:$O8351,8,FALSE)</f>
        <v>Si</v>
      </c>
      <c r="K9" s="98" t="str">
        <f>VLOOKUP(E9,VIP!$A$2:$O11925,6,0)</f>
        <v>NO</v>
      </c>
      <c r="L9" s="104" t="s">
        <v>2465</v>
      </c>
      <c r="M9" s="119" t="s">
        <v>2563</v>
      </c>
      <c r="N9" s="102" t="s">
        <v>2480</v>
      </c>
      <c r="O9" s="115" t="s">
        <v>2481</v>
      </c>
      <c r="P9" s="119"/>
      <c r="Q9" s="118">
        <v>44233.465509259258</v>
      </c>
    </row>
    <row r="10" spans="1:17" ht="18" x14ac:dyDescent="0.25">
      <c r="A10" s="115" t="str">
        <f>VLOOKUP(E10,'LISTADO ATM'!$A$2:$C$896,3,0)</f>
        <v>DISTRITO NACIONAL</v>
      </c>
      <c r="B10" s="109" t="s">
        <v>2534</v>
      </c>
      <c r="C10" s="101">
        <v>44232.755567129629</v>
      </c>
      <c r="D10" s="115" t="s">
        <v>2476</v>
      </c>
      <c r="E10" s="99">
        <v>302</v>
      </c>
      <c r="F10" s="84" t="str">
        <f>VLOOKUP(E10,VIP!$A$2:$O11519,2,0)</f>
        <v>DRBR302</v>
      </c>
      <c r="G10" s="98" t="str">
        <f>VLOOKUP(E10,'LISTADO ATM'!$A$2:$B$895,2,0)</f>
        <v xml:space="preserve">ATM S/M Aprezio Los Mameyes  </v>
      </c>
      <c r="H10" s="98" t="str">
        <f>VLOOKUP(E10,VIP!$A$2:$O16439,7,FALSE)</f>
        <v>Si</v>
      </c>
      <c r="I10" s="98" t="str">
        <f>VLOOKUP(E10,VIP!$A$2:$O8404,8,FALSE)</f>
        <v>Si</v>
      </c>
      <c r="J10" s="98" t="str">
        <f>VLOOKUP(E10,VIP!$A$2:$O8354,8,FALSE)</f>
        <v>Si</v>
      </c>
      <c r="K10" s="98" t="str">
        <f>VLOOKUP(E10,VIP!$A$2:$O11928,6,0)</f>
        <v>NO</v>
      </c>
      <c r="L10" s="104" t="s">
        <v>2465</v>
      </c>
      <c r="M10" s="119" t="s">
        <v>2563</v>
      </c>
      <c r="N10" s="102" t="s">
        <v>2480</v>
      </c>
      <c r="O10" s="115" t="s">
        <v>2481</v>
      </c>
      <c r="P10" s="119"/>
      <c r="Q10" s="118">
        <v>44233.708333333336</v>
      </c>
    </row>
    <row r="11" spans="1:17" ht="18" x14ac:dyDescent="0.25">
      <c r="A11" s="115" t="str">
        <f>VLOOKUP(E11,'LISTADO ATM'!$A$2:$C$896,3,0)</f>
        <v>NORTE</v>
      </c>
      <c r="B11" s="109" t="s">
        <v>2512</v>
      </c>
      <c r="C11" s="101">
        <v>44231.761134259257</v>
      </c>
      <c r="D11" s="115" t="s">
        <v>2495</v>
      </c>
      <c r="E11" s="99">
        <v>965</v>
      </c>
      <c r="F11" s="84" t="str">
        <f>VLOOKUP(E11,VIP!$A$2:$O11522,2,0)</f>
        <v>DRBR965</v>
      </c>
      <c r="G11" s="98" t="str">
        <f>VLOOKUP(E11,'LISTADO ATM'!$A$2:$B$895,2,0)</f>
        <v xml:space="preserve">ATM S/M La Fuente FUN (Santiago) </v>
      </c>
      <c r="H11" s="98" t="str">
        <f>VLOOKUP(E11,VIP!$A$2:$O16442,7,FALSE)</f>
        <v>Si</v>
      </c>
      <c r="I11" s="98" t="str">
        <f>VLOOKUP(E11,VIP!$A$2:$O8407,8,FALSE)</f>
        <v>Si</v>
      </c>
      <c r="J11" s="98" t="str">
        <f>VLOOKUP(E11,VIP!$A$2:$O8357,8,FALSE)</f>
        <v>Si</v>
      </c>
      <c r="K11" s="98" t="str">
        <f>VLOOKUP(E11,VIP!$A$2:$O11931,6,0)</f>
        <v>NO</v>
      </c>
      <c r="L11" s="104" t="s">
        <v>2502</v>
      </c>
      <c r="M11" s="119" t="s">
        <v>2563</v>
      </c>
      <c r="N11" s="102" t="s">
        <v>2480</v>
      </c>
      <c r="O11" s="115" t="s">
        <v>2496</v>
      </c>
      <c r="P11" s="119"/>
      <c r="Q11" s="118">
        <v>44233.569444444445</v>
      </c>
    </row>
    <row r="12" spans="1:17" ht="18" x14ac:dyDescent="0.25">
      <c r="A12" s="115" t="str">
        <f>VLOOKUP(E12,'LISTADO ATM'!$A$2:$C$896,3,0)</f>
        <v>NORTE</v>
      </c>
      <c r="B12" s="109" t="s">
        <v>2511</v>
      </c>
      <c r="C12" s="101">
        <v>44231.782569444447</v>
      </c>
      <c r="D12" s="115" t="s">
        <v>2495</v>
      </c>
      <c r="E12" s="99">
        <v>291</v>
      </c>
      <c r="F12" s="84" t="str">
        <f>VLOOKUP(E12,VIP!$A$2:$O11520,2,0)</f>
        <v>DRBR291</v>
      </c>
      <c r="G12" s="98" t="str">
        <f>VLOOKUP(E12,'LISTADO ATM'!$A$2:$B$895,2,0)</f>
        <v xml:space="preserve">ATM S/M Jumbo Las Colinas </v>
      </c>
      <c r="H12" s="98" t="str">
        <f>VLOOKUP(E12,VIP!$A$2:$O16440,7,FALSE)</f>
        <v>Si</v>
      </c>
      <c r="I12" s="98" t="str">
        <f>VLOOKUP(E12,VIP!$A$2:$O8405,8,FALSE)</f>
        <v>Si</v>
      </c>
      <c r="J12" s="98" t="str">
        <f>VLOOKUP(E12,VIP!$A$2:$O8355,8,FALSE)</f>
        <v>Si</v>
      </c>
      <c r="K12" s="98" t="str">
        <f>VLOOKUP(E12,VIP!$A$2:$O11929,6,0)</f>
        <v>NO</v>
      </c>
      <c r="L12" s="104" t="s">
        <v>2502</v>
      </c>
      <c r="M12" s="119" t="s">
        <v>2563</v>
      </c>
      <c r="N12" s="102" t="s">
        <v>2480</v>
      </c>
      <c r="O12" s="115" t="s">
        <v>2496</v>
      </c>
      <c r="P12" s="119"/>
      <c r="Q12" s="118">
        <v>44233.569444444445</v>
      </c>
    </row>
    <row r="13" spans="1:17" ht="18" x14ac:dyDescent="0.25">
      <c r="A13" s="115" t="str">
        <f>VLOOKUP(E13,'LISTADO ATM'!$A$2:$C$896,3,0)</f>
        <v>DISTRITO NACIONAL</v>
      </c>
      <c r="B13" s="109" t="s">
        <v>2510</v>
      </c>
      <c r="C13" s="101">
        <v>44231.795486111114</v>
      </c>
      <c r="D13" s="115" t="s">
        <v>2189</v>
      </c>
      <c r="E13" s="99">
        <v>113</v>
      </c>
      <c r="F13" s="84" t="str">
        <f>VLOOKUP(E13,VIP!$A$2:$O11518,2,0)</f>
        <v>DRBR113</v>
      </c>
      <c r="G13" s="98" t="str">
        <f>VLOOKUP(E13,'LISTADO ATM'!$A$2:$B$895,2,0)</f>
        <v xml:space="preserve">ATM Autoservicio Atalaya del Mar </v>
      </c>
      <c r="H13" s="98" t="str">
        <f>VLOOKUP(E13,VIP!$A$2:$O16438,7,FALSE)</f>
        <v>Si</v>
      </c>
      <c r="I13" s="98" t="str">
        <f>VLOOKUP(E13,VIP!$A$2:$O8403,8,FALSE)</f>
        <v>No</v>
      </c>
      <c r="J13" s="98" t="str">
        <f>VLOOKUP(E13,VIP!$A$2:$O8353,8,FALSE)</f>
        <v>No</v>
      </c>
      <c r="K13" s="98" t="str">
        <f>VLOOKUP(E13,VIP!$A$2:$O11927,6,0)</f>
        <v>NO</v>
      </c>
      <c r="L13" s="104" t="s">
        <v>2228</v>
      </c>
      <c r="M13" s="119" t="s">
        <v>2563</v>
      </c>
      <c r="N13" s="102" t="s">
        <v>2480</v>
      </c>
      <c r="O13" s="115" t="s">
        <v>2482</v>
      </c>
      <c r="P13" s="119"/>
      <c r="Q13" s="118">
        <v>44233.581793981481</v>
      </c>
    </row>
    <row r="14" spans="1:17" ht="18" x14ac:dyDescent="0.25">
      <c r="A14" s="115" t="str">
        <f>VLOOKUP(E14,'LISTADO ATM'!$A$2:$C$896,3,0)</f>
        <v>ESTE</v>
      </c>
      <c r="B14" s="109" t="s">
        <v>2509</v>
      </c>
      <c r="C14" s="101">
        <v>44231.84584490741</v>
      </c>
      <c r="D14" s="115" t="s">
        <v>2189</v>
      </c>
      <c r="E14" s="99">
        <v>213</v>
      </c>
      <c r="F14" s="84" t="str">
        <f>VLOOKUP(E14,VIP!$A$2:$O11505,2,0)</f>
        <v>DRBR213</v>
      </c>
      <c r="G14" s="98" t="str">
        <f>VLOOKUP(E14,'LISTADO ATM'!$A$2:$B$895,2,0)</f>
        <v xml:space="preserve">ATM Almacenes Iberia (La Romana) </v>
      </c>
      <c r="H14" s="98" t="str">
        <f>VLOOKUP(E14,VIP!$A$2:$O16425,7,FALSE)</f>
        <v>Si</v>
      </c>
      <c r="I14" s="98" t="str">
        <f>VLOOKUP(E14,VIP!$A$2:$O8390,8,FALSE)</f>
        <v>Si</v>
      </c>
      <c r="J14" s="98" t="str">
        <f>VLOOKUP(E14,VIP!$A$2:$O8340,8,FALSE)</f>
        <v>Si</v>
      </c>
      <c r="K14" s="98" t="str">
        <f>VLOOKUP(E14,VIP!$A$2:$O11914,6,0)</f>
        <v>NO</v>
      </c>
      <c r="L14" s="104" t="s">
        <v>2228</v>
      </c>
      <c r="M14" s="119" t="s">
        <v>2563</v>
      </c>
      <c r="N14" s="102" t="s">
        <v>2494</v>
      </c>
      <c r="O14" s="115" t="s">
        <v>2482</v>
      </c>
      <c r="P14" s="119"/>
      <c r="Q14" s="118">
        <v>44233.736111111109</v>
      </c>
    </row>
    <row r="15" spans="1:17" ht="18" x14ac:dyDescent="0.25">
      <c r="A15" s="115" t="str">
        <f>VLOOKUP(E15,'LISTADO ATM'!$A$2:$C$896,3,0)</f>
        <v>DISTRITO NACIONAL</v>
      </c>
      <c r="B15" s="109" t="s">
        <v>2508</v>
      </c>
      <c r="C15" s="101">
        <v>44231.846493055556</v>
      </c>
      <c r="D15" s="115" t="s">
        <v>2189</v>
      </c>
      <c r="E15" s="99">
        <v>244</v>
      </c>
      <c r="F15" s="84" t="str">
        <f>VLOOKUP(E15,VIP!$A$2:$O11504,2,0)</f>
        <v>DRBR244</v>
      </c>
      <c r="G15" s="98" t="str">
        <f>VLOOKUP(E15,'LISTADO ATM'!$A$2:$B$895,2,0)</f>
        <v xml:space="preserve">ATM Ministerio de Hacienda (antiguo Finanzas) </v>
      </c>
      <c r="H15" s="98" t="str">
        <f>VLOOKUP(E15,VIP!$A$2:$O16424,7,FALSE)</f>
        <v>Si</v>
      </c>
      <c r="I15" s="98" t="str">
        <f>VLOOKUP(E15,VIP!$A$2:$O8389,8,FALSE)</f>
        <v>Si</v>
      </c>
      <c r="J15" s="98" t="str">
        <f>VLOOKUP(E15,VIP!$A$2:$O8339,8,FALSE)</f>
        <v>Si</v>
      </c>
      <c r="K15" s="98" t="str">
        <f>VLOOKUP(E15,VIP!$A$2:$O11913,6,0)</f>
        <v>NO</v>
      </c>
      <c r="L15" s="104" t="s">
        <v>2228</v>
      </c>
      <c r="M15" s="119" t="s">
        <v>2563</v>
      </c>
      <c r="N15" s="118" t="s">
        <v>2519</v>
      </c>
      <c r="O15" s="115" t="s">
        <v>2482</v>
      </c>
      <c r="P15" s="119"/>
      <c r="Q15" s="118">
        <v>44233.546527777777</v>
      </c>
    </row>
    <row r="16" spans="1:17" ht="18" x14ac:dyDescent="0.25">
      <c r="A16" s="115" t="str">
        <f>VLOOKUP(E16,'LISTADO ATM'!$A$2:$C$896,3,0)</f>
        <v>DISTRITO NACIONAL</v>
      </c>
      <c r="B16" s="109" t="s">
        <v>2514</v>
      </c>
      <c r="C16" s="101">
        <v>44232.014803240738</v>
      </c>
      <c r="D16" s="115" t="s">
        <v>2189</v>
      </c>
      <c r="E16" s="99">
        <v>953</v>
      </c>
      <c r="F16" s="84" t="str">
        <f>VLOOKUP(E16,VIP!$A$2:$O11506,2,0)</f>
        <v>DRBR01I</v>
      </c>
      <c r="G16" s="98" t="str">
        <f>VLOOKUP(E16,'LISTADO ATM'!$A$2:$B$895,2,0)</f>
        <v xml:space="preserve">ATM Estafeta Dirección General de Pasaportes/Migración </v>
      </c>
      <c r="H16" s="98" t="str">
        <f>VLOOKUP(E16,VIP!$A$2:$O16426,7,FALSE)</f>
        <v>Si</v>
      </c>
      <c r="I16" s="98" t="str">
        <f>VLOOKUP(E16,VIP!$A$2:$O8391,8,FALSE)</f>
        <v>Si</v>
      </c>
      <c r="J16" s="98" t="str">
        <f>VLOOKUP(E16,VIP!$A$2:$O8341,8,FALSE)</f>
        <v>Si</v>
      </c>
      <c r="K16" s="98" t="str">
        <f>VLOOKUP(E16,VIP!$A$2:$O11915,6,0)</f>
        <v>No</v>
      </c>
      <c r="L16" s="104" t="s">
        <v>2228</v>
      </c>
      <c r="M16" s="119" t="s">
        <v>2563</v>
      </c>
      <c r="N16" s="118" t="s">
        <v>2519</v>
      </c>
      <c r="O16" s="115" t="s">
        <v>2482</v>
      </c>
      <c r="P16" s="119"/>
      <c r="Q16" s="118">
        <v>44233.768750000003</v>
      </c>
    </row>
    <row r="17" spans="1:17" ht="18" x14ac:dyDescent="0.25">
      <c r="A17" s="115" t="str">
        <f>VLOOKUP(E17,'LISTADO ATM'!$A$2:$C$896,3,0)</f>
        <v>ESTE</v>
      </c>
      <c r="B17" s="109" t="s">
        <v>2515</v>
      </c>
      <c r="C17" s="101">
        <v>44232.332129629627</v>
      </c>
      <c r="D17" s="115" t="s">
        <v>2189</v>
      </c>
      <c r="E17" s="99">
        <v>608</v>
      </c>
      <c r="F17" s="84" t="str">
        <f>VLOOKUP(E17,VIP!$A$2:$O11509,2,0)</f>
        <v>DRBR305</v>
      </c>
      <c r="G17" s="98" t="str">
        <f>VLOOKUP(E17,'LISTADO ATM'!$A$2:$B$895,2,0)</f>
        <v xml:space="preserve">ATM Oficina Jumbo (San Pedro) </v>
      </c>
      <c r="H17" s="98" t="str">
        <f>VLOOKUP(E17,VIP!$A$2:$O16429,7,FALSE)</f>
        <v>Si</v>
      </c>
      <c r="I17" s="98" t="str">
        <f>VLOOKUP(E17,VIP!$A$2:$O8394,8,FALSE)</f>
        <v>Si</v>
      </c>
      <c r="J17" s="98" t="str">
        <f>VLOOKUP(E17,VIP!$A$2:$O8344,8,FALSE)</f>
        <v>Si</v>
      </c>
      <c r="K17" s="98" t="str">
        <f>VLOOKUP(E17,VIP!$A$2:$O11918,6,0)</f>
        <v>SI</v>
      </c>
      <c r="L17" s="104" t="s">
        <v>2516</v>
      </c>
      <c r="M17" s="119" t="s">
        <v>2563</v>
      </c>
      <c r="N17" s="102" t="s">
        <v>2480</v>
      </c>
      <c r="O17" s="115" t="s">
        <v>2482</v>
      </c>
      <c r="P17" s="119"/>
      <c r="Q17" s="118">
        <v>44233.583101851851</v>
      </c>
    </row>
    <row r="18" spans="1:17" ht="18" x14ac:dyDescent="0.25">
      <c r="A18" s="115" t="str">
        <f>VLOOKUP(E18,'LISTADO ATM'!$A$2:$C$896,3,0)</f>
        <v>DISTRITO NACIONAL</v>
      </c>
      <c r="B18" s="109">
        <v>335783678</v>
      </c>
      <c r="C18" s="101">
        <v>44232.507893518516</v>
      </c>
      <c r="D18" s="115" t="s">
        <v>2189</v>
      </c>
      <c r="E18" s="99">
        <v>314</v>
      </c>
      <c r="F18" s="84" t="str">
        <f>VLOOKUP(E18,VIP!$A$2:$O11524,2,0)</f>
        <v>DRBR314</v>
      </c>
      <c r="G18" s="98" t="str">
        <f>VLOOKUP(E18,'LISTADO ATM'!$A$2:$B$895,2,0)</f>
        <v xml:space="preserve">ATM UNP Cambita Garabito (San Cristóbal) </v>
      </c>
      <c r="H18" s="98" t="str">
        <f>VLOOKUP(E18,VIP!$A$2:$O16444,7,FALSE)</f>
        <v>Si</v>
      </c>
      <c r="I18" s="98" t="str">
        <f>VLOOKUP(E18,VIP!$A$2:$O8409,8,FALSE)</f>
        <v>Si</v>
      </c>
      <c r="J18" s="98" t="str">
        <f>VLOOKUP(E18,VIP!$A$2:$O8359,8,FALSE)</f>
        <v>Si</v>
      </c>
      <c r="K18" s="98" t="str">
        <f>VLOOKUP(E18,VIP!$A$2:$O11933,6,0)</f>
        <v>NO</v>
      </c>
      <c r="L18" s="104" t="s">
        <v>2228</v>
      </c>
      <c r="M18" s="119" t="s">
        <v>2563</v>
      </c>
      <c r="N18" s="118" t="s">
        <v>2519</v>
      </c>
      <c r="O18" s="115" t="s">
        <v>2482</v>
      </c>
      <c r="P18" s="119"/>
      <c r="Q18" s="118">
        <v>44233.821527777778</v>
      </c>
    </row>
    <row r="19" spans="1:17" ht="18" x14ac:dyDescent="0.25">
      <c r="A19" s="115" t="str">
        <f>VLOOKUP(E19,'LISTADO ATM'!$A$2:$C$896,3,0)</f>
        <v>DISTRITO NACIONAL</v>
      </c>
      <c r="B19" s="109" t="s">
        <v>2524</v>
      </c>
      <c r="C19" s="101">
        <v>44232.514953703707</v>
      </c>
      <c r="D19" s="115" t="s">
        <v>2189</v>
      </c>
      <c r="E19" s="99">
        <v>816</v>
      </c>
      <c r="F19" s="84" t="str">
        <f>VLOOKUP(E19,VIP!$A$2:$O11523,2,0)</f>
        <v>DRBR816</v>
      </c>
      <c r="G19" s="98" t="str">
        <f>VLOOKUP(E19,'LISTADO ATM'!$A$2:$B$895,2,0)</f>
        <v xml:space="preserve">ATM Oficina Pedro Brand </v>
      </c>
      <c r="H19" s="98" t="str">
        <f>VLOOKUP(E19,VIP!$A$2:$O16443,7,FALSE)</f>
        <v>Si</v>
      </c>
      <c r="I19" s="98" t="str">
        <f>VLOOKUP(E19,VIP!$A$2:$O8408,8,FALSE)</f>
        <v>Si</v>
      </c>
      <c r="J19" s="98" t="str">
        <f>VLOOKUP(E19,VIP!$A$2:$O8358,8,FALSE)</f>
        <v>Si</v>
      </c>
      <c r="K19" s="98" t="str">
        <f>VLOOKUP(E19,VIP!$A$2:$O11932,6,0)</f>
        <v>NO</v>
      </c>
      <c r="L19" s="104" t="s">
        <v>2228</v>
      </c>
      <c r="M19" s="119" t="s">
        <v>2563</v>
      </c>
      <c r="N19" s="102" t="s">
        <v>2494</v>
      </c>
      <c r="O19" s="115" t="s">
        <v>2482</v>
      </c>
      <c r="P19" s="119"/>
      <c r="Q19" s="118">
        <v>44233.584143518521</v>
      </c>
    </row>
    <row r="20" spans="1:17" ht="18" x14ac:dyDescent="0.25">
      <c r="A20" s="115" t="str">
        <f>VLOOKUP(E20,'LISTADO ATM'!$A$2:$C$896,3,0)</f>
        <v>DISTRITO NACIONAL</v>
      </c>
      <c r="B20" s="109" t="s">
        <v>2523</v>
      </c>
      <c r="C20" s="101">
        <v>44232.524282407408</v>
      </c>
      <c r="D20" s="115" t="s">
        <v>2189</v>
      </c>
      <c r="E20" s="99">
        <v>966</v>
      </c>
      <c r="F20" s="84" t="str">
        <f>VLOOKUP(E20,VIP!$A$2:$O11522,2,0)</f>
        <v>DRBR966</v>
      </c>
      <c r="G20" s="98" t="str">
        <f>VLOOKUP(E20,'LISTADO ATM'!$A$2:$B$895,2,0)</f>
        <v>ATM Centro Medico Real</v>
      </c>
      <c r="H20" s="98" t="str">
        <f>VLOOKUP(E20,VIP!$A$2:$O16442,7,FALSE)</f>
        <v>Si</v>
      </c>
      <c r="I20" s="98" t="str">
        <f>VLOOKUP(E20,VIP!$A$2:$O8407,8,FALSE)</f>
        <v>Si</v>
      </c>
      <c r="J20" s="98" t="str">
        <f>VLOOKUP(E20,VIP!$A$2:$O8357,8,FALSE)</f>
        <v>Si</v>
      </c>
      <c r="K20" s="98" t="str">
        <f>VLOOKUP(E20,VIP!$A$2:$O11931,6,0)</f>
        <v>NO</v>
      </c>
      <c r="L20" s="104" t="s">
        <v>2463</v>
      </c>
      <c r="M20" s="119" t="s">
        <v>2563</v>
      </c>
      <c r="N20" s="102" t="s">
        <v>2494</v>
      </c>
      <c r="O20" s="115" t="s">
        <v>2482</v>
      </c>
      <c r="P20" s="119"/>
      <c r="Q20" s="118">
        <v>44232.449444444443</v>
      </c>
    </row>
    <row r="21" spans="1:17" ht="18" x14ac:dyDescent="0.25">
      <c r="A21" s="115" t="str">
        <f>VLOOKUP(E21,'LISTADO ATM'!$A$2:$C$896,3,0)</f>
        <v>NORTE</v>
      </c>
      <c r="B21" s="109" t="s">
        <v>2522</v>
      </c>
      <c r="C21" s="101">
        <v>44232.52851851852</v>
      </c>
      <c r="D21" s="115" t="s">
        <v>2190</v>
      </c>
      <c r="E21" s="99">
        <v>93</v>
      </c>
      <c r="F21" s="84" t="str">
        <f>VLOOKUP(E21,VIP!$A$2:$O11521,2,0)</f>
        <v>DRBR093</v>
      </c>
      <c r="G21" s="98" t="str">
        <f>VLOOKUP(E21,'LISTADO ATM'!$A$2:$B$895,2,0)</f>
        <v xml:space="preserve">ATM Oficina Cotuí </v>
      </c>
      <c r="H21" s="98" t="str">
        <f>VLOOKUP(E21,VIP!$A$2:$O16441,7,FALSE)</f>
        <v>Si</v>
      </c>
      <c r="I21" s="98" t="str">
        <f>VLOOKUP(E21,VIP!$A$2:$O8406,8,FALSE)</f>
        <v>Si</v>
      </c>
      <c r="J21" s="98" t="str">
        <f>VLOOKUP(E21,VIP!$A$2:$O8356,8,FALSE)</f>
        <v>Si</v>
      </c>
      <c r="K21" s="98" t="str">
        <f>VLOOKUP(E21,VIP!$A$2:$O11930,6,0)</f>
        <v>SI</v>
      </c>
      <c r="L21" s="104" t="s">
        <v>2463</v>
      </c>
      <c r="M21" s="119" t="s">
        <v>2563</v>
      </c>
      <c r="N21" s="102" t="s">
        <v>2480</v>
      </c>
      <c r="O21" s="115" t="s">
        <v>2526</v>
      </c>
      <c r="P21" s="119"/>
      <c r="Q21" s="118">
        <v>44233.583333333336</v>
      </c>
    </row>
    <row r="22" spans="1:17" ht="18" x14ac:dyDescent="0.25">
      <c r="A22" s="115" t="str">
        <f>VLOOKUP(E22,'LISTADO ATM'!$A$2:$C$896,3,0)</f>
        <v>DISTRITO NACIONAL</v>
      </c>
      <c r="B22" s="109" t="s">
        <v>2521</v>
      </c>
      <c r="C22" s="101">
        <v>44232.56894675926</v>
      </c>
      <c r="D22" s="115" t="s">
        <v>2189</v>
      </c>
      <c r="E22" s="99">
        <v>425</v>
      </c>
      <c r="F22" s="84" t="str">
        <f>VLOOKUP(E22,VIP!$A$2:$O11520,2,0)</f>
        <v>DRBR425</v>
      </c>
      <c r="G22" s="98" t="str">
        <f>VLOOKUP(E22,'LISTADO ATM'!$A$2:$B$895,2,0)</f>
        <v xml:space="preserve">ATM UNP Jumbo Luperón II </v>
      </c>
      <c r="H22" s="98" t="str">
        <f>VLOOKUP(E22,VIP!$A$2:$O16440,7,FALSE)</f>
        <v>Si</v>
      </c>
      <c r="I22" s="98" t="str">
        <f>VLOOKUP(E22,VIP!$A$2:$O8405,8,FALSE)</f>
        <v>Si</v>
      </c>
      <c r="J22" s="98" t="str">
        <f>VLOOKUP(E22,VIP!$A$2:$O8355,8,FALSE)</f>
        <v>Si</v>
      </c>
      <c r="K22" s="98" t="str">
        <f>VLOOKUP(E22,VIP!$A$2:$O11929,6,0)</f>
        <v>NO</v>
      </c>
      <c r="L22" s="104" t="s">
        <v>2228</v>
      </c>
      <c r="M22" s="119" t="s">
        <v>2563</v>
      </c>
      <c r="N22" s="102" t="s">
        <v>2494</v>
      </c>
      <c r="O22" s="115" t="s">
        <v>2482</v>
      </c>
      <c r="P22" s="119"/>
      <c r="Q22" s="118">
        <v>44233.75</v>
      </c>
    </row>
    <row r="23" spans="1:17" ht="18" x14ac:dyDescent="0.25">
      <c r="A23" s="115" t="str">
        <f>VLOOKUP(E23,'LISTADO ATM'!$A$2:$C$896,3,0)</f>
        <v>NORTE</v>
      </c>
      <c r="B23" s="109" t="s">
        <v>2535</v>
      </c>
      <c r="C23" s="101">
        <v>44232.739016203705</v>
      </c>
      <c r="D23" s="115" t="s">
        <v>2190</v>
      </c>
      <c r="E23" s="99">
        <v>142</v>
      </c>
      <c r="F23" s="84" t="str">
        <f>VLOOKUP(E23,VIP!$A$2:$O11520,2,0)</f>
        <v>DRBR142</v>
      </c>
      <c r="G23" s="98" t="str">
        <f>VLOOKUP(E23,'LISTADO ATM'!$A$2:$B$895,2,0)</f>
        <v xml:space="preserve">ATM Centro de Caja Galerías Bonao </v>
      </c>
      <c r="H23" s="98" t="str">
        <f>VLOOKUP(E23,VIP!$A$2:$O16440,7,FALSE)</f>
        <v>Si</v>
      </c>
      <c r="I23" s="98" t="str">
        <f>VLOOKUP(E23,VIP!$A$2:$O8405,8,FALSE)</f>
        <v>Si</v>
      </c>
      <c r="J23" s="98" t="str">
        <f>VLOOKUP(E23,VIP!$A$2:$O8355,8,FALSE)</f>
        <v>Si</v>
      </c>
      <c r="K23" s="98" t="str">
        <f>VLOOKUP(E23,VIP!$A$2:$O11929,6,0)</f>
        <v>SI</v>
      </c>
      <c r="L23" s="104" t="s">
        <v>2228</v>
      </c>
      <c r="M23" s="119" t="s">
        <v>2563</v>
      </c>
      <c r="N23" s="102" t="s">
        <v>2480</v>
      </c>
      <c r="O23" s="115" t="s">
        <v>2497</v>
      </c>
      <c r="P23" s="119"/>
      <c r="Q23" s="118">
        <v>44233.59003472222</v>
      </c>
    </row>
    <row r="24" spans="1:17" ht="18" x14ac:dyDescent="0.25">
      <c r="A24" s="115" t="str">
        <f>VLOOKUP(E24,'LISTADO ATM'!$A$2:$C$896,3,0)</f>
        <v>DISTRITO NACIONAL</v>
      </c>
      <c r="B24" s="109">
        <v>335778625</v>
      </c>
      <c r="C24" s="101">
        <v>44228.855219907404</v>
      </c>
      <c r="D24" s="115" t="s">
        <v>2476</v>
      </c>
      <c r="E24" s="99">
        <v>355</v>
      </c>
      <c r="F24" s="84" t="str">
        <f>VLOOKUP(E24,VIP!$A$2:$O11643,2,0)</f>
        <v>DRBR355</v>
      </c>
      <c r="G24" s="98" t="str">
        <f>VLOOKUP(E24,'LISTADO ATM'!$A$2:$B$895,2,0)</f>
        <v xml:space="preserve">ATM UNP Metro II </v>
      </c>
      <c r="H24" s="98" t="str">
        <f>VLOOKUP(E24,VIP!$A$2:$O16563,7,FALSE)</f>
        <v>Si</v>
      </c>
      <c r="I24" s="98" t="str">
        <f>VLOOKUP(E24,VIP!$A$2:$O8528,8,FALSE)</f>
        <v>Si</v>
      </c>
      <c r="J24" s="98" t="str">
        <f>VLOOKUP(E24,VIP!$A$2:$O8478,8,FALSE)</f>
        <v>Si</v>
      </c>
      <c r="K24" s="98" t="str">
        <f>VLOOKUP(E24,VIP!$A$2:$O12052,6,0)</f>
        <v>SI</v>
      </c>
      <c r="L24" s="104" t="s">
        <v>2430</v>
      </c>
      <c r="M24" s="119" t="s">
        <v>2563</v>
      </c>
      <c r="N24" s="118" t="s">
        <v>2519</v>
      </c>
      <c r="O24" s="115" t="s">
        <v>2481</v>
      </c>
      <c r="P24" s="119"/>
      <c r="Q24" s="118">
        <v>44233.441527777781</v>
      </c>
    </row>
    <row r="25" spans="1:17" ht="18" x14ac:dyDescent="0.25">
      <c r="A25" s="115" t="str">
        <f>VLOOKUP(E25,'LISTADO ATM'!$A$2:$C$896,3,0)</f>
        <v>ESTE</v>
      </c>
      <c r="B25" s="109" t="s">
        <v>2507</v>
      </c>
      <c r="C25" s="101">
        <v>44231.633148148147</v>
      </c>
      <c r="D25" s="115" t="s">
        <v>2476</v>
      </c>
      <c r="E25" s="99">
        <v>963</v>
      </c>
      <c r="F25" s="84" t="str">
        <f>VLOOKUP(E25,VIP!$A$2:$O11505,2,0)</f>
        <v>DRBR963</v>
      </c>
      <c r="G25" s="98" t="str">
        <f>VLOOKUP(E25,'LISTADO ATM'!$A$2:$B$895,2,0)</f>
        <v xml:space="preserve">ATM Multiplaza La Romana </v>
      </c>
      <c r="H25" s="98" t="str">
        <f>VLOOKUP(E25,VIP!$A$2:$O16425,7,FALSE)</f>
        <v>Si</v>
      </c>
      <c r="I25" s="98" t="str">
        <f>VLOOKUP(E25,VIP!$A$2:$O8390,8,FALSE)</f>
        <v>Si</v>
      </c>
      <c r="J25" s="98" t="str">
        <f>VLOOKUP(E25,VIP!$A$2:$O8340,8,FALSE)</f>
        <v>Si</v>
      </c>
      <c r="K25" s="98" t="str">
        <f>VLOOKUP(E25,VIP!$A$2:$O11914,6,0)</f>
        <v>NO</v>
      </c>
      <c r="L25" s="104" t="s">
        <v>2430</v>
      </c>
      <c r="M25" s="119" t="s">
        <v>2563</v>
      </c>
      <c r="N25" s="102" t="s">
        <v>2480</v>
      </c>
      <c r="O25" s="115" t="s">
        <v>2481</v>
      </c>
      <c r="P25" s="119"/>
      <c r="Q25" s="118">
        <v>44233.457881944443</v>
      </c>
    </row>
    <row r="26" spans="1:17" ht="18" x14ac:dyDescent="0.25">
      <c r="A26" s="115" t="str">
        <f>VLOOKUP(E26,'LISTADO ATM'!$A$2:$C$896,3,0)</f>
        <v>SUR</v>
      </c>
      <c r="B26" s="109" t="s">
        <v>2513</v>
      </c>
      <c r="C26" s="101">
        <v>44231.710914351854</v>
      </c>
      <c r="D26" s="115" t="s">
        <v>2476</v>
      </c>
      <c r="E26" s="99">
        <v>870</v>
      </c>
      <c r="F26" s="84" t="str">
        <f>VLOOKUP(E26,VIP!$A$2:$O11529,2,0)</f>
        <v>DRBR870</v>
      </c>
      <c r="G26" s="98" t="str">
        <f>VLOOKUP(E26,'LISTADO ATM'!$A$2:$B$895,2,0)</f>
        <v xml:space="preserve">ATM Willbes Dominicana (Barahona) </v>
      </c>
      <c r="H26" s="98" t="str">
        <f>VLOOKUP(E26,VIP!$A$2:$O16449,7,FALSE)</f>
        <v>Si</v>
      </c>
      <c r="I26" s="98" t="str">
        <f>VLOOKUP(E26,VIP!$A$2:$O8414,8,FALSE)</f>
        <v>Si</v>
      </c>
      <c r="J26" s="98" t="str">
        <f>VLOOKUP(E26,VIP!$A$2:$O8364,8,FALSE)</f>
        <v>Si</v>
      </c>
      <c r="K26" s="98" t="str">
        <f>VLOOKUP(E26,VIP!$A$2:$O11938,6,0)</f>
        <v>NO</v>
      </c>
      <c r="L26" s="104" t="s">
        <v>2430</v>
      </c>
      <c r="M26" s="119" t="s">
        <v>2563</v>
      </c>
      <c r="N26" s="102" t="s">
        <v>2480</v>
      </c>
      <c r="O26" s="115" t="s">
        <v>2481</v>
      </c>
      <c r="P26" s="119"/>
      <c r="Q26" s="118">
        <v>44233.454907407409</v>
      </c>
    </row>
    <row r="27" spans="1:17" ht="18" x14ac:dyDescent="0.25">
      <c r="A27" s="115" t="str">
        <f>VLOOKUP(E27,'LISTADO ATM'!$A$2:$C$896,3,0)</f>
        <v>DISTRITO NACIONAL</v>
      </c>
      <c r="B27" s="109" t="s">
        <v>2517</v>
      </c>
      <c r="C27" s="101">
        <v>44232.43341435185</v>
      </c>
      <c r="D27" s="115" t="s">
        <v>2476</v>
      </c>
      <c r="E27" s="99">
        <v>823</v>
      </c>
      <c r="F27" s="84" t="str">
        <f>VLOOKUP(E27,VIP!$A$2:$O11509,2,0)</f>
        <v>DRBR823</v>
      </c>
      <c r="G27" s="98" t="str">
        <f>VLOOKUP(E27,'LISTADO ATM'!$A$2:$B$895,2,0)</f>
        <v xml:space="preserve">ATM UNP El Carril (Haina) </v>
      </c>
      <c r="H27" s="98" t="str">
        <f>VLOOKUP(E27,VIP!$A$2:$O16429,7,FALSE)</f>
        <v>Si</v>
      </c>
      <c r="I27" s="98" t="str">
        <f>VLOOKUP(E27,VIP!$A$2:$O8394,8,FALSE)</f>
        <v>Si</v>
      </c>
      <c r="J27" s="98" t="str">
        <f>VLOOKUP(E27,VIP!$A$2:$O8344,8,FALSE)</f>
        <v>Si</v>
      </c>
      <c r="K27" s="98" t="str">
        <f>VLOOKUP(E27,VIP!$A$2:$O11918,6,0)</f>
        <v>NO</v>
      </c>
      <c r="L27" s="104" t="s">
        <v>2430</v>
      </c>
      <c r="M27" s="119" t="s">
        <v>2563</v>
      </c>
      <c r="N27" s="102" t="s">
        <v>2480</v>
      </c>
      <c r="O27" s="115" t="s">
        <v>2481</v>
      </c>
      <c r="P27" s="119"/>
      <c r="Q27" s="118">
        <v>44233.575810185182</v>
      </c>
    </row>
    <row r="28" spans="1:17" ht="18" x14ac:dyDescent="0.25">
      <c r="A28" s="115" t="str">
        <f>VLOOKUP(E28,'LISTADO ATM'!$A$2:$C$896,3,0)</f>
        <v>DISTRITO NACIONAL</v>
      </c>
      <c r="B28" s="109" t="s">
        <v>2529</v>
      </c>
      <c r="C28" s="101">
        <v>44232.786747685182</v>
      </c>
      <c r="D28" s="115" t="s">
        <v>2189</v>
      </c>
      <c r="E28" s="99">
        <v>875</v>
      </c>
      <c r="F28" s="84" t="str">
        <f>VLOOKUP(E28,VIP!$A$2:$O11513,2,0)</f>
        <v>DRBR875</v>
      </c>
      <c r="G28" s="98" t="str">
        <f>VLOOKUP(E28,'LISTADO ATM'!$A$2:$B$895,2,0)</f>
        <v xml:space="preserve">ATM Texaco Aut. Duarte KM 14 1/2 (Los Alcarrizos) </v>
      </c>
      <c r="H28" s="98" t="str">
        <f>VLOOKUP(E28,VIP!$A$2:$O16433,7,FALSE)</f>
        <v>Si</v>
      </c>
      <c r="I28" s="98" t="str">
        <f>VLOOKUP(E28,VIP!$A$2:$O8398,8,FALSE)</f>
        <v>Si</v>
      </c>
      <c r="J28" s="98" t="str">
        <f>VLOOKUP(E28,VIP!$A$2:$O8348,8,FALSE)</f>
        <v>Si</v>
      </c>
      <c r="K28" s="98" t="str">
        <f>VLOOKUP(E28,VIP!$A$2:$O11922,6,0)</f>
        <v>NO</v>
      </c>
      <c r="L28" s="104" t="s">
        <v>2463</v>
      </c>
      <c r="M28" s="119" t="s">
        <v>2563</v>
      </c>
      <c r="N28" s="102" t="s">
        <v>2480</v>
      </c>
      <c r="O28" s="115" t="s">
        <v>2482</v>
      </c>
      <c r="P28" s="119"/>
      <c r="Q28" s="118">
        <v>44233.591620370367</v>
      </c>
    </row>
    <row r="29" spans="1:17" ht="18" x14ac:dyDescent="0.25">
      <c r="A29" s="115" t="str">
        <f>VLOOKUP(E29,'LISTADO ATM'!$A$2:$C$896,3,0)</f>
        <v>DISTRITO NACIONAL</v>
      </c>
      <c r="B29" s="109" t="s">
        <v>2552</v>
      </c>
      <c r="C29" s="101">
        <v>44232.825277777774</v>
      </c>
      <c r="D29" s="115" t="s">
        <v>2189</v>
      </c>
      <c r="E29" s="99">
        <v>234</v>
      </c>
      <c r="F29" s="84" t="str">
        <f>VLOOKUP(E29,VIP!$A$2:$O11547,2,0)</f>
        <v>DRBR234</v>
      </c>
      <c r="G29" s="98" t="str">
        <f>VLOOKUP(E29,'LISTADO ATM'!$A$2:$B$895,2,0)</f>
        <v xml:space="preserve">ATM Oficina Boca Chica I </v>
      </c>
      <c r="H29" s="98" t="str">
        <f>VLOOKUP(E29,VIP!$A$2:$O16467,7,FALSE)</f>
        <v>Si</v>
      </c>
      <c r="I29" s="98" t="str">
        <f>VLOOKUP(E29,VIP!$A$2:$O8432,8,FALSE)</f>
        <v>Si</v>
      </c>
      <c r="J29" s="98" t="str">
        <f>VLOOKUP(E29,VIP!$A$2:$O8382,8,FALSE)</f>
        <v>Si</v>
      </c>
      <c r="K29" s="98" t="str">
        <f>VLOOKUP(E29,VIP!$A$2:$O11956,6,0)</f>
        <v>NO</v>
      </c>
      <c r="L29" s="104" t="s">
        <v>2463</v>
      </c>
      <c r="M29" s="119" t="s">
        <v>2563</v>
      </c>
      <c r="N29" s="102" t="s">
        <v>2480</v>
      </c>
      <c r="O29" s="115" t="s">
        <v>2482</v>
      </c>
      <c r="P29" s="119"/>
      <c r="Q29" s="118">
        <v>44233.594293981485</v>
      </c>
    </row>
    <row r="30" spans="1:17" s="86" customFormat="1" ht="18" x14ac:dyDescent="0.25">
      <c r="A30" s="115" t="str">
        <f>VLOOKUP(E30,'LISTADO ATM'!$A$2:$C$896,3,0)</f>
        <v>ESTE</v>
      </c>
      <c r="B30" s="109" t="s">
        <v>2551</v>
      </c>
      <c r="C30" s="101">
        <v>44232.828634259262</v>
      </c>
      <c r="D30" s="115" t="s">
        <v>2189</v>
      </c>
      <c r="E30" s="99">
        <v>345</v>
      </c>
      <c r="F30" s="84" t="e">
        <f>VLOOKUP(E30,VIP!$A$2:$O11546,2,0)</f>
        <v>#N/A</v>
      </c>
      <c r="G30" s="98" t="str">
        <f>VLOOKUP(E30,'LISTADO ATM'!$A$2:$B$895,2,0)</f>
        <v>ATM Oficina Yamasá  II</v>
      </c>
      <c r="H30" s="98" t="e">
        <f>VLOOKUP(E30,VIP!$A$2:$O16466,7,FALSE)</f>
        <v>#N/A</v>
      </c>
      <c r="I30" s="98" t="e">
        <f>VLOOKUP(E30,VIP!$A$2:$O8431,8,FALSE)</f>
        <v>#N/A</v>
      </c>
      <c r="J30" s="98" t="e">
        <f>VLOOKUP(E30,VIP!$A$2:$O8381,8,FALSE)</f>
        <v>#N/A</v>
      </c>
      <c r="K30" s="98" t="e">
        <f>VLOOKUP(E30,VIP!$A$2:$O11955,6,0)</f>
        <v>#N/A</v>
      </c>
      <c r="L30" s="104" t="s">
        <v>2463</v>
      </c>
      <c r="M30" s="119" t="s">
        <v>2563</v>
      </c>
      <c r="N30" s="102" t="s">
        <v>2480</v>
      </c>
      <c r="O30" s="115" t="s">
        <v>2482</v>
      </c>
      <c r="P30" s="119"/>
      <c r="Q30" s="118">
        <v>44233.594733796293</v>
      </c>
    </row>
    <row r="31" spans="1:17" s="86" customFormat="1" ht="18" x14ac:dyDescent="0.25">
      <c r="A31" s="115" t="str">
        <f>VLOOKUP(E31,'LISTADO ATM'!$A$2:$C$896,3,0)</f>
        <v>SUR</v>
      </c>
      <c r="B31" s="109" t="s">
        <v>2550</v>
      </c>
      <c r="C31" s="101">
        <v>44232.851597222223</v>
      </c>
      <c r="D31" s="115" t="s">
        <v>2189</v>
      </c>
      <c r="E31" s="99">
        <v>870</v>
      </c>
      <c r="F31" s="84" t="str">
        <f>VLOOKUP(E31,VIP!$A$2:$O11545,2,0)</f>
        <v>DRBR870</v>
      </c>
      <c r="G31" s="98" t="str">
        <f>VLOOKUP(E31,'LISTADO ATM'!$A$2:$B$895,2,0)</f>
        <v xml:space="preserve">ATM Willbes Dominicana (Barahona) </v>
      </c>
      <c r="H31" s="98" t="str">
        <f>VLOOKUP(E31,VIP!$A$2:$O16465,7,FALSE)</f>
        <v>Si</v>
      </c>
      <c r="I31" s="98" t="str">
        <f>VLOOKUP(E31,VIP!$A$2:$O8430,8,FALSE)</f>
        <v>Si</v>
      </c>
      <c r="J31" s="98" t="str">
        <f>VLOOKUP(E31,VIP!$A$2:$O8380,8,FALSE)</f>
        <v>Si</v>
      </c>
      <c r="K31" s="98" t="str">
        <f>VLOOKUP(E31,VIP!$A$2:$O11954,6,0)</f>
        <v>NO</v>
      </c>
      <c r="L31" s="104" t="s">
        <v>2435</v>
      </c>
      <c r="M31" s="119" t="s">
        <v>2563</v>
      </c>
      <c r="N31" s="102" t="s">
        <v>2480</v>
      </c>
      <c r="O31" s="115" t="s">
        <v>2482</v>
      </c>
      <c r="P31" s="119"/>
      <c r="Q31" s="118">
        <v>44233.462708333333</v>
      </c>
    </row>
    <row r="32" spans="1:17" s="86" customFormat="1" ht="18" x14ac:dyDescent="0.25">
      <c r="A32" s="115" t="str">
        <f>VLOOKUP(E32,'LISTADO ATM'!$A$2:$C$896,3,0)</f>
        <v>DISTRITO NACIONAL</v>
      </c>
      <c r="B32" s="109" t="s">
        <v>2549</v>
      </c>
      <c r="C32" s="101">
        <v>44232.861793981479</v>
      </c>
      <c r="D32" s="115" t="s">
        <v>2189</v>
      </c>
      <c r="E32" s="99">
        <v>264</v>
      </c>
      <c r="F32" s="84" t="str">
        <f>VLOOKUP(E32,VIP!$A$2:$O11544,2,0)</f>
        <v>DRBR264</v>
      </c>
      <c r="G32" s="98" t="str">
        <f>VLOOKUP(E32,'LISTADO ATM'!$A$2:$B$895,2,0)</f>
        <v xml:space="preserve">ATM S/M Nacional Independencia </v>
      </c>
      <c r="H32" s="98" t="str">
        <f>VLOOKUP(E32,VIP!$A$2:$O16464,7,FALSE)</f>
        <v>Si</v>
      </c>
      <c r="I32" s="98" t="str">
        <f>VLOOKUP(E32,VIP!$A$2:$O8429,8,FALSE)</f>
        <v>Si</v>
      </c>
      <c r="J32" s="98" t="str">
        <f>VLOOKUP(E32,VIP!$A$2:$O8379,8,FALSE)</f>
        <v>Si</v>
      </c>
      <c r="K32" s="98" t="str">
        <f>VLOOKUP(E32,VIP!$A$2:$O11953,6,0)</f>
        <v>SI</v>
      </c>
      <c r="L32" s="104" t="s">
        <v>2463</v>
      </c>
      <c r="M32" s="119" t="s">
        <v>2563</v>
      </c>
      <c r="N32" s="102" t="s">
        <v>2480</v>
      </c>
      <c r="O32" s="115" t="s">
        <v>2482</v>
      </c>
      <c r="P32" s="119"/>
      <c r="Q32" s="118">
        <v>44233.449444444443</v>
      </c>
    </row>
    <row r="33" spans="1:17" s="86" customFormat="1" ht="18" x14ac:dyDescent="0.25">
      <c r="A33" s="115" t="str">
        <f>VLOOKUP(E33,'LISTADO ATM'!$A$2:$C$896,3,0)</f>
        <v>NORTE</v>
      </c>
      <c r="B33" s="109" t="s">
        <v>2548</v>
      </c>
      <c r="C33" s="101">
        <v>44232.863877314812</v>
      </c>
      <c r="D33" s="115" t="s">
        <v>2190</v>
      </c>
      <c r="E33" s="99">
        <v>261</v>
      </c>
      <c r="F33" s="84" t="str">
        <f>VLOOKUP(E33,VIP!$A$2:$O11543,2,0)</f>
        <v>DRBR261</v>
      </c>
      <c r="G33" s="98" t="str">
        <f>VLOOKUP(E33,'LISTADO ATM'!$A$2:$B$895,2,0)</f>
        <v xml:space="preserve">ATM UNP Aeropuerto Cibao (Santiago) </v>
      </c>
      <c r="H33" s="98" t="str">
        <f>VLOOKUP(E33,VIP!$A$2:$O16463,7,FALSE)</f>
        <v>Si</v>
      </c>
      <c r="I33" s="98" t="str">
        <f>VLOOKUP(E33,VIP!$A$2:$O8428,8,FALSE)</f>
        <v>Si</v>
      </c>
      <c r="J33" s="98" t="str">
        <f>VLOOKUP(E33,VIP!$A$2:$O8378,8,FALSE)</f>
        <v>Si</v>
      </c>
      <c r="K33" s="98" t="str">
        <f>VLOOKUP(E33,VIP!$A$2:$O11952,6,0)</f>
        <v>NO</v>
      </c>
      <c r="L33" s="104" t="s">
        <v>2463</v>
      </c>
      <c r="M33" s="119" t="s">
        <v>2563</v>
      </c>
      <c r="N33" s="102" t="s">
        <v>2480</v>
      </c>
      <c r="O33" s="115" t="s">
        <v>2497</v>
      </c>
      <c r="P33" s="119"/>
      <c r="Q33" s="118">
        <v>44233.594537037039</v>
      </c>
    </row>
    <row r="34" spans="1:17" s="86" customFormat="1" ht="18" x14ac:dyDescent="0.25">
      <c r="A34" s="115" t="str">
        <f>VLOOKUP(E34,'LISTADO ATM'!$A$2:$C$896,3,0)</f>
        <v>ESTE</v>
      </c>
      <c r="B34" s="109" t="s">
        <v>2520</v>
      </c>
      <c r="C34" s="101">
        <v>44232.593668981484</v>
      </c>
      <c r="D34" s="115" t="s">
        <v>2476</v>
      </c>
      <c r="E34" s="99">
        <v>742</v>
      </c>
      <c r="F34" s="84" t="str">
        <f>VLOOKUP(E34,VIP!$A$2:$O11514,2,0)</f>
        <v>DRBR990</v>
      </c>
      <c r="G34" s="98" t="str">
        <f>VLOOKUP(E34,'LISTADO ATM'!$A$2:$B$895,2,0)</f>
        <v xml:space="preserve">ATM Oficina Plaza del Rey (La Romana) </v>
      </c>
      <c r="H34" s="98" t="str">
        <f>VLOOKUP(E34,VIP!$A$2:$O16434,7,FALSE)</f>
        <v>Si</v>
      </c>
      <c r="I34" s="98" t="str">
        <f>VLOOKUP(E34,VIP!$A$2:$O8399,8,FALSE)</f>
        <v>Si</v>
      </c>
      <c r="J34" s="98" t="str">
        <f>VLOOKUP(E34,VIP!$A$2:$O8349,8,FALSE)</f>
        <v>Si</v>
      </c>
      <c r="K34" s="98" t="str">
        <f>VLOOKUP(E34,VIP!$A$2:$O11923,6,0)</f>
        <v>NO</v>
      </c>
      <c r="L34" s="104" t="s">
        <v>2430</v>
      </c>
      <c r="M34" s="119" t="s">
        <v>2563</v>
      </c>
      <c r="N34" s="102" t="s">
        <v>2480</v>
      </c>
      <c r="O34" s="115" t="s">
        <v>2481</v>
      </c>
      <c r="P34" s="119"/>
      <c r="Q34" s="118">
        <v>44233.458333333336</v>
      </c>
    </row>
    <row r="35" spans="1:17" s="86" customFormat="1" ht="18" x14ac:dyDescent="0.25">
      <c r="A35" s="115" t="str">
        <f>VLOOKUP(E35,'LISTADO ATM'!$A$2:$C$896,3,0)</f>
        <v>NORTE</v>
      </c>
      <c r="B35" s="109" t="s">
        <v>2538</v>
      </c>
      <c r="C35" s="101">
        <v>44232.684386574074</v>
      </c>
      <c r="D35" s="115" t="s">
        <v>2492</v>
      </c>
      <c r="E35" s="99">
        <v>372</v>
      </c>
      <c r="F35" s="84" t="str">
        <f>VLOOKUP(E35,VIP!$A$2:$O11523,2,0)</f>
        <v>DRBR372</v>
      </c>
      <c r="G35" s="98" t="str">
        <f>VLOOKUP(E35,'LISTADO ATM'!$A$2:$B$895,2,0)</f>
        <v>ATM Oficina Sánchez II</v>
      </c>
      <c r="H35" s="98" t="str">
        <f>VLOOKUP(E35,VIP!$A$2:$O16443,7,FALSE)</f>
        <v>N/A</v>
      </c>
      <c r="I35" s="98" t="str">
        <f>VLOOKUP(E35,VIP!$A$2:$O8408,8,FALSE)</f>
        <v>N/A</v>
      </c>
      <c r="J35" s="98" t="str">
        <f>VLOOKUP(E35,VIP!$A$2:$O8358,8,FALSE)</f>
        <v>N/A</v>
      </c>
      <c r="K35" s="98" t="str">
        <f>VLOOKUP(E35,VIP!$A$2:$O11932,6,0)</f>
        <v>N/A</v>
      </c>
      <c r="L35" s="104" t="s">
        <v>2430</v>
      </c>
      <c r="M35" s="119" t="s">
        <v>2563</v>
      </c>
      <c r="N35" s="102" t="s">
        <v>2480</v>
      </c>
      <c r="O35" s="115" t="s">
        <v>2540</v>
      </c>
      <c r="P35" s="119"/>
      <c r="Q35" s="118">
        <v>44233.460775462961</v>
      </c>
    </row>
    <row r="36" spans="1:17" s="86" customFormat="1" ht="18" x14ac:dyDescent="0.25">
      <c r="A36" s="115" t="str">
        <f>VLOOKUP(E36,'LISTADO ATM'!$A$2:$C$896,3,0)</f>
        <v>DISTRITO NACIONAL</v>
      </c>
      <c r="B36" s="109" t="s">
        <v>2537</v>
      </c>
      <c r="C36" s="101">
        <v>44232.702962962961</v>
      </c>
      <c r="D36" s="115" t="s">
        <v>2476</v>
      </c>
      <c r="E36" s="99">
        <v>697</v>
      </c>
      <c r="F36" s="84" t="str">
        <f>VLOOKUP(E36,VIP!$A$2:$O11522,2,0)</f>
        <v>DRBR697</v>
      </c>
      <c r="G36" s="98" t="str">
        <f>VLOOKUP(E36,'LISTADO ATM'!$A$2:$B$895,2,0)</f>
        <v>ATM Hipermercado Olé Ciudad Juan Bosch</v>
      </c>
      <c r="H36" s="98" t="str">
        <f>VLOOKUP(E36,VIP!$A$2:$O16442,7,FALSE)</f>
        <v>Si</v>
      </c>
      <c r="I36" s="98" t="str">
        <f>VLOOKUP(E36,VIP!$A$2:$O8407,8,FALSE)</f>
        <v>Si</v>
      </c>
      <c r="J36" s="98" t="str">
        <f>VLOOKUP(E36,VIP!$A$2:$O8357,8,FALSE)</f>
        <v>Si</v>
      </c>
      <c r="K36" s="98" t="str">
        <f>VLOOKUP(E36,VIP!$A$2:$O11931,6,0)</f>
        <v>NO</v>
      </c>
      <c r="L36" s="104" t="s">
        <v>2430</v>
      </c>
      <c r="M36" s="119" t="s">
        <v>2563</v>
      </c>
      <c r="N36" s="102" t="s">
        <v>2480</v>
      </c>
      <c r="O36" s="115" t="s">
        <v>2481</v>
      </c>
      <c r="P36" s="119"/>
      <c r="Q36" s="118">
        <v>44233.588194444441</v>
      </c>
    </row>
    <row r="37" spans="1:17" s="86" customFormat="1" ht="18" x14ac:dyDescent="0.25">
      <c r="A37" s="115" t="str">
        <f>VLOOKUP(E37,'LISTADO ATM'!$A$2:$C$896,3,0)</f>
        <v>DISTRITO NACIONAL</v>
      </c>
      <c r="B37" s="109" t="s">
        <v>2544</v>
      </c>
      <c r="C37" s="101">
        <v>44232.906956018516</v>
      </c>
      <c r="D37" s="115" t="s">
        <v>2189</v>
      </c>
      <c r="E37" s="99">
        <v>409</v>
      </c>
      <c r="F37" s="84" t="str">
        <f>VLOOKUP(E37,VIP!$A$2:$O11539,2,0)</f>
        <v>DRBR409</v>
      </c>
      <c r="G37" s="98" t="str">
        <f>VLOOKUP(E37,'LISTADO ATM'!$A$2:$B$895,2,0)</f>
        <v xml:space="preserve">ATM Oficina Las Palmas de Herrera I </v>
      </c>
      <c r="H37" s="98" t="str">
        <f>VLOOKUP(E37,VIP!$A$2:$O16459,7,FALSE)</f>
        <v>Si</v>
      </c>
      <c r="I37" s="98" t="str">
        <f>VLOOKUP(E37,VIP!$A$2:$O8424,8,FALSE)</f>
        <v>Si</v>
      </c>
      <c r="J37" s="98" t="str">
        <f>VLOOKUP(E37,VIP!$A$2:$O8374,8,FALSE)</f>
        <v>Si</v>
      </c>
      <c r="K37" s="98" t="str">
        <f>VLOOKUP(E37,VIP!$A$2:$O11948,6,0)</f>
        <v>NO</v>
      </c>
      <c r="L37" s="104" t="s">
        <v>2435</v>
      </c>
      <c r="M37" s="119" t="s">
        <v>2563</v>
      </c>
      <c r="N37" s="102" t="s">
        <v>2480</v>
      </c>
      <c r="O37" s="115" t="s">
        <v>2482</v>
      </c>
      <c r="P37" s="119"/>
      <c r="Q37" s="118">
        <v>44233.59542824074</v>
      </c>
    </row>
    <row r="38" spans="1:17" s="86" customFormat="1" ht="18" x14ac:dyDescent="0.25">
      <c r="A38" s="115" t="str">
        <f>VLOOKUP(E38,'LISTADO ATM'!$A$2:$C$896,3,0)</f>
        <v>DISTRITO NACIONAL</v>
      </c>
      <c r="B38" s="109" t="s">
        <v>2543</v>
      </c>
      <c r="C38" s="101">
        <v>44232.915798611109</v>
      </c>
      <c r="D38" s="115" t="s">
        <v>2189</v>
      </c>
      <c r="E38" s="99">
        <v>722</v>
      </c>
      <c r="F38" s="84" t="str">
        <f>VLOOKUP(E38,VIP!$A$2:$O11538,2,0)</f>
        <v>DRBR393</v>
      </c>
      <c r="G38" s="98" t="str">
        <f>VLOOKUP(E38,'LISTADO ATM'!$A$2:$B$895,2,0)</f>
        <v xml:space="preserve">ATM Oficina Charles de Gaulle III </v>
      </c>
      <c r="H38" s="98" t="str">
        <f>VLOOKUP(E38,VIP!$A$2:$O16458,7,FALSE)</f>
        <v>Si</v>
      </c>
      <c r="I38" s="98" t="str">
        <f>VLOOKUP(E38,VIP!$A$2:$O8423,8,FALSE)</f>
        <v>Si</v>
      </c>
      <c r="J38" s="98" t="str">
        <f>VLOOKUP(E38,VIP!$A$2:$O8373,8,FALSE)</f>
        <v>Si</v>
      </c>
      <c r="K38" s="98" t="str">
        <f>VLOOKUP(E38,VIP!$A$2:$O11947,6,0)</f>
        <v>SI</v>
      </c>
      <c r="L38" s="104" t="s">
        <v>2435</v>
      </c>
      <c r="M38" s="119" t="s">
        <v>2563</v>
      </c>
      <c r="N38" s="102" t="s">
        <v>2480</v>
      </c>
      <c r="O38" s="115" t="s">
        <v>2482</v>
      </c>
      <c r="P38" s="119"/>
      <c r="Q38" s="118">
        <v>44233.465370370373</v>
      </c>
    </row>
    <row r="39" spans="1:17" s="86" customFormat="1" ht="18" x14ac:dyDescent="0.25">
      <c r="A39" s="115" t="str">
        <f>VLOOKUP(E39,'LISTADO ATM'!$A$2:$C$896,3,0)</f>
        <v>DISTRITO NACIONAL</v>
      </c>
      <c r="B39" s="109" t="s">
        <v>2542</v>
      </c>
      <c r="C39" s="101">
        <v>44232.916805555556</v>
      </c>
      <c r="D39" s="115" t="s">
        <v>2189</v>
      </c>
      <c r="E39" s="99">
        <v>160</v>
      </c>
      <c r="F39" s="84" t="str">
        <f>VLOOKUP(E39,VIP!$A$2:$O11537,2,0)</f>
        <v>DRBR160</v>
      </c>
      <c r="G39" s="98" t="str">
        <f>VLOOKUP(E39,'LISTADO ATM'!$A$2:$B$895,2,0)</f>
        <v xml:space="preserve">ATM Oficina Herrera </v>
      </c>
      <c r="H39" s="98" t="str">
        <f>VLOOKUP(E39,VIP!$A$2:$O16457,7,FALSE)</f>
        <v>Si</v>
      </c>
      <c r="I39" s="98" t="str">
        <f>VLOOKUP(E39,VIP!$A$2:$O8422,8,FALSE)</f>
        <v>Si</v>
      </c>
      <c r="J39" s="98" t="str">
        <f>VLOOKUP(E39,VIP!$A$2:$O8372,8,FALSE)</f>
        <v>Si</v>
      </c>
      <c r="K39" s="98" t="str">
        <f>VLOOKUP(E39,VIP!$A$2:$O11946,6,0)</f>
        <v>NO</v>
      </c>
      <c r="L39" s="104" t="s">
        <v>2228</v>
      </c>
      <c r="M39" s="119" t="s">
        <v>2563</v>
      </c>
      <c r="N39" s="102" t="s">
        <v>2480</v>
      </c>
      <c r="O39" s="115" t="s">
        <v>2482</v>
      </c>
      <c r="P39" s="119"/>
      <c r="Q39" s="118">
        <v>44233.59579861111</v>
      </c>
    </row>
    <row r="40" spans="1:17" s="86" customFormat="1" ht="18" x14ac:dyDescent="0.25">
      <c r="A40" s="115" t="str">
        <f>VLOOKUP(E40,'LISTADO ATM'!$A$2:$C$896,3,0)</f>
        <v>NORTE</v>
      </c>
      <c r="B40" s="109" t="s">
        <v>2541</v>
      </c>
      <c r="C40" s="101">
        <v>44232.919490740744</v>
      </c>
      <c r="D40" s="115" t="s">
        <v>2190</v>
      </c>
      <c r="E40" s="99">
        <v>756</v>
      </c>
      <c r="F40" s="84" t="str">
        <f>VLOOKUP(E40,VIP!$A$2:$O11536,2,0)</f>
        <v>DRBR756</v>
      </c>
      <c r="G40" s="98" t="str">
        <f>VLOOKUP(E40,'LISTADO ATM'!$A$2:$B$895,2,0)</f>
        <v xml:space="preserve">ATM UNP Villa La Mata (Cotuí) </v>
      </c>
      <c r="H40" s="98" t="str">
        <f>VLOOKUP(E40,VIP!$A$2:$O16456,7,FALSE)</f>
        <v>Si</v>
      </c>
      <c r="I40" s="98" t="str">
        <f>VLOOKUP(E40,VIP!$A$2:$O8421,8,FALSE)</f>
        <v>Si</v>
      </c>
      <c r="J40" s="98" t="str">
        <f>VLOOKUP(E40,VIP!$A$2:$O8371,8,FALSE)</f>
        <v>Si</v>
      </c>
      <c r="K40" s="98" t="str">
        <f>VLOOKUP(E40,VIP!$A$2:$O11945,6,0)</f>
        <v>NO</v>
      </c>
      <c r="L40" s="104" t="s">
        <v>2435</v>
      </c>
      <c r="M40" s="119" t="s">
        <v>2563</v>
      </c>
      <c r="N40" s="102" t="s">
        <v>2480</v>
      </c>
      <c r="O40" s="115" t="s">
        <v>2497</v>
      </c>
      <c r="P40" s="119"/>
      <c r="Q40" s="118">
        <v>44233.464583333334</v>
      </c>
    </row>
    <row r="41" spans="1:17" s="86" customFormat="1" ht="18" x14ac:dyDescent="0.25">
      <c r="A41" s="115" t="str">
        <f>VLOOKUP(E41,'LISTADO ATM'!$A$2:$C$896,3,0)</f>
        <v>NORTE</v>
      </c>
      <c r="B41" s="109" t="s">
        <v>2558</v>
      </c>
      <c r="C41" s="101">
        <v>44233.037916666668</v>
      </c>
      <c r="D41" s="115" t="s">
        <v>2190</v>
      </c>
      <c r="E41" s="99">
        <v>854</v>
      </c>
      <c r="F41" s="84" t="str">
        <f>VLOOKUP(E41,VIP!$A$2:$O11541,2,0)</f>
        <v>DRBR854</v>
      </c>
      <c r="G41" s="98" t="str">
        <f>VLOOKUP(E41,'LISTADO ATM'!$A$2:$B$895,2,0)</f>
        <v xml:space="preserve">ATM Centro Comercial Blanco Batista </v>
      </c>
      <c r="H41" s="98" t="str">
        <f>VLOOKUP(E41,VIP!$A$2:$O16461,7,FALSE)</f>
        <v>Si</v>
      </c>
      <c r="I41" s="98" t="str">
        <f>VLOOKUP(E41,VIP!$A$2:$O8426,8,FALSE)</f>
        <v>Si</v>
      </c>
      <c r="J41" s="98" t="str">
        <f>VLOOKUP(E41,VIP!$A$2:$O8376,8,FALSE)</f>
        <v>Si</v>
      </c>
      <c r="K41" s="98" t="str">
        <f>VLOOKUP(E41,VIP!$A$2:$O11950,6,0)</f>
        <v>NO</v>
      </c>
      <c r="L41" s="104" t="s">
        <v>2228</v>
      </c>
      <c r="M41" s="119" t="s">
        <v>2563</v>
      </c>
      <c r="N41" s="102" t="s">
        <v>2480</v>
      </c>
      <c r="O41" s="115" t="s">
        <v>2488</v>
      </c>
      <c r="P41" s="119"/>
      <c r="Q41" s="118">
        <v>44233.59375</v>
      </c>
    </row>
    <row r="42" spans="1:17" s="86" customFormat="1" ht="18" x14ac:dyDescent="0.25">
      <c r="A42" s="115" t="str">
        <f>VLOOKUP(E42,'LISTADO ATM'!$A$2:$C$896,3,0)</f>
        <v>DISTRITO NACIONAL</v>
      </c>
      <c r="B42" s="109" t="s">
        <v>2557</v>
      </c>
      <c r="C42" s="101">
        <v>44233.039513888885</v>
      </c>
      <c r="D42" s="115" t="s">
        <v>2189</v>
      </c>
      <c r="E42" s="99">
        <v>815</v>
      </c>
      <c r="F42" s="84" t="str">
        <f>VLOOKUP(E42,VIP!$A$2:$O11540,2,0)</f>
        <v>DRBR24A</v>
      </c>
      <c r="G42" s="98" t="str">
        <f>VLOOKUP(E42,'LISTADO ATM'!$A$2:$B$895,2,0)</f>
        <v xml:space="preserve">ATM Oficina Atalaya del Mar </v>
      </c>
      <c r="H42" s="98" t="str">
        <f>VLOOKUP(E42,VIP!$A$2:$O16460,7,FALSE)</f>
        <v>Si</v>
      </c>
      <c r="I42" s="98" t="str">
        <f>VLOOKUP(E42,VIP!$A$2:$O8425,8,FALSE)</f>
        <v>Si</v>
      </c>
      <c r="J42" s="98" t="str">
        <f>VLOOKUP(E42,VIP!$A$2:$O8375,8,FALSE)</f>
        <v>Si</v>
      </c>
      <c r="K42" s="98" t="str">
        <f>VLOOKUP(E42,VIP!$A$2:$O11949,6,0)</f>
        <v>SI</v>
      </c>
      <c r="L42" s="104" t="s">
        <v>2254</v>
      </c>
      <c r="M42" s="119" t="s">
        <v>2563</v>
      </c>
      <c r="N42" s="102" t="s">
        <v>2480</v>
      </c>
      <c r="O42" s="115" t="s">
        <v>2482</v>
      </c>
      <c r="P42" s="119"/>
      <c r="Q42" s="118">
        <v>44233.595833333333</v>
      </c>
    </row>
    <row r="43" spans="1:17" s="86" customFormat="1" ht="18" x14ac:dyDescent="0.25">
      <c r="A43" s="115" t="str">
        <f>VLOOKUP(E43,'LISTADO ATM'!$A$2:$C$896,3,0)</f>
        <v>DISTRITO NACIONAL</v>
      </c>
      <c r="B43" s="109" t="s">
        <v>2556</v>
      </c>
      <c r="C43" s="101">
        <v>44233.04755787037</v>
      </c>
      <c r="D43" s="115" t="s">
        <v>2189</v>
      </c>
      <c r="E43" s="99">
        <v>125</v>
      </c>
      <c r="F43" s="84" t="str">
        <f>VLOOKUP(E43,VIP!$A$2:$O11539,2,0)</f>
        <v>DRBR125</v>
      </c>
      <c r="G43" s="98" t="str">
        <f>VLOOKUP(E43,'LISTADO ATM'!$A$2:$B$895,2,0)</f>
        <v xml:space="preserve">ATM Dirección General de Aduanas II </v>
      </c>
      <c r="H43" s="98" t="str">
        <f>VLOOKUP(E43,VIP!$A$2:$O16459,7,FALSE)</f>
        <v>Si</v>
      </c>
      <c r="I43" s="98" t="str">
        <f>VLOOKUP(E43,VIP!$A$2:$O8424,8,FALSE)</f>
        <v>Si</v>
      </c>
      <c r="J43" s="98" t="str">
        <f>VLOOKUP(E43,VIP!$A$2:$O8374,8,FALSE)</f>
        <v>Si</v>
      </c>
      <c r="K43" s="98" t="str">
        <f>VLOOKUP(E43,VIP!$A$2:$O11948,6,0)</f>
        <v>NO</v>
      </c>
      <c r="L43" s="104" t="s">
        <v>2254</v>
      </c>
      <c r="M43" s="119" t="s">
        <v>2563</v>
      </c>
      <c r="N43" s="102" t="s">
        <v>2480</v>
      </c>
      <c r="O43" s="115" t="s">
        <v>2482</v>
      </c>
      <c r="P43" s="119"/>
      <c r="Q43" s="118">
        <v>44233.577696759261</v>
      </c>
    </row>
    <row r="44" spans="1:17" s="86" customFormat="1" ht="18" x14ac:dyDescent="0.25">
      <c r="A44" s="115" t="str">
        <f>VLOOKUP(E44,'LISTADO ATM'!$A$2:$C$896,3,0)</f>
        <v>NORTE</v>
      </c>
      <c r="B44" s="109" t="s">
        <v>2554</v>
      </c>
      <c r="C44" s="101">
        <v>44233.229062500002</v>
      </c>
      <c r="D44" s="115" t="s">
        <v>2189</v>
      </c>
      <c r="E44" s="99">
        <v>144</v>
      </c>
      <c r="F44" s="84" t="str">
        <f>VLOOKUP(E44,VIP!$A$2:$O11537,2,0)</f>
        <v>DRBR144</v>
      </c>
      <c r="G44" s="98" t="str">
        <f>VLOOKUP(E44,'LISTADO ATM'!$A$2:$B$895,2,0)</f>
        <v xml:space="preserve">ATM Oficina Villa Altagracia </v>
      </c>
      <c r="H44" s="98" t="str">
        <f>VLOOKUP(E44,VIP!$A$2:$O16457,7,FALSE)</f>
        <v>Si</v>
      </c>
      <c r="I44" s="98" t="str">
        <f>VLOOKUP(E44,VIP!$A$2:$O8422,8,FALSE)</f>
        <v>Si</v>
      </c>
      <c r="J44" s="98" t="str">
        <f>VLOOKUP(E44,VIP!$A$2:$O8372,8,FALSE)</f>
        <v>Si</v>
      </c>
      <c r="K44" s="98" t="str">
        <f>VLOOKUP(E44,VIP!$A$2:$O11946,6,0)</f>
        <v>SI</v>
      </c>
      <c r="L44" s="104" t="s">
        <v>2254</v>
      </c>
      <c r="M44" s="119" t="s">
        <v>2563</v>
      </c>
      <c r="N44" s="102" t="s">
        <v>2480</v>
      </c>
      <c r="O44" s="115" t="s">
        <v>2482</v>
      </c>
      <c r="P44" s="119"/>
      <c r="Q44" s="118">
        <v>44233.597222222219</v>
      </c>
    </row>
    <row r="45" spans="1:17" s="86" customFormat="1" ht="18" x14ac:dyDescent="0.25">
      <c r="A45" s="115" t="str">
        <f>VLOOKUP(E45,'LISTADO ATM'!$A$2:$C$896,3,0)</f>
        <v>NORTE</v>
      </c>
      <c r="B45" s="109" t="s">
        <v>2561</v>
      </c>
      <c r="C45" s="101">
        <v>44233.277499999997</v>
      </c>
      <c r="D45" s="115" t="s">
        <v>2190</v>
      </c>
      <c r="E45" s="99">
        <v>779</v>
      </c>
      <c r="F45" s="84" t="str">
        <f>VLOOKUP(E45,VIP!$A$2:$O11540,2,0)</f>
        <v>DRBR206</v>
      </c>
      <c r="G45" s="98" t="str">
        <f>VLOOKUP(E45,'LISTADO ATM'!$A$2:$B$895,2,0)</f>
        <v xml:space="preserve">ATM Zona Franca Esperanza I (Mao) </v>
      </c>
      <c r="H45" s="98" t="str">
        <f>VLOOKUP(E45,VIP!$A$2:$O16460,7,FALSE)</f>
        <v>Si</v>
      </c>
      <c r="I45" s="98" t="str">
        <f>VLOOKUP(E45,VIP!$A$2:$O8425,8,FALSE)</f>
        <v>Si</v>
      </c>
      <c r="J45" s="98" t="str">
        <f>VLOOKUP(E45,VIP!$A$2:$O8375,8,FALSE)</f>
        <v>Si</v>
      </c>
      <c r="K45" s="98" t="str">
        <f>VLOOKUP(E45,VIP!$A$2:$O11949,6,0)</f>
        <v>NO</v>
      </c>
      <c r="L45" s="104" t="s">
        <v>2228</v>
      </c>
      <c r="M45" s="119" t="s">
        <v>2563</v>
      </c>
      <c r="N45" s="102" t="s">
        <v>2480</v>
      </c>
      <c r="O45" s="115" t="s">
        <v>2488</v>
      </c>
      <c r="P45" s="119"/>
      <c r="Q45" s="118">
        <v>44233.591087962966</v>
      </c>
    </row>
    <row r="46" spans="1:17" s="86" customFormat="1" ht="18" x14ac:dyDescent="0.25">
      <c r="A46" s="115" t="str">
        <f>VLOOKUP(E46,'LISTADO ATM'!$A$2:$C$896,3,0)</f>
        <v>NORTE</v>
      </c>
      <c r="B46" s="109" t="s">
        <v>2559</v>
      </c>
      <c r="C46" s="101">
        <v>44233.317708333336</v>
      </c>
      <c r="D46" s="115" t="s">
        <v>2190</v>
      </c>
      <c r="E46" s="99">
        <v>97</v>
      </c>
      <c r="F46" s="84" t="str">
        <f>VLOOKUP(E46,VIP!$A$2:$O11538,2,0)</f>
        <v>DRBR097</v>
      </c>
      <c r="G46" s="98" t="str">
        <f>VLOOKUP(E46,'LISTADO ATM'!$A$2:$B$895,2,0)</f>
        <v xml:space="preserve">ATM Oficina Villa Riva </v>
      </c>
      <c r="H46" s="98" t="str">
        <f>VLOOKUP(E46,VIP!$A$2:$O16458,7,FALSE)</f>
        <v>Si</v>
      </c>
      <c r="I46" s="98" t="str">
        <f>VLOOKUP(E46,VIP!$A$2:$O8423,8,FALSE)</f>
        <v>Si</v>
      </c>
      <c r="J46" s="98" t="str">
        <f>VLOOKUP(E46,VIP!$A$2:$O8373,8,FALSE)</f>
        <v>Si</v>
      </c>
      <c r="K46" s="98" t="str">
        <f>VLOOKUP(E46,VIP!$A$2:$O11947,6,0)</f>
        <v>NO</v>
      </c>
      <c r="L46" s="104" t="s">
        <v>2254</v>
      </c>
      <c r="M46" s="119" t="s">
        <v>2563</v>
      </c>
      <c r="N46" s="102" t="s">
        <v>2480</v>
      </c>
      <c r="O46" s="115" t="s">
        <v>2488</v>
      </c>
      <c r="P46" s="119"/>
      <c r="Q46" s="118">
        <v>44233.59747685185</v>
      </c>
    </row>
    <row r="47" spans="1:17" s="86" customFormat="1" ht="18" x14ac:dyDescent="0.25">
      <c r="A47" s="115" t="str">
        <f>VLOOKUP(E47,'LISTADO ATM'!$A$2:$C$896,3,0)</f>
        <v>DISTRITO NACIONAL</v>
      </c>
      <c r="B47" s="109" t="s">
        <v>2571</v>
      </c>
      <c r="C47" s="101">
        <v>44233.390879629631</v>
      </c>
      <c r="D47" s="115" t="s">
        <v>2189</v>
      </c>
      <c r="E47" s="99">
        <v>314</v>
      </c>
      <c r="F47" s="84" t="str">
        <f>VLOOKUP(E47,VIP!$A$2:$O11365,2,0)</f>
        <v>DRBR314</v>
      </c>
      <c r="G47" s="98" t="str">
        <f>VLOOKUP(E47,'LISTADO ATM'!$A$2:$B$895,2,0)</f>
        <v xml:space="preserve">ATM UNP Cambita Garabito (San Cristóbal) </v>
      </c>
      <c r="H47" s="98" t="str">
        <f>VLOOKUP(E47,VIP!$A$2:$O16286,7,FALSE)</f>
        <v>Si</v>
      </c>
      <c r="I47" s="98" t="str">
        <f>VLOOKUP(E47,VIP!$A$2:$O8251,8,FALSE)</f>
        <v>Si</v>
      </c>
      <c r="J47" s="98" t="str">
        <f>VLOOKUP(E47,VIP!$A$2:$O8201,8,FALSE)</f>
        <v>Si</v>
      </c>
      <c r="K47" s="98" t="str">
        <f>VLOOKUP(E47,VIP!$A$2:$O11775,6,0)</f>
        <v>NO</v>
      </c>
      <c r="L47" s="104" t="s">
        <v>2254</v>
      </c>
      <c r="M47" s="119" t="s">
        <v>2563</v>
      </c>
      <c r="N47" s="102" t="s">
        <v>2480</v>
      </c>
      <c r="O47" s="115" t="s">
        <v>2482</v>
      </c>
      <c r="P47" s="119"/>
      <c r="Q47" s="118">
        <v>44233.597222222219</v>
      </c>
    </row>
    <row r="48" spans="1:17" s="86" customFormat="1" ht="18" x14ac:dyDescent="0.25">
      <c r="A48" s="115" t="str">
        <f>VLOOKUP(E48,'LISTADO ATM'!$A$2:$C$896,3,0)</f>
        <v>DISTRITO NACIONAL</v>
      </c>
      <c r="B48" s="109" t="s">
        <v>2570</v>
      </c>
      <c r="C48" s="101">
        <v>44233.392581018517</v>
      </c>
      <c r="D48" s="115" t="s">
        <v>2189</v>
      </c>
      <c r="E48" s="99">
        <v>719</v>
      </c>
      <c r="F48" s="84" t="str">
        <f>VLOOKUP(E48,VIP!$A$2:$O11364,2,0)</f>
        <v>DRBR419</v>
      </c>
      <c r="G48" s="98" t="str">
        <f>VLOOKUP(E48,'LISTADO ATM'!$A$2:$B$895,2,0)</f>
        <v xml:space="preserve">ATM Ayuntamiento Municipal San Luís </v>
      </c>
      <c r="H48" s="98" t="str">
        <f>VLOOKUP(E48,VIP!$A$2:$O16285,7,FALSE)</f>
        <v>Si</v>
      </c>
      <c r="I48" s="98" t="str">
        <f>VLOOKUP(E48,VIP!$A$2:$O8250,8,FALSE)</f>
        <v>Si</v>
      </c>
      <c r="J48" s="98" t="str">
        <f>VLOOKUP(E48,VIP!$A$2:$O8200,8,FALSE)</f>
        <v>Si</v>
      </c>
      <c r="K48" s="98" t="str">
        <f>VLOOKUP(E48,VIP!$A$2:$O11774,6,0)</f>
        <v>NO</v>
      </c>
      <c r="L48" s="104" t="s">
        <v>2254</v>
      </c>
      <c r="M48" s="119" t="s">
        <v>2563</v>
      </c>
      <c r="N48" s="102" t="s">
        <v>2480</v>
      </c>
      <c r="O48" s="115" t="s">
        <v>2482</v>
      </c>
      <c r="P48" s="119"/>
      <c r="Q48" s="118">
        <v>44233.844444444447</v>
      </c>
    </row>
    <row r="49" spans="1:17" s="86" customFormat="1" ht="18" x14ac:dyDescent="0.25">
      <c r="A49" s="115" t="str">
        <f>VLOOKUP(E49,'LISTADO ATM'!$A$2:$C$896,3,0)</f>
        <v>NORTE</v>
      </c>
      <c r="B49" s="109" t="s">
        <v>2568</v>
      </c>
      <c r="C49" s="101">
        <v>44233.407384259262</v>
      </c>
      <c r="D49" s="115" t="s">
        <v>2190</v>
      </c>
      <c r="E49" s="99">
        <v>181</v>
      </c>
      <c r="F49" s="84" t="str">
        <f>VLOOKUP(E49,VIP!$A$2:$O11362,2,0)</f>
        <v>DRBR181</v>
      </c>
      <c r="G49" s="98" t="str">
        <f>VLOOKUP(E49,'LISTADO ATM'!$A$2:$B$895,2,0)</f>
        <v xml:space="preserve">ATM Oficina Sabaneta </v>
      </c>
      <c r="H49" s="98" t="str">
        <f>VLOOKUP(E49,VIP!$A$2:$O16283,7,FALSE)</f>
        <v>Si</v>
      </c>
      <c r="I49" s="98" t="str">
        <f>VLOOKUP(E49,VIP!$A$2:$O8248,8,FALSE)</f>
        <v>Si</v>
      </c>
      <c r="J49" s="98" t="str">
        <f>VLOOKUP(E49,VIP!$A$2:$O8198,8,FALSE)</f>
        <v>Si</v>
      </c>
      <c r="K49" s="98" t="str">
        <f>VLOOKUP(E49,VIP!$A$2:$O11772,6,0)</f>
        <v>SI</v>
      </c>
      <c r="L49" s="104" t="s">
        <v>2228</v>
      </c>
      <c r="M49" s="119" t="s">
        <v>2563</v>
      </c>
      <c r="N49" s="102" t="s">
        <v>2480</v>
      </c>
      <c r="O49" s="115" t="s">
        <v>2573</v>
      </c>
      <c r="P49" s="119"/>
      <c r="Q49" s="118">
        <v>44233.586342592593</v>
      </c>
    </row>
    <row r="50" spans="1:17" s="86" customFormat="1" ht="18" x14ac:dyDescent="0.25">
      <c r="A50" s="115" t="str">
        <f>VLOOKUP(E50,'LISTADO ATM'!$A$2:$C$896,3,0)</f>
        <v>DISTRITO NACIONAL</v>
      </c>
      <c r="B50" s="109" t="s">
        <v>2565</v>
      </c>
      <c r="C50" s="101">
        <v>44233.430555555555</v>
      </c>
      <c r="D50" s="115" t="s">
        <v>2189</v>
      </c>
      <c r="E50" s="99">
        <v>493</v>
      </c>
      <c r="F50" s="84" t="str">
        <f>VLOOKUP(E50,VIP!$A$2:$O11359,2,0)</f>
        <v>DRBR493</v>
      </c>
      <c r="G50" s="98" t="str">
        <f>VLOOKUP(E50,'LISTADO ATM'!$A$2:$B$895,2,0)</f>
        <v xml:space="preserve">ATM Oficina Haina Occidental II </v>
      </c>
      <c r="H50" s="98" t="str">
        <f>VLOOKUP(E50,VIP!$A$2:$O16280,7,FALSE)</f>
        <v>Si</v>
      </c>
      <c r="I50" s="98" t="str">
        <f>VLOOKUP(E50,VIP!$A$2:$O8245,8,FALSE)</f>
        <v>Si</v>
      </c>
      <c r="J50" s="98" t="str">
        <f>VLOOKUP(E50,VIP!$A$2:$O8195,8,FALSE)</f>
        <v>Si</v>
      </c>
      <c r="K50" s="98" t="str">
        <f>VLOOKUP(E50,VIP!$A$2:$O11769,6,0)</f>
        <v>NO</v>
      </c>
      <c r="L50" s="104" t="s">
        <v>2228</v>
      </c>
      <c r="M50" s="119" t="s">
        <v>2563</v>
      </c>
      <c r="N50" s="102" t="s">
        <v>2480</v>
      </c>
      <c r="O50" s="115" t="s">
        <v>2482</v>
      </c>
      <c r="P50" s="119"/>
      <c r="Q50" s="118">
        <v>44233.600081018521</v>
      </c>
    </row>
    <row r="51" spans="1:17" s="86" customFormat="1" ht="18" x14ac:dyDescent="0.25">
      <c r="A51" s="115" t="str">
        <f>VLOOKUP(E51,'LISTADO ATM'!$A$2:$C$896,3,0)</f>
        <v>NORTE</v>
      </c>
      <c r="B51" s="109" t="s">
        <v>2579</v>
      </c>
      <c r="C51" s="101">
        <v>44233.499467592592</v>
      </c>
      <c r="D51" s="115" t="s">
        <v>2190</v>
      </c>
      <c r="E51" s="99">
        <v>307</v>
      </c>
      <c r="F51" s="84" t="str">
        <f>VLOOKUP(E51,VIP!$A$2:$O11363,2,0)</f>
        <v>DRBR307</v>
      </c>
      <c r="G51" s="98" t="str">
        <f>VLOOKUP(E51,'LISTADO ATM'!$A$2:$B$895,2,0)</f>
        <v>ATM Oficina Nagua II</v>
      </c>
      <c r="H51" s="98" t="str">
        <f>VLOOKUP(E51,VIP!$A$2:$O16284,7,FALSE)</f>
        <v>Si</v>
      </c>
      <c r="I51" s="98" t="str">
        <f>VLOOKUP(E51,VIP!$A$2:$O8249,8,FALSE)</f>
        <v>Si</v>
      </c>
      <c r="J51" s="98" t="str">
        <f>VLOOKUP(E51,VIP!$A$2:$O8199,8,FALSE)</f>
        <v>Si</v>
      </c>
      <c r="K51" s="98" t="str">
        <f>VLOOKUP(E51,VIP!$A$2:$O11773,6,0)</f>
        <v>SI</v>
      </c>
      <c r="L51" s="104" t="s">
        <v>2254</v>
      </c>
      <c r="M51" s="119" t="s">
        <v>2563</v>
      </c>
      <c r="N51" s="102" t="s">
        <v>2480</v>
      </c>
      <c r="O51" s="115" t="s">
        <v>2488</v>
      </c>
      <c r="P51" s="119"/>
      <c r="Q51" s="118">
        <v>44233.822222222225</v>
      </c>
    </row>
    <row r="52" spans="1:17" s="86" customFormat="1" ht="18" x14ac:dyDescent="0.25">
      <c r="A52" s="115" t="str">
        <f>VLOOKUP(E52,'LISTADO ATM'!$A$2:$C$896,3,0)</f>
        <v>SUR</v>
      </c>
      <c r="B52" s="109" t="s">
        <v>2578</v>
      </c>
      <c r="C52" s="101">
        <v>44233.500381944446</v>
      </c>
      <c r="D52" s="115" t="s">
        <v>2189</v>
      </c>
      <c r="E52" s="99">
        <v>881</v>
      </c>
      <c r="F52" s="84" t="str">
        <f>VLOOKUP(E52,VIP!$A$2:$O11362,2,0)</f>
        <v>DRBR881</v>
      </c>
      <c r="G52" s="98" t="str">
        <f>VLOOKUP(E52,'LISTADO ATM'!$A$2:$B$895,2,0)</f>
        <v xml:space="preserve">ATM UNP Yaguate (San Cristóbal) </v>
      </c>
      <c r="H52" s="98" t="str">
        <f>VLOOKUP(E52,VIP!$A$2:$O16283,7,FALSE)</f>
        <v>Si</v>
      </c>
      <c r="I52" s="98" t="str">
        <f>VLOOKUP(E52,VIP!$A$2:$O8248,8,FALSE)</f>
        <v>Si</v>
      </c>
      <c r="J52" s="98" t="str">
        <f>VLOOKUP(E52,VIP!$A$2:$O8198,8,FALSE)</f>
        <v>Si</v>
      </c>
      <c r="K52" s="98" t="str">
        <f>VLOOKUP(E52,VIP!$A$2:$O11772,6,0)</f>
        <v>NO</v>
      </c>
      <c r="L52" s="104" t="s">
        <v>2254</v>
      </c>
      <c r="M52" s="119" t="s">
        <v>2563</v>
      </c>
      <c r="N52" s="102" t="s">
        <v>2480</v>
      </c>
      <c r="O52" s="115" t="s">
        <v>2482</v>
      </c>
      <c r="P52" s="119"/>
      <c r="Q52" s="118">
        <v>44233.829861111109</v>
      </c>
    </row>
    <row r="53" spans="1:17" s="86" customFormat="1" ht="18" x14ac:dyDescent="0.25">
      <c r="A53" s="115" t="str">
        <f>VLOOKUP(E53,'LISTADO ATM'!$A$2:$C$896,3,0)</f>
        <v>DISTRITO NACIONAL</v>
      </c>
      <c r="B53" s="109" t="s">
        <v>2577</v>
      </c>
      <c r="C53" s="101">
        <v>44233.501909722225</v>
      </c>
      <c r="D53" s="115" t="s">
        <v>2189</v>
      </c>
      <c r="E53" s="99">
        <v>420</v>
      </c>
      <c r="F53" s="84" t="str">
        <f>VLOOKUP(E53,VIP!$A$2:$O11361,2,0)</f>
        <v>DRBR420</v>
      </c>
      <c r="G53" s="98" t="str">
        <f>VLOOKUP(E53,'LISTADO ATM'!$A$2:$B$895,2,0)</f>
        <v xml:space="preserve">ATM DGII Av. Lincoln </v>
      </c>
      <c r="H53" s="98" t="str">
        <f>VLOOKUP(E53,VIP!$A$2:$O16282,7,FALSE)</f>
        <v>Si</v>
      </c>
      <c r="I53" s="98" t="str">
        <f>VLOOKUP(E53,VIP!$A$2:$O8247,8,FALSE)</f>
        <v>Si</v>
      </c>
      <c r="J53" s="98" t="str">
        <f>VLOOKUP(E53,VIP!$A$2:$O8197,8,FALSE)</f>
        <v>Si</v>
      </c>
      <c r="K53" s="98" t="str">
        <f>VLOOKUP(E53,VIP!$A$2:$O11771,6,0)</f>
        <v>NO</v>
      </c>
      <c r="L53" s="104" t="s">
        <v>2254</v>
      </c>
      <c r="M53" s="119" t="s">
        <v>2563</v>
      </c>
      <c r="N53" s="102" t="s">
        <v>2480</v>
      </c>
      <c r="O53" s="115" t="s">
        <v>2482</v>
      </c>
      <c r="P53" s="119"/>
      <c r="Q53" s="118">
        <v>44233.587777777779</v>
      </c>
    </row>
    <row r="54" spans="1:17" s="86" customFormat="1" ht="18" x14ac:dyDescent="0.25">
      <c r="A54" s="115" t="str">
        <f>VLOOKUP(E54,'LISTADO ATM'!$A$2:$C$896,3,0)</f>
        <v>SUR</v>
      </c>
      <c r="B54" s="109" t="s">
        <v>2597</v>
      </c>
      <c r="C54" s="101">
        <v>44233.628379629627</v>
      </c>
      <c r="D54" s="115" t="s">
        <v>2492</v>
      </c>
      <c r="E54" s="99">
        <v>968</v>
      </c>
      <c r="F54" s="84" t="str">
        <f>VLOOKUP(E54,VIP!$A$2:$O11656,2,0)</f>
        <v>DRBR24I</v>
      </c>
      <c r="G54" s="98" t="str">
        <f>VLOOKUP(E54,'LISTADO ATM'!$A$2:$B$895,2,0)</f>
        <v xml:space="preserve">ATM UNP Mercado Baní </v>
      </c>
      <c r="H54" s="98" t="str">
        <f>VLOOKUP(E54,VIP!$A$2:$O16576,7,FALSE)</f>
        <v>Si</v>
      </c>
      <c r="I54" s="98" t="str">
        <f>VLOOKUP(E54,VIP!$A$2:$O8541,8,FALSE)</f>
        <v>Si</v>
      </c>
      <c r="J54" s="98" t="str">
        <f>VLOOKUP(E54,VIP!$A$2:$O8491,8,FALSE)</f>
        <v>Si</v>
      </c>
      <c r="K54" s="98" t="str">
        <f>VLOOKUP(E54,VIP!$A$2:$O12065,6,0)</f>
        <v>SI</v>
      </c>
      <c r="L54" s="104" t="s">
        <v>2485</v>
      </c>
      <c r="M54" s="119" t="s">
        <v>2563</v>
      </c>
      <c r="N54" s="118" t="s">
        <v>2519</v>
      </c>
      <c r="O54" s="115" t="s">
        <v>2598</v>
      </c>
      <c r="P54" s="119" t="s">
        <v>2599</v>
      </c>
      <c r="Q54" s="119" t="s">
        <v>2563</v>
      </c>
    </row>
    <row r="55" spans="1:17" s="86" customFormat="1" ht="18" x14ac:dyDescent="0.25">
      <c r="A55" s="115" t="str">
        <f>VLOOKUP(E55,'LISTADO ATM'!$A$2:$C$896,3,0)</f>
        <v>ESTE</v>
      </c>
      <c r="B55" s="109" t="s">
        <v>2596</v>
      </c>
      <c r="C55" s="101">
        <v>44233.630173611113</v>
      </c>
      <c r="D55" s="115" t="s">
        <v>2492</v>
      </c>
      <c r="E55" s="99">
        <v>608</v>
      </c>
      <c r="F55" s="84" t="str">
        <f>VLOOKUP(E55,VIP!$A$2:$O11655,2,0)</f>
        <v>DRBR305</v>
      </c>
      <c r="G55" s="98" t="str">
        <f>VLOOKUP(E55,'LISTADO ATM'!$A$2:$B$895,2,0)</f>
        <v xml:space="preserve">ATM Oficina Jumbo (San Pedro) </v>
      </c>
      <c r="H55" s="98" t="str">
        <f>VLOOKUP(E55,VIP!$A$2:$O16575,7,FALSE)</f>
        <v>Si</v>
      </c>
      <c r="I55" s="98" t="str">
        <f>VLOOKUP(E55,VIP!$A$2:$O8540,8,FALSE)</f>
        <v>Si</v>
      </c>
      <c r="J55" s="98" t="str">
        <f>VLOOKUP(E55,VIP!$A$2:$O8490,8,FALSE)</f>
        <v>Si</v>
      </c>
      <c r="K55" s="98" t="str">
        <f>VLOOKUP(E55,VIP!$A$2:$O12064,6,0)</f>
        <v>SI</v>
      </c>
      <c r="L55" s="104" t="s">
        <v>2485</v>
      </c>
      <c r="M55" s="119" t="s">
        <v>2563</v>
      </c>
      <c r="N55" s="118" t="s">
        <v>2519</v>
      </c>
      <c r="O55" s="115" t="s">
        <v>2598</v>
      </c>
      <c r="P55" s="119" t="s">
        <v>2599</v>
      </c>
      <c r="Q55" s="119" t="s">
        <v>2563</v>
      </c>
    </row>
    <row r="56" spans="1:17" s="86" customFormat="1" ht="18" x14ac:dyDescent="0.25">
      <c r="A56" s="115" t="str">
        <f>VLOOKUP(E56,'LISTADO ATM'!$A$2:$C$896,3,0)</f>
        <v>NORTE</v>
      </c>
      <c r="B56" s="109" t="s">
        <v>2595</v>
      </c>
      <c r="C56" s="101">
        <v>44233.632418981484</v>
      </c>
      <c r="D56" s="115" t="s">
        <v>2492</v>
      </c>
      <c r="E56" s="99">
        <v>716</v>
      </c>
      <c r="F56" s="84" t="str">
        <f>VLOOKUP(E56,VIP!$A$2:$O11654,2,0)</f>
        <v>DRBR340</v>
      </c>
      <c r="G56" s="98" t="str">
        <f>VLOOKUP(E56,'LISTADO ATM'!$A$2:$B$895,2,0)</f>
        <v xml:space="preserve">ATM Oficina Zona Franca (Santiago) </v>
      </c>
      <c r="H56" s="98" t="str">
        <f>VLOOKUP(E56,VIP!$A$2:$O16574,7,FALSE)</f>
        <v>Si</v>
      </c>
      <c r="I56" s="98" t="str">
        <f>VLOOKUP(E56,VIP!$A$2:$O8539,8,FALSE)</f>
        <v>Si</v>
      </c>
      <c r="J56" s="98" t="str">
        <f>VLOOKUP(E56,VIP!$A$2:$O8489,8,FALSE)</f>
        <v>Si</v>
      </c>
      <c r="K56" s="98" t="str">
        <f>VLOOKUP(E56,VIP!$A$2:$O12063,6,0)</f>
        <v>SI</v>
      </c>
      <c r="L56" s="104" t="s">
        <v>2485</v>
      </c>
      <c r="M56" s="119" t="s">
        <v>2563</v>
      </c>
      <c r="N56" s="118" t="s">
        <v>2519</v>
      </c>
      <c r="O56" s="115" t="s">
        <v>2598</v>
      </c>
      <c r="P56" s="119" t="s">
        <v>2599</v>
      </c>
      <c r="Q56" s="119" t="s">
        <v>2563</v>
      </c>
    </row>
    <row r="57" spans="1:17" s="86" customFormat="1" ht="18" x14ac:dyDescent="0.25">
      <c r="A57" s="115" t="str">
        <f>VLOOKUP(E57,'LISTADO ATM'!$A$2:$C$896,3,0)</f>
        <v>NORTE</v>
      </c>
      <c r="B57" s="109" t="s">
        <v>2594</v>
      </c>
      <c r="C57" s="101">
        <v>44233.633877314816</v>
      </c>
      <c r="D57" s="115" t="s">
        <v>2492</v>
      </c>
      <c r="E57" s="99">
        <v>144</v>
      </c>
      <c r="F57" s="84" t="str">
        <f>VLOOKUP(E57,VIP!$A$2:$O11653,2,0)</f>
        <v>DRBR144</v>
      </c>
      <c r="G57" s="98" t="str">
        <f>VLOOKUP(E57,'LISTADO ATM'!$A$2:$B$895,2,0)</f>
        <v xml:space="preserve">ATM Oficina Villa Altagracia </v>
      </c>
      <c r="H57" s="98" t="str">
        <f>VLOOKUP(E57,VIP!$A$2:$O16573,7,FALSE)</f>
        <v>Si</v>
      </c>
      <c r="I57" s="98" t="str">
        <f>VLOOKUP(E57,VIP!$A$2:$O8538,8,FALSE)</f>
        <v>Si</v>
      </c>
      <c r="J57" s="98" t="str">
        <f>VLOOKUP(E57,VIP!$A$2:$O8488,8,FALSE)</f>
        <v>Si</v>
      </c>
      <c r="K57" s="98" t="str">
        <f>VLOOKUP(E57,VIP!$A$2:$O12062,6,0)</f>
        <v>SI</v>
      </c>
      <c r="L57" s="104" t="s">
        <v>2485</v>
      </c>
      <c r="M57" s="119" t="s">
        <v>2563</v>
      </c>
      <c r="N57" s="118" t="s">
        <v>2519</v>
      </c>
      <c r="O57" s="115" t="s">
        <v>2598</v>
      </c>
      <c r="P57" s="119" t="s">
        <v>2599</v>
      </c>
      <c r="Q57" s="119" t="s">
        <v>2563</v>
      </c>
    </row>
    <row r="58" spans="1:17" s="86" customFormat="1" ht="18" x14ac:dyDescent="0.25">
      <c r="A58" s="115" t="str">
        <f>VLOOKUP(E58,'LISTADO ATM'!$A$2:$C$896,3,0)</f>
        <v>NORTE</v>
      </c>
      <c r="B58" s="109" t="s">
        <v>2593</v>
      </c>
      <c r="C58" s="101">
        <v>44233.634884259256</v>
      </c>
      <c r="D58" s="115" t="s">
        <v>2492</v>
      </c>
      <c r="E58" s="99">
        <v>261</v>
      </c>
      <c r="F58" s="84" t="str">
        <f>VLOOKUP(E58,VIP!$A$2:$O11652,2,0)</f>
        <v>DRBR261</v>
      </c>
      <c r="G58" s="98" t="str">
        <f>VLOOKUP(E58,'LISTADO ATM'!$A$2:$B$895,2,0)</f>
        <v xml:space="preserve">ATM UNP Aeropuerto Cibao (Santiago) </v>
      </c>
      <c r="H58" s="98" t="str">
        <f>VLOOKUP(E58,VIP!$A$2:$O16572,7,FALSE)</f>
        <v>Si</v>
      </c>
      <c r="I58" s="98" t="str">
        <f>VLOOKUP(E58,VIP!$A$2:$O8537,8,FALSE)</f>
        <v>Si</v>
      </c>
      <c r="J58" s="98" t="str">
        <f>VLOOKUP(E58,VIP!$A$2:$O8487,8,FALSE)</f>
        <v>Si</v>
      </c>
      <c r="K58" s="98" t="str">
        <f>VLOOKUP(E58,VIP!$A$2:$O12061,6,0)</f>
        <v>NO</v>
      </c>
      <c r="L58" s="104" t="s">
        <v>2485</v>
      </c>
      <c r="M58" s="119" t="s">
        <v>2563</v>
      </c>
      <c r="N58" s="118" t="s">
        <v>2519</v>
      </c>
      <c r="O58" s="115" t="s">
        <v>2598</v>
      </c>
      <c r="P58" s="119" t="s">
        <v>2599</v>
      </c>
      <c r="Q58" s="119" t="s">
        <v>2563</v>
      </c>
    </row>
    <row r="59" spans="1:17" s="86" customFormat="1" ht="18" x14ac:dyDescent="0.25">
      <c r="A59" s="115" t="str">
        <f>VLOOKUP(E59,'LISTADO ATM'!$A$2:$C$896,3,0)</f>
        <v>NORTE</v>
      </c>
      <c r="B59" s="109" t="s">
        <v>2592</v>
      </c>
      <c r="C59" s="101">
        <v>44233.635578703703</v>
      </c>
      <c r="D59" s="115" t="s">
        <v>2492</v>
      </c>
      <c r="E59" s="99">
        <v>954</v>
      </c>
      <c r="F59" s="84" t="str">
        <f>VLOOKUP(E59,VIP!$A$2:$O11651,2,0)</f>
        <v>DRBR954</v>
      </c>
      <c r="G59" s="98" t="str">
        <f>VLOOKUP(E59,'LISTADO ATM'!$A$2:$B$895,2,0)</f>
        <v xml:space="preserve">ATM LAESA Pimentel </v>
      </c>
      <c r="H59" s="98" t="str">
        <f>VLOOKUP(E59,VIP!$A$2:$O16571,7,FALSE)</f>
        <v>Si</v>
      </c>
      <c r="I59" s="98" t="str">
        <f>VLOOKUP(E59,VIP!$A$2:$O8536,8,FALSE)</f>
        <v>Si</v>
      </c>
      <c r="J59" s="98" t="str">
        <f>VLOOKUP(E59,VIP!$A$2:$O8486,8,FALSE)</f>
        <v>Si</v>
      </c>
      <c r="K59" s="98" t="str">
        <f>VLOOKUP(E59,VIP!$A$2:$O12060,6,0)</f>
        <v>NO</v>
      </c>
      <c r="L59" s="104" t="s">
        <v>2485</v>
      </c>
      <c r="M59" s="119" t="s">
        <v>2563</v>
      </c>
      <c r="N59" s="118" t="s">
        <v>2519</v>
      </c>
      <c r="O59" s="115" t="s">
        <v>2598</v>
      </c>
      <c r="P59" s="119" t="s">
        <v>2599</v>
      </c>
      <c r="Q59" s="119" t="s">
        <v>2563</v>
      </c>
    </row>
    <row r="60" spans="1:17" s="86" customFormat="1" ht="18" x14ac:dyDescent="0.25">
      <c r="A60" s="115" t="str">
        <f>VLOOKUP(E60,'LISTADO ATM'!$A$2:$C$896,3,0)</f>
        <v>NORTE</v>
      </c>
      <c r="B60" s="109" t="s">
        <v>2591</v>
      </c>
      <c r="C60" s="101">
        <v>44233.636261574073</v>
      </c>
      <c r="D60" s="115" t="s">
        <v>2492</v>
      </c>
      <c r="E60" s="99">
        <v>964</v>
      </c>
      <c r="F60" s="84" t="str">
        <f>VLOOKUP(E60,VIP!$A$2:$O11650,2,0)</f>
        <v>DRBR964</v>
      </c>
      <c r="G60" s="98" t="str">
        <f>VLOOKUP(E60,'LISTADO ATM'!$A$2:$B$895,2,0)</f>
        <v>ATM Hotel Sunscape (Norte)</v>
      </c>
      <c r="H60" s="98" t="str">
        <f>VLOOKUP(E60,VIP!$A$2:$O16570,7,FALSE)</f>
        <v>Si</v>
      </c>
      <c r="I60" s="98" t="str">
        <f>VLOOKUP(E60,VIP!$A$2:$O8535,8,FALSE)</f>
        <v>Si</v>
      </c>
      <c r="J60" s="98" t="str">
        <f>VLOOKUP(E60,VIP!$A$2:$O8485,8,FALSE)</f>
        <v>Si</v>
      </c>
      <c r="K60" s="98" t="str">
        <f>VLOOKUP(E60,VIP!$A$2:$O12059,6,0)</f>
        <v>NO</v>
      </c>
      <c r="L60" s="104" t="s">
        <v>2485</v>
      </c>
      <c r="M60" s="119" t="s">
        <v>2563</v>
      </c>
      <c r="N60" s="118" t="s">
        <v>2519</v>
      </c>
      <c r="O60" s="115" t="s">
        <v>2598</v>
      </c>
      <c r="P60" s="119" t="s">
        <v>2599</v>
      </c>
      <c r="Q60" s="119" t="s">
        <v>2563</v>
      </c>
    </row>
    <row r="61" spans="1:17" s="86" customFormat="1" ht="18" x14ac:dyDescent="0.25">
      <c r="A61" s="115" t="str">
        <f>VLOOKUP(E61,'LISTADO ATM'!$A$2:$C$896,3,0)</f>
        <v>ESTE</v>
      </c>
      <c r="B61" s="109" t="s">
        <v>2590</v>
      </c>
      <c r="C61" s="101">
        <v>44233.637106481481</v>
      </c>
      <c r="D61" s="115" t="s">
        <v>2492</v>
      </c>
      <c r="E61" s="99">
        <v>798</v>
      </c>
      <c r="F61" s="84" t="str">
        <f>VLOOKUP(E61,VIP!$A$2:$O11649,2,0)</f>
        <v>DRBR798</v>
      </c>
      <c r="G61" s="98" t="str">
        <f>VLOOKUP(E61,'LISTADO ATM'!$A$2:$B$895,2,0)</f>
        <v>ATM Hotel Grand Paradise Samana</v>
      </c>
      <c r="H61" s="98" t="str">
        <f>VLOOKUP(E61,VIP!$A$2:$O16569,7,FALSE)</f>
        <v>Si</v>
      </c>
      <c r="I61" s="98" t="str">
        <f>VLOOKUP(E61,VIP!$A$2:$O8534,8,FALSE)</f>
        <v>Si</v>
      </c>
      <c r="J61" s="98" t="str">
        <f>VLOOKUP(E61,VIP!$A$2:$O8484,8,FALSE)</f>
        <v>Si</v>
      </c>
      <c r="K61" s="98" t="str">
        <f>VLOOKUP(E61,VIP!$A$2:$O12058,6,0)</f>
        <v>NO</v>
      </c>
      <c r="L61" s="104" t="s">
        <v>2485</v>
      </c>
      <c r="M61" s="119" t="s">
        <v>2563</v>
      </c>
      <c r="N61" s="118" t="s">
        <v>2519</v>
      </c>
      <c r="O61" s="115" t="s">
        <v>2598</v>
      </c>
      <c r="P61" s="119" t="s">
        <v>2599</v>
      </c>
      <c r="Q61" s="119" t="s">
        <v>2563</v>
      </c>
    </row>
    <row r="62" spans="1:17" s="86" customFormat="1" ht="18" x14ac:dyDescent="0.25">
      <c r="A62" s="115" t="str">
        <f>VLOOKUP(E62,'LISTADO ATM'!$A$2:$C$896,3,0)</f>
        <v>DISTRITO NACIONAL</v>
      </c>
      <c r="B62" s="109" t="s">
        <v>2589</v>
      </c>
      <c r="C62" s="101">
        <v>44233.637766203705</v>
      </c>
      <c r="D62" s="115" t="s">
        <v>2492</v>
      </c>
      <c r="E62" s="99">
        <v>722</v>
      </c>
      <c r="F62" s="84" t="str">
        <f>VLOOKUP(E62,VIP!$A$2:$O11648,2,0)</f>
        <v>DRBR393</v>
      </c>
      <c r="G62" s="98" t="str">
        <f>VLOOKUP(E62,'LISTADO ATM'!$A$2:$B$895,2,0)</f>
        <v xml:space="preserve">ATM Oficina Charles de Gaulle III </v>
      </c>
      <c r="H62" s="98" t="str">
        <f>VLOOKUP(E62,VIP!$A$2:$O16568,7,FALSE)</f>
        <v>Si</v>
      </c>
      <c r="I62" s="98" t="str">
        <f>VLOOKUP(E62,VIP!$A$2:$O8533,8,FALSE)</f>
        <v>Si</v>
      </c>
      <c r="J62" s="98" t="str">
        <f>VLOOKUP(E62,VIP!$A$2:$O8483,8,FALSE)</f>
        <v>Si</v>
      </c>
      <c r="K62" s="98" t="str">
        <f>VLOOKUP(E62,VIP!$A$2:$O12057,6,0)</f>
        <v>SI</v>
      </c>
      <c r="L62" s="104" t="s">
        <v>2485</v>
      </c>
      <c r="M62" s="119" t="s">
        <v>2563</v>
      </c>
      <c r="N62" s="118" t="s">
        <v>2519</v>
      </c>
      <c r="O62" s="115" t="s">
        <v>2598</v>
      </c>
      <c r="P62" s="119" t="s">
        <v>2599</v>
      </c>
      <c r="Q62" s="119" t="s">
        <v>2563</v>
      </c>
    </row>
    <row r="63" spans="1:17" ht="18" x14ac:dyDescent="0.25">
      <c r="A63" s="115" t="str">
        <f>VLOOKUP(E63,'LISTADO ATM'!$A$2:$C$896,3,0)</f>
        <v>DISTRITO NACIONAL</v>
      </c>
      <c r="B63" s="109" t="s">
        <v>2588</v>
      </c>
      <c r="C63" s="101">
        <v>44233.638368055559</v>
      </c>
      <c r="D63" s="115" t="s">
        <v>2492</v>
      </c>
      <c r="E63" s="99">
        <v>536</v>
      </c>
      <c r="F63" s="84" t="str">
        <f>VLOOKUP(E63,VIP!$A$2:$O11647,2,0)</f>
        <v>DRBR509</v>
      </c>
      <c r="G63" s="98" t="str">
        <f>VLOOKUP(E63,'LISTADO ATM'!$A$2:$B$895,2,0)</f>
        <v xml:space="preserve">ATM Super Lama San Isidro </v>
      </c>
      <c r="H63" s="98" t="str">
        <f>VLOOKUP(E63,VIP!$A$2:$O16567,7,FALSE)</f>
        <v>Si</v>
      </c>
      <c r="I63" s="98" t="str">
        <f>VLOOKUP(E63,VIP!$A$2:$O8532,8,FALSE)</f>
        <v>Si</v>
      </c>
      <c r="J63" s="98" t="str">
        <f>VLOOKUP(E63,VIP!$A$2:$O8482,8,FALSE)</f>
        <v>Si</v>
      </c>
      <c r="K63" s="98" t="str">
        <f>VLOOKUP(E63,VIP!$A$2:$O12056,6,0)</f>
        <v>NO</v>
      </c>
      <c r="L63" s="104" t="s">
        <v>2485</v>
      </c>
      <c r="M63" s="119" t="s">
        <v>2563</v>
      </c>
      <c r="N63" s="118" t="s">
        <v>2519</v>
      </c>
      <c r="O63" s="115" t="s">
        <v>2598</v>
      </c>
      <c r="P63" s="119" t="s">
        <v>2599</v>
      </c>
      <c r="Q63" s="119" t="s">
        <v>2563</v>
      </c>
    </row>
    <row r="64" spans="1:17" ht="18" x14ac:dyDescent="0.25">
      <c r="A64" s="115" t="str">
        <f>VLOOKUP(E64,'LISTADO ATM'!$A$2:$C$896,3,0)</f>
        <v>DISTRITO NACIONAL</v>
      </c>
      <c r="B64" s="109" t="s">
        <v>2587</v>
      </c>
      <c r="C64" s="101">
        <v>44233.638935185183</v>
      </c>
      <c r="D64" s="115" t="s">
        <v>2492</v>
      </c>
      <c r="E64" s="99">
        <v>946</v>
      </c>
      <c r="F64" s="84" t="str">
        <f>VLOOKUP(E64,VIP!$A$2:$O11646,2,0)</f>
        <v>DRBR24R</v>
      </c>
      <c r="G64" s="98" t="str">
        <f>VLOOKUP(E64,'LISTADO ATM'!$A$2:$B$895,2,0)</f>
        <v xml:space="preserve">ATM Oficina Núñez de Cáceres I </v>
      </c>
      <c r="H64" s="98" t="str">
        <f>VLOOKUP(E64,VIP!$A$2:$O16566,7,FALSE)</f>
        <v>Si</v>
      </c>
      <c r="I64" s="98" t="str">
        <f>VLOOKUP(E64,VIP!$A$2:$O8531,8,FALSE)</f>
        <v>Si</v>
      </c>
      <c r="J64" s="98" t="str">
        <f>VLOOKUP(E64,VIP!$A$2:$O8481,8,FALSE)</f>
        <v>Si</v>
      </c>
      <c r="K64" s="98" t="str">
        <f>VLOOKUP(E64,VIP!$A$2:$O12055,6,0)</f>
        <v>NO</v>
      </c>
      <c r="L64" s="104" t="s">
        <v>2485</v>
      </c>
      <c r="M64" s="119" t="s">
        <v>2563</v>
      </c>
      <c r="N64" s="118" t="s">
        <v>2519</v>
      </c>
      <c r="O64" s="115" t="s">
        <v>2598</v>
      </c>
      <c r="P64" s="119" t="s">
        <v>2599</v>
      </c>
      <c r="Q64" s="119" t="s">
        <v>2563</v>
      </c>
    </row>
    <row r="65" spans="1:17" ht="18" x14ac:dyDescent="0.25">
      <c r="A65" s="115" t="str">
        <f>VLOOKUP(E65,'LISTADO ATM'!$A$2:$C$896,3,0)</f>
        <v>DISTRITO NACIONAL</v>
      </c>
      <c r="B65" s="109" t="s">
        <v>2586</v>
      </c>
      <c r="C65" s="101">
        <v>44233.639872685184</v>
      </c>
      <c r="D65" s="115" t="s">
        <v>2492</v>
      </c>
      <c r="E65" s="99">
        <v>234</v>
      </c>
      <c r="F65" s="84" t="str">
        <f>VLOOKUP(E65,VIP!$A$2:$O11645,2,0)</f>
        <v>DRBR234</v>
      </c>
      <c r="G65" s="98" t="str">
        <f>VLOOKUP(E65,'LISTADO ATM'!$A$2:$B$895,2,0)</f>
        <v xml:space="preserve">ATM Oficina Boca Chica I </v>
      </c>
      <c r="H65" s="98" t="str">
        <f>VLOOKUP(E65,VIP!$A$2:$O16565,7,FALSE)</f>
        <v>Si</v>
      </c>
      <c r="I65" s="98" t="str">
        <f>VLOOKUP(E65,VIP!$A$2:$O8530,8,FALSE)</f>
        <v>Si</v>
      </c>
      <c r="J65" s="98" t="str">
        <f>VLOOKUP(E65,VIP!$A$2:$O8480,8,FALSE)</f>
        <v>Si</v>
      </c>
      <c r="K65" s="98" t="str">
        <f>VLOOKUP(E65,VIP!$A$2:$O12054,6,0)</f>
        <v>NO</v>
      </c>
      <c r="L65" s="104" t="s">
        <v>2485</v>
      </c>
      <c r="M65" s="119" t="s">
        <v>2563</v>
      </c>
      <c r="N65" s="118" t="s">
        <v>2519</v>
      </c>
      <c r="O65" s="115" t="s">
        <v>2598</v>
      </c>
      <c r="P65" s="119" t="s">
        <v>2599</v>
      </c>
      <c r="Q65" s="119" t="s">
        <v>2563</v>
      </c>
    </row>
    <row r="66" spans="1:17" ht="18" x14ac:dyDescent="0.25">
      <c r="A66" s="115" t="str">
        <f>VLOOKUP(E66,'LISTADO ATM'!$A$2:$C$896,3,0)</f>
        <v>DISTRITO NACIONAL</v>
      </c>
      <c r="B66" s="109" t="s">
        <v>2585</v>
      </c>
      <c r="C66" s="101">
        <v>44233.640405092592</v>
      </c>
      <c r="D66" s="115" t="s">
        <v>2492</v>
      </c>
      <c r="E66" s="99">
        <v>347</v>
      </c>
      <c r="F66" s="84" t="str">
        <f>VLOOKUP(E66,VIP!$A$2:$O11644,2,0)</f>
        <v>DRBR347</v>
      </c>
      <c r="G66" s="98" t="str">
        <f>VLOOKUP(E66,'LISTADO ATM'!$A$2:$B$895,2,0)</f>
        <v>ATM Patio de Colombia</v>
      </c>
      <c r="H66" s="98" t="str">
        <f>VLOOKUP(E66,VIP!$A$2:$O16564,7,FALSE)</f>
        <v>N/A</v>
      </c>
      <c r="I66" s="98" t="str">
        <f>VLOOKUP(E66,VIP!$A$2:$O8529,8,FALSE)</f>
        <v>N/A</v>
      </c>
      <c r="J66" s="98" t="str">
        <f>VLOOKUP(E66,VIP!$A$2:$O8479,8,FALSE)</f>
        <v>N/A</v>
      </c>
      <c r="K66" s="98" t="str">
        <f>VLOOKUP(E66,VIP!$A$2:$O12053,6,0)</f>
        <v>N/A</v>
      </c>
      <c r="L66" s="104" t="s">
        <v>2485</v>
      </c>
      <c r="M66" s="119" t="s">
        <v>2563</v>
      </c>
      <c r="N66" s="118" t="s">
        <v>2519</v>
      </c>
      <c r="O66" s="115" t="s">
        <v>2598</v>
      </c>
      <c r="P66" s="119" t="s">
        <v>2599</v>
      </c>
      <c r="Q66" s="119" t="s">
        <v>2563</v>
      </c>
    </row>
    <row r="67" spans="1:17" ht="18" x14ac:dyDescent="0.25">
      <c r="A67" s="115" t="str">
        <f>VLOOKUP(E67,'LISTADO ATM'!$A$2:$C$896,3,0)</f>
        <v>DISTRITO NACIONAL</v>
      </c>
      <c r="B67" s="109" t="s">
        <v>2533</v>
      </c>
      <c r="C67" s="101">
        <v>44232.757870370369</v>
      </c>
      <c r="D67" s="115" t="s">
        <v>2476</v>
      </c>
      <c r="E67" s="99">
        <v>390</v>
      </c>
      <c r="F67" s="84" t="str">
        <f>VLOOKUP(E67,VIP!$A$2:$O11518,2,0)</f>
        <v>DRBR390</v>
      </c>
      <c r="G67" s="98" t="str">
        <f>VLOOKUP(E67,'LISTADO ATM'!$A$2:$B$895,2,0)</f>
        <v xml:space="preserve">ATM Oficina Boca Chica II </v>
      </c>
      <c r="H67" s="98" t="str">
        <f>VLOOKUP(E67,VIP!$A$2:$O16438,7,FALSE)</f>
        <v>Si</v>
      </c>
      <c r="I67" s="98" t="str">
        <f>VLOOKUP(E67,VIP!$A$2:$O8403,8,FALSE)</f>
        <v>Si</v>
      </c>
      <c r="J67" s="98" t="str">
        <f>VLOOKUP(E67,VIP!$A$2:$O8353,8,FALSE)</f>
        <v>Si</v>
      </c>
      <c r="K67" s="98" t="str">
        <f>VLOOKUP(E67,VIP!$A$2:$O11927,6,0)</f>
        <v>NO</v>
      </c>
      <c r="L67" s="104" t="s">
        <v>2430</v>
      </c>
      <c r="M67" s="119" t="s">
        <v>2563</v>
      </c>
      <c r="N67" s="102" t="s">
        <v>2480</v>
      </c>
      <c r="O67" s="115" t="s">
        <v>2481</v>
      </c>
      <c r="P67" s="119"/>
      <c r="Q67" s="118">
        <v>44233.587418981479</v>
      </c>
    </row>
    <row r="68" spans="1:17" ht="18" x14ac:dyDescent="0.25">
      <c r="A68" s="115" t="str">
        <f>VLOOKUP(E68,'LISTADO ATM'!$A$2:$C$896,3,0)</f>
        <v>DISTRITO NACIONAL</v>
      </c>
      <c r="B68" s="109" t="s">
        <v>2530</v>
      </c>
      <c r="C68" s="101">
        <v>44232.768229166664</v>
      </c>
      <c r="D68" s="115" t="s">
        <v>2476</v>
      </c>
      <c r="E68" s="99">
        <v>655</v>
      </c>
      <c r="F68" s="84" t="str">
        <f>VLOOKUP(E68,VIP!$A$2:$O11515,2,0)</f>
        <v>DRBR655</v>
      </c>
      <c r="G68" s="98" t="str">
        <f>VLOOKUP(E68,'LISTADO ATM'!$A$2:$B$895,2,0)</f>
        <v>ATM Farmacia Sandra</v>
      </c>
      <c r="H68" s="98" t="str">
        <f>VLOOKUP(E68,VIP!$A$2:$O16435,7,FALSE)</f>
        <v>Si</v>
      </c>
      <c r="I68" s="98" t="str">
        <f>VLOOKUP(E68,VIP!$A$2:$O8400,8,FALSE)</f>
        <v>Si</v>
      </c>
      <c r="J68" s="98" t="str">
        <f>VLOOKUP(E68,VIP!$A$2:$O8350,8,FALSE)</f>
        <v>Si</v>
      </c>
      <c r="K68" s="98" t="str">
        <f>VLOOKUP(E68,VIP!$A$2:$O11924,6,0)</f>
        <v>NO</v>
      </c>
      <c r="L68" s="104" t="s">
        <v>2430</v>
      </c>
      <c r="M68" s="119" t="s">
        <v>2563</v>
      </c>
      <c r="N68" s="102" t="s">
        <v>2480</v>
      </c>
      <c r="O68" s="115" t="s">
        <v>2481</v>
      </c>
      <c r="P68" s="119"/>
      <c r="Q68" s="118">
        <v>44233.588831018518</v>
      </c>
    </row>
    <row r="69" spans="1:17" s="120" customFormat="1" ht="18" x14ac:dyDescent="0.25">
      <c r="A69" s="115" t="str">
        <f>VLOOKUP(E69,'LISTADO ATM'!$A$2:$C$896,3,0)</f>
        <v>NORTE</v>
      </c>
      <c r="B69" s="109">
        <v>335784218</v>
      </c>
      <c r="C69" s="101">
        <v>44232.779085648152</v>
      </c>
      <c r="D69" s="115" t="s">
        <v>2495</v>
      </c>
      <c r="E69" s="99">
        <v>595</v>
      </c>
      <c r="F69" s="84" t="str">
        <f>VLOOKUP(E69,VIP!$A$2:$O11514,2,0)</f>
        <v>DRBR595</v>
      </c>
      <c r="G69" s="98" t="str">
        <f>VLOOKUP(E69,'LISTADO ATM'!$A$2:$B$895,2,0)</f>
        <v xml:space="preserve">ATM S/M Central I (Santiago) </v>
      </c>
      <c r="H69" s="98" t="str">
        <f>VLOOKUP(E69,VIP!$A$2:$O16434,7,FALSE)</f>
        <v>Si</v>
      </c>
      <c r="I69" s="98" t="str">
        <f>VLOOKUP(E69,VIP!$A$2:$O8399,8,FALSE)</f>
        <v>Si</v>
      </c>
      <c r="J69" s="98" t="str">
        <f>VLOOKUP(E69,VIP!$A$2:$O8349,8,FALSE)</f>
        <v>Si</v>
      </c>
      <c r="K69" s="98" t="str">
        <f>VLOOKUP(E69,VIP!$A$2:$O11923,6,0)</f>
        <v>NO</v>
      </c>
      <c r="L69" s="104" t="s">
        <v>2430</v>
      </c>
      <c r="M69" s="119" t="s">
        <v>2563</v>
      </c>
      <c r="N69" s="102" t="s">
        <v>2480</v>
      </c>
      <c r="O69" s="115" t="s">
        <v>2496</v>
      </c>
      <c r="P69" s="119"/>
      <c r="Q69" s="118">
        <v>44233.58929398148</v>
      </c>
    </row>
    <row r="70" spans="1:17" s="120" customFormat="1" ht="18" x14ac:dyDescent="0.25">
      <c r="A70" s="115" t="str">
        <f>VLOOKUP(E70,'LISTADO ATM'!$A$2:$C$896,3,0)</f>
        <v>SUR</v>
      </c>
      <c r="B70" s="109" t="s">
        <v>2547</v>
      </c>
      <c r="C70" s="101">
        <v>44232.866770833331</v>
      </c>
      <c r="D70" s="115" t="s">
        <v>2476</v>
      </c>
      <c r="E70" s="99">
        <v>677</v>
      </c>
      <c r="F70" s="84" t="str">
        <f>VLOOKUP(E70,VIP!$A$2:$O11542,2,0)</f>
        <v>DRBR677</v>
      </c>
      <c r="G70" s="98" t="str">
        <f>VLOOKUP(E70,'LISTADO ATM'!$A$2:$B$895,2,0)</f>
        <v>ATM PBG Villa Jaragua</v>
      </c>
      <c r="H70" s="98" t="str">
        <f>VLOOKUP(E70,VIP!$A$2:$O16462,7,FALSE)</f>
        <v>Si</v>
      </c>
      <c r="I70" s="98" t="str">
        <f>VLOOKUP(E70,VIP!$A$2:$O8427,8,FALSE)</f>
        <v>Si</v>
      </c>
      <c r="J70" s="98" t="str">
        <f>VLOOKUP(E70,VIP!$A$2:$O8377,8,FALSE)</f>
        <v>Si</v>
      </c>
      <c r="K70" s="98" t="str">
        <f>VLOOKUP(E70,VIP!$A$2:$O11951,6,0)</f>
        <v>SI</v>
      </c>
      <c r="L70" s="104" t="s">
        <v>2430</v>
      </c>
      <c r="M70" s="119" t="s">
        <v>2563</v>
      </c>
      <c r="N70" s="102" t="s">
        <v>2480</v>
      </c>
      <c r="O70" s="115" t="s">
        <v>2481</v>
      </c>
      <c r="P70" s="119"/>
      <c r="Q70" s="118">
        <v>44233.587500000001</v>
      </c>
    </row>
    <row r="71" spans="1:17" s="120" customFormat="1" ht="18" x14ac:dyDescent="0.25">
      <c r="A71" s="115" t="str">
        <f>VLOOKUP(E71,'LISTADO ATM'!$A$2:$C$896,3,0)</f>
        <v>SUR</v>
      </c>
      <c r="B71" s="109" t="s">
        <v>2546</v>
      </c>
      <c r="C71" s="101">
        <v>44232.869629629633</v>
      </c>
      <c r="D71" s="115" t="s">
        <v>2476</v>
      </c>
      <c r="E71" s="99">
        <v>880</v>
      </c>
      <c r="F71" s="84" t="str">
        <f>VLOOKUP(E71,VIP!$A$2:$O11541,2,0)</f>
        <v>DRBR880</v>
      </c>
      <c r="G71" s="98" t="str">
        <f>VLOOKUP(E71,'LISTADO ATM'!$A$2:$B$895,2,0)</f>
        <v xml:space="preserve">ATM Autoservicio Barahona II </v>
      </c>
      <c r="H71" s="98" t="str">
        <f>VLOOKUP(E71,VIP!$A$2:$O16461,7,FALSE)</f>
        <v>Si</v>
      </c>
      <c r="I71" s="98" t="str">
        <f>VLOOKUP(E71,VIP!$A$2:$O8426,8,FALSE)</f>
        <v>Si</v>
      </c>
      <c r="J71" s="98" t="str">
        <f>VLOOKUP(E71,VIP!$A$2:$O8376,8,FALSE)</f>
        <v>Si</v>
      </c>
      <c r="K71" s="98" t="str">
        <f>VLOOKUP(E71,VIP!$A$2:$O11950,6,0)</f>
        <v>SI</v>
      </c>
      <c r="L71" s="104" t="s">
        <v>2430</v>
      </c>
      <c r="M71" s="119" t="s">
        <v>2563</v>
      </c>
      <c r="N71" s="102" t="s">
        <v>2480</v>
      </c>
      <c r="O71" s="115" t="s">
        <v>2481</v>
      </c>
      <c r="P71" s="119"/>
      <c r="Q71" s="118">
        <v>44233.462500000001</v>
      </c>
    </row>
    <row r="72" spans="1:17" s="120" customFormat="1" ht="18" x14ac:dyDescent="0.25">
      <c r="A72" s="115" t="str">
        <f>VLOOKUP(E72,'LISTADO ATM'!$A$2:$C$896,3,0)</f>
        <v>SUR</v>
      </c>
      <c r="B72" s="109" t="s">
        <v>2545</v>
      </c>
      <c r="C72" s="101">
        <v>44232.873402777775</v>
      </c>
      <c r="D72" s="115" t="s">
        <v>2476</v>
      </c>
      <c r="E72" s="99">
        <v>780</v>
      </c>
      <c r="F72" s="84" t="str">
        <f>VLOOKUP(E72,VIP!$A$2:$O11540,2,0)</f>
        <v>DRBR041</v>
      </c>
      <c r="G72" s="98" t="str">
        <f>VLOOKUP(E72,'LISTADO ATM'!$A$2:$B$895,2,0)</f>
        <v xml:space="preserve">ATM Oficina Barahona I </v>
      </c>
      <c r="H72" s="98" t="str">
        <f>VLOOKUP(E72,VIP!$A$2:$O16460,7,FALSE)</f>
        <v>Si</v>
      </c>
      <c r="I72" s="98" t="str">
        <f>VLOOKUP(E72,VIP!$A$2:$O8425,8,FALSE)</f>
        <v>Si</v>
      </c>
      <c r="J72" s="98" t="str">
        <f>VLOOKUP(E72,VIP!$A$2:$O8375,8,FALSE)</f>
        <v>Si</v>
      </c>
      <c r="K72" s="98" t="str">
        <f>VLOOKUP(E72,VIP!$A$2:$O11949,6,0)</f>
        <v>SI</v>
      </c>
      <c r="L72" s="104" t="s">
        <v>2430</v>
      </c>
      <c r="M72" s="119" t="s">
        <v>2563</v>
      </c>
      <c r="N72" s="102" t="s">
        <v>2480</v>
      </c>
      <c r="O72" s="115" t="s">
        <v>2481</v>
      </c>
      <c r="P72" s="119"/>
      <c r="Q72" s="118">
        <v>44233.463865740741</v>
      </c>
    </row>
    <row r="73" spans="1:17" s="120" customFormat="1" ht="18" x14ac:dyDescent="0.25">
      <c r="A73" s="115" t="str">
        <f>VLOOKUP(E73,'LISTADO ATM'!$A$2:$C$896,3,0)</f>
        <v>DISTRITO NACIONAL</v>
      </c>
      <c r="B73" s="109" t="s">
        <v>2501</v>
      </c>
      <c r="C73" s="101">
        <v>44230.512916666667</v>
      </c>
      <c r="D73" s="115" t="s">
        <v>2476</v>
      </c>
      <c r="E73" s="99">
        <v>149</v>
      </c>
      <c r="F73" s="84" t="str">
        <f>VLOOKUP(E73,VIP!$A$2:$O11653,2,0)</f>
        <v>DRBR149</v>
      </c>
      <c r="G73" s="98" t="str">
        <f>VLOOKUP(E73,'LISTADO ATM'!$A$2:$B$895,2,0)</f>
        <v>ATM Estación Metro Concepción</v>
      </c>
      <c r="H73" s="98" t="str">
        <f>VLOOKUP(E73,VIP!$A$2:$O16573,7,FALSE)</f>
        <v>N/A</v>
      </c>
      <c r="I73" s="98" t="str">
        <f>VLOOKUP(E73,VIP!$A$2:$O8538,8,FALSE)</f>
        <v>N/A</v>
      </c>
      <c r="J73" s="98" t="str">
        <f>VLOOKUP(E73,VIP!$A$2:$O8488,8,FALSE)</f>
        <v>N/A</v>
      </c>
      <c r="K73" s="98" t="str">
        <f>VLOOKUP(E73,VIP!$A$2:$O12062,6,0)</f>
        <v>N/A</v>
      </c>
      <c r="L73" s="104" t="s">
        <v>2465</v>
      </c>
      <c r="M73" s="103" t="s">
        <v>2472</v>
      </c>
      <c r="N73" s="102" t="s">
        <v>2480</v>
      </c>
      <c r="O73" s="115" t="s">
        <v>2481</v>
      </c>
      <c r="P73" s="119"/>
      <c r="Q73" s="103" t="s">
        <v>2465</v>
      </c>
    </row>
    <row r="74" spans="1:17" s="120" customFormat="1" ht="18" x14ac:dyDescent="0.25">
      <c r="A74" s="115" t="str">
        <f>VLOOKUP(E74,'LISTADO ATM'!$A$2:$C$896,3,0)</f>
        <v>DISTRITO NACIONAL</v>
      </c>
      <c r="B74" s="109" t="s">
        <v>2575</v>
      </c>
      <c r="C74" s="101">
        <v>44233.572962962964</v>
      </c>
      <c r="D74" s="115" t="s">
        <v>2476</v>
      </c>
      <c r="E74" s="99">
        <v>970</v>
      </c>
      <c r="F74" s="84" t="str">
        <f>VLOOKUP(E74,VIP!$A$2:$O11359,2,0)</f>
        <v>DRBR970</v>
      </c>
      <c r="G74" s="98" t="str">
        <f>VLOOKUP(E74,'LISTADO ATM'!$A$2:$B$895,2,0)</f>
        <v xml:space="preserve">ATM S/M Olé Haina </v>
      </c>
      <c r="H74" s="98" t="str">
        <f>VLOOKUP(E74,VIP!$A$2:$O16280,7,FALSE)</f>
        <v>Si</v>
      </c>
      <c r="I74" s="98" t="str">
        <f>VLOOKUP(E74,VIP!$A$2:$O8245,8,FALSE)</f>
        <v>Si</v>
      </c>
      <c r="J74" s="98" t="str">
        <f>VLOOKUP(E74,VIP!$A$2:$O8195,8,FALSE)</f>
        <v>Si</v>
      </c>
      <c r="K74" s="98" t="str">
        <f>VLOOKUP(E74,VIP!$A$2:$O11769,6,0)</f>
        <v>NO</v>
      </c>
      <c r="L74" s="104" t="s">
        <v>2465</v>
      </c>
      <c r="M74" s="103" t="s">
        <v>2472</v>
      </c>
      <c r="N74" s="102" t="s">
        <v>2480</v>
      </c>
      <c r="O74" s="115" t="s">
        <v>2481</v>
      </c>
      <c r="P74" s="119"/>
      <c r="Q74" s="103" t="s">
        <v>2465</v>
      </c>
    </row>
    <row r="75" spans="1:17" s="120" customFormat="1" ht="18" x14ac:dyDescent="0.25">
      <c r="A75" s="115" t="str">
        <f>VLOOKUP(E75,'LISTADO ATM'!$A$2:$C$896,3,0)</f>
        <v>DISTRITO NACIONAL</v>
      </c>
      <c r="B75" s="109" t="s">
        <v>2611</v>
      </c>
      <c r="C75" s="101">
        <v>44233.719861111109</v>
      </c>
      <c r="D75" s="115" t="s">
        <v>2492</v>
      </c>
      <c r="E75" s="99">
        <v>911</v>
      </c>
      <c r="F75" s="84" t="str">
        <f>VLOOKUP(E75,VIP!$A$2:$O11656,2,0)</f>
        <v>DRBR911</v>
      </c>
      <c r="G75" s="98" t="str">
        <f>VLOOKUP(E75,'LISTADO ATM'!$A$2:$B$895,2,0)</f>
        <v xml:space="preserve">ATM Oficina Venezuela II </v>
      </c>
      <c r="H75" s="98" t="str">
        <f>VLOOKUP(E75,VIP!$A$2:$O16576,7,FALSE)</f>
        <v>Si</v>
      </c>
      <c r="I75" s="98" t="str">
        <f>VLOOKUP(E75,VIP!$A$2:$O8541,8,FALSE)</f>
        <v>Si</v>
      </c>
      <c r="J75" s="98" t="str">
        <f>VLOOKUP(E75,VIP!$A$2:$O8491,8,FALSE)</f>
        <v>Si</v>
      </c>
      <c r="K75" s="98" t="str">
        <f>VLOOKUP(E75,VIP!$A$2:$O12065,6,0)</f>
        <v>SI</v>
      </c>
      <c r="L75" s="104" t="s">
        <v>2465</v>
      </c>
      <c r="M75" s="103" t="s">
        <v>2472</v>
      </c>
      <c r="N75" s="102" t="s">
        <v>2480</v>
      </c>
      <c r="O75" s="115" t="s">
        <v>2615</v>
      </c>
      <c r="P75" s="119"/>
      <c r="Q75" s="103" t="s">
        <v>2465</v>
      </c>
    </row>
    <row r="76" spans="1:17" s="120" customFormat="1" ht="18" x14ac:dyDescent="0.25">
      <c r="A76" s="115" t="str">
        <f>VLOOKUP(E76,'LISTADO ATM'!$A$2:$C$896,3,0)</f>
        <v>NORTE</v>
      </c>
      <c r="B76" s="109" t="s">
        <v>2610</v>
      </c>
      <c r="C76" s="101">
        <v>44233.721493055556</v>
      </c>
      <c r="D76" s="115" t="s">
        <v>2492</v>
      </c>
      <c r="E76" s="99">
        <v>969</v>
      </c>
      <c r="F76" s="84" t="str">
        <f>VLOOKUP(E76,VIP!$A$2:$O11655,2,0)</f>
        <v>DRBR12F</v>
      </c>
      <c r="G76" s="98" t="str">
        <f>VLOOKUP(E76,'LISTADO ATM'!$A$2:$B$895,2,0)</f>
        <v xml:space="preserve">ATM Oficina El Sol I (Santiago) </v>
      </c>
      <c r="H76" s="98" t="str">
        <f>VLOOKUP(E76,VIP!$A$2:$O16575,7,FALSE)</f>
        <v>Si</v>
      </c>
      <c r="I76" s="98" t="str">
        <f>VLOOKUP(E76,VIP!$A$2:$O8540,8,FALSE)</f>
        <v>Si</v>
      </c>
      <c r="J76" s="98" t="str">
        <f>VLOOKUP(E76,VIP!$A$2:$O8490,8,FALSE)</f>
        <v>Si</v>
      </c>
      <c r="K76" s="98" t="str">
        <f>VLOOKUP(E76,VIP!$A$2:$O12064,6,0)</f>
        <v>SI</v>
      </c>
      <c r="L76" s="104" t="s">
        <v>2465</v>
      </c>
      <c r="M76" s="103" t="s">
        <v>2472</v>
      </c>
      <c r="N76" s="102" t="s">
        <v>2480</v>
      </c>
      <c r="O76" s="115" t="s">
        <v>2615</v>
      </c>
      <c r="P76" s="119"/>
      <c r="Q76" s="103" t="s">
        <v>2465</v>
      </c>
    </row>
    <row r="77" spans="1:17" s="120" customFormat="1" ht="18" x14ac:dyDescent="0.25">
      <c r="A77" s="115" t="str">
        <f>VLOOKUP(E77,'LISTADO ATM'!$A$2:$C$896,3,0)</f>
        <v>DISTRITO NACIONAL</v>
      </c>
      <c r="B77" s="109" t="s">
        <v>2620</v>
      </c>
      <c r="C77" s="101">
        <v>44233.908009259256</v>
      </c>
      <c r="D77" s="115" t="s">
        <v>2476</v>
      </c>
      <c r="E77" s="99">
        <v>267</v>
      </c>
      <c r="F77" s="84" t="str">
        <f>VLOOKUP(E77,VIP!$A$2:$O11649,2,0)</f>
        <v>DRBR267</v>
      </c>
      <c r="G77" s="98" t="str">
        <f>VLOOKUP(E77,'LISTADO ATM'!$A$2:$B$895,2,0)</f>
        <v xml:space="preserve">ATM Centro de Caja México </v>
      </c>
      <c r="H77" s="98" t="str">
        <f>VLOOKUP(E77,VIP!$A$2:$O16569,7,FALSE)</f>
        <v>Si</v>
      </c>
      <c r="I77" s="98" t="str">
        <f>VLOOKUP(E77,VIP!$A$2:$O8534,8,FALSE)</f>
        <v>Si</v>
      </c>
      <c r="J77" s="98" t="str">
        <f>VLOOKUP(E77,VIP!$A$2:$O8484,8,FALSE)</f>
        <v>Si</v>
      </c>
      <c r="K77" s="98" t="str">
        <f>VLOOKUP(E77,VIP!$A$2:$O12058,6,0)</f>
        <v>NO</v>
      </c>
      <c r="L77" s="104" t="s">
        <v>2465</v>
      </c>
      <c r="M77" s="103" t="s">
        <v>2472</v>
      </c>
      <c r="N77" s="102" t="s">
        <v>2480</v>
      </c>
      <c r="O77" s="115" t="s">
        <v>2481</v>
      </c>
      <c r="P77" s="119"/>
      <c r="Q77" s="103" t="s">
        <v>2465</v>
      </c>
    </row>
    <row r="78" spans="1:17" s="120" customFormat="1" ht="18" x14ac:dyDescent="0.25">
      <c r="A78" s="115" t="str">
        <f>VLOOKUP(E78,'LISTADO ATM'!$A$2:$C$896,3,0)</f>
        <v>DISTRITO NACIONAL</v>
      </c>
      <c r="B78" s="109">
        <v>335766639</v>
      </c>
      <c r="C78" s="101">
        <v>44214.57099537037</v>
      </c>
      <c r="D78" s="115" t="s">
        <v>2189</v>
      </c>
      <c r="E78" s="99">
        <v>384</v>
      </c>
      <c r="F78" s="84" t="e">
        <f>VLOOKUP(E78,VIP!$A$2:$O11357,2,0)</f>
        <v>#N/A</v>
      </c>
      <c r="G78" s="98" t="str">
        <f>VLOOKUP(E78,'LISTADO ATM'!$A$2:$B$895,2,0)</f>
        <v>ATM Sotano Torre Banreservas</v>
      </c>
      <c r="H78" s="98" t="e">
        <f>VLOOKUP(E78,VIP!$A$2:$O16278,7,FALSE)</f>
        <v>#N/A</v>
      </c>
      <c r="I78" s="98" t="e">
        <f>VLOOKUP(E78,VIP!$A$2:$O8243,8,FALSE)</f>
        <v>#N/A</v>
      </c>
      <c r="J78" s="98" t="e">
        <f>VLOOKUP(E78,VIP!$A$2:$O8193,8,FALSE)</f>
        <v>#N/A</v>
      </c>
      <c r="K78" s="98" t="e">
        <f>VLOOKUP(E78,VIP!$A$2:$O11767,6,0)</f>
        <v>#N/A</v>
      </c>
      <c r="L78" s="104" t="s">
        <v>2228</v>
      </c>
      <c r="M78" s="103" t="s">
        <v>2472</v>
      </c>
      <c r="N78" s="102" t="s">
        <v>2494</v>
      </c>
      <c r="O78" s="115" t="s">
        <v>2482</v>
      </c>
      <c r="P78" s="119"/>
      <c r="Q78" s="103" t="s">
        <v>2228</v>
      </c>
    </row>
    <row r="79" spans="1:17" s="120" customFormat="1" ht="18" x14ac:dyDescent="0.25">
      <c r="A79" s="115" t="str">
        <f>VLOOKUP(E79,'LISTADO ATM'!$A$2:$C$896,3,0)</f>
        <v>DISTRITO NACIONAL</v>
      </c>
      <c r="B79" s="109">
        <v>335777040</v>
      </c>
      <c r="C79" s="101">
        <v>44228.251388888886</v>
      </c>
      <c r="D79" s="115" t="s">
        <v>2189</v>
      </c>
      <c r="E79" s="99">
        <v>708</v>
      </c>
      <c r="F79" s="84" t="str">
        <f>VLOOKUP(E79,VIP!$A$2:$O11469,2,0)</f>
        <v>DRBR505</v>
      </c>
      <c r="G79" s="98" t="str">
        <f>VLOOKUP(E79,'LISTADO ATM'!$A$2:$B$895,2,0)</f>
        <v xml:space="preserve">ATM El Vestir De Hoy </v>
      </c>
      <c r="H79" s="98" t="str">
        <f>VLOOKUP(E79,VIP!$A$2:$O16389,7,FALSE)</f>
        <v>Si</v>
      </c>
      <c r="I79" s="98" t="str">
        <f>VLOOKUP(E79,VIP!$A$2:$O8354,8,FALSE)</f>
        <v>Si</v>
      </c>
      <c r="J79" s="98" t="str">
        <f>VLOOKUP(E79,VIP!$A$2:$O8304,8,FALSE)</f>
        <v>Si</v>
      </c>
      <c r="K79" s="98" t="str">
        <f>VLOOKUP(E79,VIP!$A$2:$O11878,6,0)</f>
        <v>NO</v>
      </c>
      <c r="L79" s="104" t="s">
        <v>2228</v>
      </c>
      <c r="M79" s="103" t="s">
        <v>2472</v>
      </c>
      <c r="N79" s="102" t="s">
        <v>2494</v>
      </c>
      <c r="O79" s="115" t="s">
        <v>2482</v>
      </c>
      <c r="P79" s="119"/>
      <c r="Q79" s="103" t="s">
        <v>2228</v>
      </c>
    </row>
    <row r="80" spans="1:17" s="120" customFormat="1" ht="18" x14ac:dyDescent="0.25">
      <c r="A80" s="115" t="str">
        <f>VLOOKUP(E80,'LISTADO ATM'!$A$2:$C$896,3,0)</f>
        <v>DISTRITO NACIONAL</v>
      </c>
      <c r="B80" s="109" t="s">
        <v>2503</v>
      </c>
      <c r="C80" s="101">
        <v>44230.598587962966</v>
      </c>
      <c r="D80" s="115" t="s">
        <v>2189</v>
      </c>
      <c r="E80" s="99">
        <v>918</v>
      </c>
      <c r="F80" s="84" t="str">
        <f>VLOOKUP(E80,VIP!$A$2:$O11651,2,0)</f>
        <v>DRBR918</v>
      </c>
      <c r="G80" s="98" t="str">
        <f>VLOOKUP(E80,'LISTADO ATM'!$A$2:$B$895,2,0)</f>
        <v xml:space="preserve">ATM S/M Liverpool de la Jacobo Majluta </v>
      </c>
      <c r="H80" s="98" t="str">
        <f>VLOOKUP(E80,VIP!$A$2:$O16571,7,FALSE)</f>
        <v>Si</v>
      </c>
      <c r="I80" s="98" t="str">
        <f>VLOOKUP(E80,VIP!$A$2:$O8536,8,FALSE)</f>
        <v>Si</v>
      </c>
      <c r="J80" s="98" t="str">
        <f>VLOOKUP(E80,VIP!$A$2:$O8486,8,FALSE)</f>
        <v>Si</v>
      </c>
      <c r="K80" s="98" t="str">
        <f>VLOOKUP(E80,VIP!$A$2:$O12060,6,0)</f>
        <v>NO</v>
      </c>
      <c r="L80" s="104" t="s">
        <v>2228</v>
      </c>
      <c r="M80" s="103" t="s">
        <v>2472</v>
      </c>
      <c r="N80" s="102" t="s">
        <v>2494</v>
      </c>
      <c r="O80" s="115" t="s">
        <v>2482</v>
      </c>
      <c r="P80" s="119"/>
      <c r="Q80" s="103" t="s">
        <v>2228</v>
      </c>
    </row>
    <row r="81" spans="1:17" s="120" customFormat="1" ht="18" x14ac:dyDescent="0.25">
      <c r="A81" s="115" t="str">
        <f>VLOOKUP(E81,'LISTADO ATM'!$A$2:$C$896,3,0)</f>
        <v>DISTRITO NACIONAL</v>
      </c>
      <c r="B81" s="109" t="s">
        <v>2504</v>
      </c>
      <c r="C81" s="101">
        <v>44230.706909722219</v>
      </c>
      <c r="D81" s="115" t="s">
        <v>2189</v>
      </c>
      <c r="E81" s="99">
        <v>517</v>
      </c>
      <c r="F81" s="84" t="str">
        <f>VLOOKUP(E81,VIP!$A$2:$O11673,2,0)</f>
        <v>DRBR517</v>
      </c>
      <c r="G81" s="98" t="str">
        <f>VLOOKUP(E81,'LISTADO ATM'!$A$2:$B$895,2,0)</f>
        <v xml:space="preserve">ATM Autobanco Oficina Sans Soucí </v>
      </c>
      <c r="H81" s="98" t="str">
        <f>VLOOKUP(E81,VIP!$A$2:$O16593,7,FALSE)</f>
        <v>Si</v>
      </c>
      <c r="I81" s="98" t="str">
        <f>VLOOKUP(E81,VIP!$A$2:$O8558,8,FALSE)</f>
        <v>Si</v>
      </c>
      <c r="J81" s="98" t="str">
        <f>VLOOKUP(E81,VIP!$A$2:$O8508,8,FALSE)</f>
        <v>Si</v>
      </c>
      <c r="K81" s="98" t="str">
        <f>VLOOKUP(E81,VIP!$A$2:$O12082,6,0)</f>
        <v>SI</v>
      </c>
      <c r="L81" s="104" t="s">
        <v>2228</v>
      </c>
      <c r="M81" s="103" t="s">
        <v>2472</v>
      </c>
      <c r="N81" s="102" t="s">
        <v>2494</v>
      </c>
      <c r="O81" s="115" t="s">
        <v>2482</v>
      </c>
      <c r="P81" s="119"/>
      <c r="Q81" s="103" t="s">
        <v>2228</v>
      </c>
    </row>
    <row r="82" spans="1:17" s="120" customFormat="1" ht="18" x14ac:dyDescent="0.25">
      <c r="A82" s="115" t="str">
        <f>VLOOKUP(E82,'LISTADO ATM'!$A$2:$C$896,3,0)</f>
        <v>DISTRITO NACIONAL</v>
      </c>
      <c r="B82" s="109" t="s">
        <v>2527</v>
      </c>
      <c r="C82" s="101">
        <v>44232.65792824074</v>
      </c>
      <c r="D82" s="115" t="s">
        <v>2189</v>
      </c>
      <c r="E82" s="99">
        <v>415</v>
      </c>
      <c r="F82" s="84" t="str">
        <f>VLOOKUP(E82,VIP!$A$2:$O11524,2,0)</f>
        <v>DRBR415</v>
      </c>
      <c r="G82" s="98" t="str">
        <f>VLOOKUP(E82,'LISTADO ATM'!$A$2:$B$895,2,0)</f>
        <v xml:space="preserve">ATM Autobanco San Martín I </v>
      </c>
      <c r="H82" s="98" t="str">
        <f>VLOOKUP(E82,VIP!$A$2:$O16444,7,FALSE)</f>
        <v>Si</v>
      </c>
      <c r="I82" s="98" t="str">
        <f>VLOOKUP(E82,VIP!$A$2:$O8409,8,FALSE)</f>
        <v>Si</v>
      </c>
      <c r="J82" s="98" t="str">
        <f>VLOOKUP(E82,VIP!$A$2:$O8359,8,FALSE)</f>
        <v>Si</v>
      </c>
      <c r="K82" s="98" t="str">
        <f>VLOOKUP(E82,VIP!$A$2:$O11933,6,0)</f>
        <v>NO</v>
      </c>
      <c r="L82" s="104" t="s">
        <v>2228</v>
      </c>
      <c r="M82" s="103" t="s">
        <v>2472</v>
      </c>
      <c r="N82" s="102" t="s">
        <v>2494</v>
      </c>
      <c r="O82" s="115" t="s">
        <v>2482</v>
      </c>
      <c r="P82" s="119"/>
      <c r="Q82" s="103" t="s">
        <v>2539</v>
      </c>
    </row>
    <row r="83" spans="1:17" s="120" customFormat="1" ht="18" x14ac:dyDescent="0.25">
      <c r="A83" s="115" t="str">
        <f>VLOOKUP(E83,'LISTADO ATM'!$A$2:$C$896,3,0)</f>
        <v>NORTE</v>
      </c>
      <c r="B83" s="109" t="s">
        <v>2536</v>
      </c>
      <c r="C83" s="101">
        <v>44232.711504629631</v>
      </c>
      <c r="D83" s="115" t="s">
        <v>2190</v>
      </c>
      <c r="E83" s="99">
        <v>288</v>
      </c>
      <c r="F83" s="84" t="str">
        <f>VLOOKUP(E83,VIP!$A$2:$O11521,2,0)</f>
        <v>DRBR288</v>
      </c>
      <c r="G83" s="98" t="str">
        <f>VLOOKUP(E83,'LISTADO ATM'!$A$2:$B$895,2,0)</f>
        <v xml:space="preserve">ATM Oficina Camino Real II (Puerto Plata) </v>
      </c>
      <c r="H83" s="98" t="str">
        <f>VLOOKUP(E83,VIP!$A$2:$O16441,7,FALSE)</f>
        <v>N/A</v>
      </c>
      <c r="I83" s="98" t="str">
        <f>VLOOKUP(E83,VIP!$A$2:$O8406,8,FALSE)</f>
        <v>N/A</v>
      </c>
      <c r="J83" s="98" t="str">
        <f>VLOOKUP(E83,VIP!$A$2:$O8356,8,FALSE)</f>
        <v>N/A</v>
      </c>
      <c r="K83" s="98" t="str">
        <f>VLOOKUP(E83,VIP!$A$2:$O11930,6,0)</f>
        <v>N/A</v>
      </c>
      <c r="L83" s="104" t="s">
        <v>2254</v>
      </c>
      <c r="M83" s="103" t="s">
        <v>2472</v>
      </c>
      <c r="N83" s="102" t="s">
        <v>2480</v>
      </c>
      <c r="O83" s="115" t="s">
        <v>2497</v>
      </c>
      <c r="P83" s="119"/>
      <c r="Q83" s="103" t="s">
        <v>2254</v>
      </c>
    </row>
    <row r="84" spans="1:17" s="120" customFormat="1" ht="18" x14ac:dyDescent="0.25">
      <c r="A84" s="115" t="str">
        <f>VLOOKUP(E84,'LISTADO ATM'!$A$2:$C$896,3,0)</f>
        <v>SUR</v>
      </c>
      <c r="B84" s="109" t="s">
        <v>2528</v>
      </c>
      <c r="C84" s="101">
        <v>44232.788101851853</v>
      </c>
      <c r="D84" s="115" t="s">
        <v>2189</v>
      </c>
      <c r="E84" s="99">
        <v>252</v>
      </c>
      <c r="F84" s="84" t="str">
        <f>VLOOKUP(E84,VIP!$A$2:$O11512,2,0)</f>
        <v>DRBR252</v>
      </c>
      <c r="G84" s="98" t="str">
        <f>VLOOKUP(E84,'LISTADO ATM'!$A$2:$B$895,2,0)</f>
        <v xml:space="preserve">ATM Banco Agrícola (Barahona) </v>
      </c>
      <c r="H84" s="98" t="str">
        <f>VLOOKUP(E84,VIP!$A$2:$O16432,7,FALSE)</f>
        <v>Si</v>
      </c>
      <c r="I84" s="98" t="str">
        <f>VLOOKUP(E84,VIP!$A$2:$O8397,8,FALSE)</f>
        <v>Si</v>
      </c>
      <c r="J84" s="98" t="str">
        <f>VLOOKUP(E84,VIP!$A$2:$O8347,8,FALSE)</f>
        <v>Si</v>
      </c>
      <c r="K84" s="98" t="str">
        <f>VLOOKUP(E84,VIP!$A$2:$O11921,6,0)</f>
        <v>NO</v>
      </c>
      <c r="L84" s="104" t="s">
        <v>2463</v>
      </c>
      <c r="M84" s="103" t="s">
        <v>2472</v>
      </c>
      <c r="N84" s="102" t="s">
        <v>2480</v>
      </c>
      <c r="O84" s="115" t="s">
        <v>2482</v>
      </c>
      <c r="P84" s="119"/>
      <c r="Q84" s="103" t="s">
        <v>2463</v>
      </c>
    </row>
    <row r="85" spans="1:17" s="120" customFormat="1" ht="18" x14ac:dyDescent="0.25">
      <c r="A85" s="115" t="str">
        <f>VLOOKUP(E85,'LISTADO ATM'!$A$2:$C$896,3,0)</f>
        <v>ESTE</v>
      </c>
      <c r="B85" s="109" t="s">
        <v>2555</v>
      </c>
      <c r="C85" s="101">
        <v>44233.051944444444</v>
      </c>
      <c r="D85" s="115" t="s">
        <v>2189</v>
      </c>
      <c r="E85" s="99">
        <v>480</v>
      </c>
      <c r="F85" s="84" t="str">
        <f>VLOOKUP(E85,VIP!$A$2:$O11538,2,0)</f>
        <v>DRBR480</v>
      </c>
      <c r="G85" s="98" t="str">
        <f>VLOOKUP(E85,'LISTADO ATM'!$A$2:$B$895,2,0)</f>
        <v>ATM UNP Farmaconal Higuey</v>
      </c>
      <c r="H85" s="98" t="str">
        <f>VLOOKUP(E85,VIP!$A$2:$O16458,7,FALSE)</f>
        <v>N/A</v>
      </c>
      <c r="I85" s="98" t="str">
        <f>VLOOKUP(E85,VIP!$A$2:$O8423,8,FALSE)</f>
        <v>N/A</v>
      </c>
      <c r="J85" s="98" t="str">
        <f>VLOOKUP(E85,VIP!$A$2:$O8373,8,FALSE)</f>
        <v>N/A</v>
      </c>
      <c r="K85" s="98" t="str">
        <f>VLOOKUP(E85,VIP!$A$2:$O11947,6,0)</f>
        <v>N/A</v>
      </c>
      <c r="L85" s="104" t="s">
        <v>2228</v>
      </c>
      <c r="M85" s="103" t="s">
        <v>2472</v>
      </c>
      <c r="N85" s="102" t="s">
        <v>2480</v>
      </c>
      <c r="O85" s="115" t="s">
        <v>2482</v>
      </c>
      <c r="P85" s="119"/>
      <c r="Q85" s="103" t="s">
        <v>2228</v>
      </c>
    </row>
    <row r="86" spans="1:17" s="120" customFormat="1" ht="18" x14ac:dyDescent="0.25">
      <c r="A86" s="115" t="str">
        <f>VLOOKUP(E86,'LISTADO ATM'!$A$2:$C$896,3,0)</f>
        <v>SUR</v>
      </c>
      <c r="B86" s="109" t="s">
        <v>2560</v>
      </c>
      <c r="C86" s="101">
        <v>44233.316759259258</v>
      </c>
      <c r="D86" s="115" t="s">
        <v>2189</v>
      </c>
      <c r="E86" s="99">
        <v>537</v>
      </c>
      <c r="F86" s="84" t="str">
        <f>VLOOKUP(E86,VIP!$A$2:$O11539,2,0)</f>
        <v>DRBR537</v>
      </c>
      <c r="G86" s="98" t="str">
        <f>VLOOKUP(E86,'LISTADO ATM'!$A$2:$B$895,2,0)</f>
        <v xml:space="preserve">ATM Estación Texaco Enriquillo (Barahona) </v>
      </c>
      <c r="H86" s="98" t="str">
        <f>VLOOKUP(E86,VIP!$A$2:$O16459,7,FALSE)</f>
        <v>Si</v>
      </c>
      <c r="I86" s="98" t="str">
        <f>VLOOKUP(E86,VIP!$A$2:$O8424,8,FALSE)</f>
        <v>Si</v>
      </c>
      <c r="J86" s="98" t="str">
        <f>VLOOKUP(E86,VIP!$A$2:$O8374,8,FALSE)</f>
        <v>Si</v>
      </c>
      <c r="K86" s="98" t="str">
        <f>VLOOKUP(E86,VIP!$A$2:$O11948,6,0)</f>
        <v>NO</v>
      </c>
      <c r="L86" s="104" t="s">
        <v>2228</v>
      </c>
      <c r="M86" s="103" t="s">
        <v>2472</v>
      </c>
      <c r="N86" s="102" t="s">
        <v>2480</v>
      </c>
      <c r="O86" s="115" t="s">
        <v>2482</v>
      </c>
      <c r="P86" s="119"/>
      <c r="Q86" s="103" t="s">
        <v>2228</v>
      </c>
    </row>
    <row r="87" spans="1:17" s="120" customFormat="1" ht="18" x14ac:dyDescent="0.25">
      <c r="A87" s="115" t="str">
        <f>VLOOKUP(E87,'LISTADO ATM'!$A$2:$C$896,3,0)</f>
        <v>NORTE</v>
      </c>
      <c r="B87" s="109" t="s">
        <v>2518</v>
      </c>
      <c r="C87" s="101">
        <v>44232.369560185187</v>
      </c>
      <c r="D87" s="115" t="s">
        <v>2495</v>
      </c>
      <c r="E87" s="99">
        <v>288</v>
      </c>
      <c r="F87" s="84" t="str">
        <f>VLOOKUP(E87,VIP!$A$2:$O11519,2,0)</f>
        <v>DRBR288</v>
      </c>
      <c r="G87" s="98" t="str">
        <f>VLOOKUP(E87,'LISTADO ATM'!$A$2:$B$895,2,0)</f>
        <v xml:space="preserve">ATM Oficina Camino Real II (Puerto Plata) </v>
      </c>
      <c r="H87" s="98" t="str">
        <f>VLOOKUP(E87,VIP!$A$2:$O16439,7,FALSE)</f>
        <v>N/A</v>
      </c>
      <c r="I87" s="98" t="str">
        <f>VLOOKUP(E87,VIP!$A$2:$O8404,8,FALSE)</f>
        <v>N/A</v>
      </c>
      <c r="J87" s="98" t="str">
        <f>VLOOKUP(E87,VIP!$A$2:$O8354,8,FALSE)</f>
        <v>N/A</v>
      </c>
      <c r="K87" s="98" t="str">
        <f>VLOOKUP(E87,VIP!$A$2:$O11928,6,0)</f>
        <v>N/A</v>
      </c>
      <c r="L87" s="104" t="s">
        <v>2430</v>
      </c>
      <c r="M87" s="103" t="s">
        <v>2472</v>
      </c>
      <c r="N87" s="102" t="s">
        <v>2480</v>
      </c>
      <c r="O87" s="115" t="s">
        <v>2496</v>
      </c>
      <c r="P87" s="119"/>
      <c r="Q87" s="103" t="s">
        <v>2430</v>
      </c>
    </row>
    <row r="88" spans="1:17" s="120" customFormat="1" ht="18" x14ac:dyDescent="0.25">
      <c r="A88" s="115" t="str">
        <f>VLOOKUP(E88,'LISTADO ATM'!$A$2:$C$896,3,0)</f>
        <v>DISTRITO NACIONAL</v>
      </c>
      <c r="B88" s="109" t="s">
        <v>2569</v>
      </c>
      <c r="C88" s="101">
        <v>44233.394652777781</v>
      </c>
      <c r="D88" s="115" t="s">
        <v>2189</v>
      </c>
      <c r="E88" s="99">
        <v>745</v>
      </c>
      <c r="F88" s="84" t="str">
        <f>VLOOKUP(E88,VIP!$A$2:$O11363,2,0)</f>
        <v>DRBR027</v>
      </c>
      <c r="G88" s="98" t="str">
        <f>VLOOKUP(E88,'LISTADO ATM'!$A$2:$B$895,2,0)</f>
        <v xml:space="preserve">ATM Oficina Ave. Duarte </v>
      </c>
      <c r="H88" s="98" t="str">
        <f>VLOOKUP(E88,VIP!$A$2:$O16284,7,FALSE)</f>
        <v>No</v>
      </c>
      <c r="I88" s="98" t="str">
        <f>VLOOKUP(E88,VIP!$A$2:$O8249,8,FALSE)</f>
        <v>No</v>
      </c>
      <c r="J88" s="98" t="str">
        <f>VLOOKUP(E88,VIP!$A$2:$O8199,8,FALSE)</f>
        <v>No</v>
      </c>
      <c r="K88" s="98" t="str">
        <f>VLOOKUP(E88,VIP!$A$2:$O11773,6,0)</f>
        <v>NO</v>
      </c>
      <c r="L88" s="104" t="s">
        <v>2254</v>
      </c>
      <c r="M88" s="103" t="s">
        <v>2472</v>
      </c>
      <c r="N88" s="102" t="s">
        <v>2480</v>
      </c>
      <c r="O88" s="115" t="s">
        <v>2482</v>
      </c>
      <c r="P88" s="119"/>
      <c r="Q88" s="103" t="s">
        <v>2254</v>
      </c>
    </row>
    <row r="89" spans="1:17" s="120" customFormat="1" ht="18" x14ac:dyDescent="0.25">
      <c r="A89" s="115" t="str">
        <f>VLOOKUP(E89,'LISTADO ATM'!$A$2:$C$896,3,0)</f>
        <v>ESTE</v>
      </c>
      <c r="B89" s="109" t="s">
        <v>2567</v>
      </c>
      <c r="C89" s="101">
        <v>44233.411828703705</v>
      </c>
      <c r="D89" s="115" t="s">
        <v>2189</v>
      </c>
      <c r="E89" s="99">
        <v>631</v>
      </c>
      <c r="F89" s="84" t="str">
        <f>VLOOKUP(E89,VIP!$A$2:$O11361,2,0)</f>
        <v>DRBR417</v>
      </c>
      <c r="G89" s="98" t="str">
        <f>VLOOKUP(E89,'LISTADO ATM'!$A$2:$B$895,2,0)</f>
        <v xml:space="preserve">ATM ASOCODEQUI (San Pedro) </v>
      </c>
      <c r="H89" s="98" t="str">
        <f>VLOOKUP(E89,VIP!$A$2:$O16282,7,FALSE)</f>
        <v>Si</v>
      </c>
      <c r="I89" s="98" t="str">
        <f>VLOOKUP(E89,VIP!$A$2:$O8247,8,FALSE)</f>
        <v>Si</v>
      </c>
      <c r="J89" s="98" t="str">
        <f>VLOOKUP(E89,VIP!$A$2:$O8197,8,FALSE)</f>
        <v>Si</v>
      </c>
      <c r="K89" s="98" t="str">
        <f>VLOOKUP(E89,VIP!$A$2:$O11771,6,0)</f>
        <v>NO</v>
      </c>
      <c r="L89" s="104" t="s">
        <v>2228</v>
      </c>
      <c r="M89" s="103" t="s">
        <v>2472</v>
      </c>
      <c r="N89" s="102" t="s">
        <v>2480</v>
      </c>
      <c r="O89" s="115" t="s">
        <v>2482</v>
      </c>
      <c r="P89" s="119"/>
      <c r="Q89" s="103" t="s">
        <v>2228</v>
      </c>
    </row>
    <row r="90" spans="1:17" s="120" customFormat="1" ht="18" x14ac:dyDescent="0.25">
      <c r="A90" s="115" t="str">
        <f>VLOOKUP(E90,'LISTADO ATM'!$A$2:$C$896,3,0)</f>
        <v>DISTRITO NACIONAL</v>
      </c>
      <c r="B90" s="109" t="s">
        <v>2566</v>
      </c>
      <c r="C90" s="101">
        <v>44233.427164351851</v>
      </c>
      <c r="D90" s="115" t="s">
        <v>2189</v>
      </c>
      <c r="E90" s="99">
        <v>169</v>
      </c>
      <c r="F90" s="84" t="str">
        <f>VLOOKUP(E90,VIP!$A$2:$O11360,2,0)</f>
        <v>DRBR169</v>
      </c>
      <c r="G90" s="98" t="str">
        <f>VLOOKUP(E90,'LISTADO ATM'!$A$2:$B$895,2,0)</f>
        <v xml:space="preserve">ATM Oficina Caonabo </v>
      </c>
      <c r="H90" s="98" t="str">
        <f>VLOOKUP(E90,VIP!$A$2:$O16281,7,FALSE)</f>
        <v>Si</v>
      </c>
      <c r="I90" s="98" t="str">
        <f>VLOOKUP(E90,VIP!$A$2:$O8246,8,FALSE)</f>
        <v>Si</v>
      </c>
      <c r="J90" s="98" t="str">
        <f>VLOOKUP(E90,VIP!$A$2:$O8196,8,FALSE)</f>
        <v>Si</v>
      </c>
      <c r="K90" s="98" t="str">
        <f>VLOOKUP(E90,VIP!$A$2:$O11770,6,0)</f>
        <v>NO</v>
      </c>
      <c r="L90" s="104" t="s">
        <v>2228</v>
      </c>
      <c r="M90" s="103" t="s">
        <v>2472</v>
      </c>
      <c r="N90" s="102" t="s">
        <v>2480</v>
      </c>
      <c r="O90" s="115" t="s">
        <v>2482</v>
      </c>
      <c r="P90" s="119"/>
      <c r="Q90" s="103" t="s">
        <v>2228</v>
      </c>
    </row>
    <row r="91" spans="1:17" s="120" customFormat="1" ht="18" x14ac:dyDescent="0.25">
      <c r="A91" s="115" t="str">
        <f>VLOOKUP(E91,'LISTADO ATM'!$A$2:$C$896,3,0)</f>
        <v>DISTRITO NACIONAL</v>
      </c>
      <c r="B91" s="109" t="s">
        <v>2564</v>
      </c>
      <c r="C91" s="101">
        <v>44233.431041666663</v>
      </c>
      <c r="D91" s="115" t="s">
        <v>2189</v>
      </c>
      <c r="E91" s="99">
        <v>784</v>
      </c>
      <c r="F91" s="84" t="str">
        <f>VLOOKUP(E91,VIP!$A$2:$O11358,2,0)</f>
        <v>DRBR762</v>
      </c>
      <c r="G91" s="98" t="str">
        <f>VLOOKUP(E91,'LISTADO ATM'!$A$2:$B$895,2,0)</f>
        <v xml:space="preserve">ATM Tribunal Superior Electoral </v>
      </c>
      <c r="H91" s="98" t="str">
        <f>VLOOKUP(E91,VIP!$A$2:$O16279,7,FALSE)</f>
        <v>Si</v>
      </c>
      <c r="I91" s="98" t="str">
        <f>VLOOKUP(E91,VIP!$A$2:$O8244,8,FALSE)</f>
        <v>Si</v>
      </c>
      <c r="J91" s="98" t="str">
        <f>VLOOKUP(E91,VIP!$A$2:$O8194,8,FALSE)</f>
        <v>Si</v>
      </c>
      <c r="K91" s="98" t="str">
        <f>VLOOKUP(E91,VIP!$A$2:$O11768,6,0)</f>
        <v>NO</v>
      </c>
      <c r="L91" s="104" t="s">
        <v>2254</v>
      </c>
      <c r="M91" s="103" t="s">
        <v>2472</v>
      </c>
      <c r="N91" s="102" t="s">
        <v>2480</v>
      </c>
      <c r="O91" s="115" t="s">
        <v>2482</v>
      </c>
      <c r="P91" s="119"/>
      <c r="Q91" s="103" t="s">
        <v>2254</v>
      </c>
    </row>
    <row r="92" spans="1:17" s="120" customFormat="1" ht="18" x14ac:dyDescent="0.25">
      <c r="A92" s="115" t="str">
        <f>VLOOKUP(E92,'LISTADO ATM'!$A$2:$C$896,3,0)</f>
        <v>DISTRITO NACIONAL</v>
      </c>
      <c r="B92" s="109" t="s">
        <v>2583</v>
      </c>
      <c r="C92" s="101">
        <v>44233.48746527778</v>
      </c>
      <c r="D92" s="115" t="s">
        <v>2189</v>
      </c>
      <c r="E92" s="99">
        <v>558</v>
      </c>
      <c r="F92" s="84" t="str">
        <f>VLOOKUP(E92,VIP!$A$2:$O11367,2,0)</f>
        <v>DRBR106</v>
      </c>
      <c r="G92" s="98" t="str">
        <f>VLOOKUP(E92,'LISTADO ATM'!$A$2:$B$895,2,0)</f>
        <v xml:space="preserve">ATM Base Naval 27 de Febrero (Sans Soucí) </v>
      </c>
      <c r="H92" s="98" t="str">
        <f>VLOOKUP(E92,VIP!$A$2:$O16288,7,FALSE)</f>
        <v>Si</v>
      </c>
      <c r="I92" s="98" t="str">
        <f>VLOOKUP(E92,VIP!$A$2:$O8253,8,FALSE)</f>
        <v>Si</v>
      </c>
      <c r="J92" s="98" t="str">
        <f>VLOOKUP(E92,VIP!$A$2:$O8203,8,FALSE)</f>
        <v>Si</v>
      </c>
      <c r="K92" s="98" t="str">
        <f>VLOOKUP(E92,VIP!$A$2:$O11777,6,0)</f>
        <v>NO</v>
      </c>
      <c r="L92" s="104" t="s">
        <v>2228</v>
      </c>
      <c r="M92" s="103" t="s">
        <v>2472</v>
      </c>
      <c r="N92" s="102" t="s">
        <v>2480</v>
      </c>
      <c r="O92" s="115" t="s">
        <v>2482</v>
      </c>
      <c r="P92" s="119"/>
      <c r="Q92" s="103" t="s">
        <v>2228</v>
      </c>
    </row>
    <row r="93" spans="1:17" s="120" customFormat="1" ht="18" x14ac:dyDescent="0.25">
      <c r="A93" s="115" t="str">
        <f>VLOOKUP(E93,'LISTADO ATM'!$A$2:$C$896,3,0)</f>
        <v>DISTRITO NACIONAL</v>
      </c>
      <c r="B93" s="109" t="s">
        <v>2582</v>
      </c>
      <c r="C93" s="101">
        <v>44233.489502314813</v>
      </c>
      <c r="D93" s="115" t="s">
        <v>2189</v>
      </c>
      <c r="E93" s="99">
        <v>354</v>
      </c>
      <c r="F93" s="84" t="str">
        <f>VLOOKUP(E93,VIP!$A$2:$O11366,2,0)</f>
        <v>DRBR354</v>
      </c>
      <c r="G93" s="98" t="str">
        <f>VLOOKUP(E93,'LISTADO ATM'!$A$2:$B$895,2,0)</f>
        <v xml:space="preserve">ATM Oficina Núñez de Cáceres II </v>
      </c>
      <c r="H93" s="98" t="str">
        <f>VLOOKUP(E93,VIP!$A$2:$O16287,7,FALSE)</f>
        <v>Si</v>
      </c>
      <c r="I93" s="98" t="str">
        <f>VLOOKUP(E93,VIP!$A$2:$O8252,8,FALSE)</f>
        <v>Si</v>
      </c>
      <c r="J93" s="98" t="str">
        <f>VLOOKUP(E93,VIP!$A$2:$O8202,8,FALSE)</f>
        <v>Si</v>
      </c>
      <c r="K93" s="98" t="str">
        <f>VLOOKUP(E93,VIP!$A$2:$O11776,6,0)</f>
        <v>NO</v>
      </c>
      <c r="L93" s="104" t="s">
        <v>2228</v>
      </c>
      <c r="M93" s="103" t="s">
        <v>2472</v>
      </c>
      <c r="N93" s="102" t="s">
        <v>2480</v>
      </c>
      <c r="O93" s="115" t="s">
        <v>2482</v>
      </c>
      <c r="P93" s="119"/>
      <c r="Q93" s="103" t="s">
        <v>2228</v>
      </c>
    </row>
    <row r="94" spans="1:17" s="120" customFormat="1" ht="18" x14ac:dyDescent="0.25">
      <c r="A94" s="115" t="str">
        <f>VLOOKUP(E94,'LISTADO ATM'!$A$2:$C$896,3,0)</f>
        <v>NORTE</v>
      </c>
      <c r="B94" s="109" t="s">
        <v>2581</v>
      </c>
      <c r="C94" s="101">
        <v>44233.490833333337</v>
      </c>
      <c r="D94" s="115" t="s">
        <v>2190</v>
      </c>
      <c r="E94" s="99">
        <v>538</v>
      </c>
      <c r="F94" s="84" t="str">
        <f>VLOOKUP(E94,VIP!$A$2:$O11365,2,0)</f>
        <v>DRBR538</v>
      </c>
      <c r="G94" s="98" t="str">
        <f>VLOOKUP(E94,'LISTADO ATM'!$A$2:$B$895,2,0)</f>
        <v>ATM  Autoservicio San Fco. Macorís</v>
      </c>
      <c r="H94" s="98" t="str">
        <f>VLOOKUP(E94,VIP!$A$2:$O16286,7,FALSE)</f>
        <v>Si</v>
      </c>
      <c r="I94" s="98" t="str">
        <f>VLOOKUP(E94,VIP!$A$2:$O8251,8,FALSE)</f>
        <v>Si</v>
      </c>
      <c r="J94" s="98" t="str">
        <f>VLOOKUP(E94,VIP!$A$2:$O8201,8,FALSE)</f>
        <v>Si</v>
      </c>
      <c r="K94" s="98" t="str">
        <f>VLOOKUP(E94,VIP!$A$2:$O11775,6,0)</f>
        <v>NO</v>
      </c>
      <c r="L94" s="104" t="s">
        <v>2228</v>
      </c>
      <c r="M94" s="103" t="s">
        <v>2472</v>
      </c>
      <c r="N94" s="102" t="s">
        <v>2480</v>
      </c>
      <c r="O94" s="115" t="s">
        <v>2488</v>
      </c>
      <c r="P94" s="119"/>
      <c r="Q94" s="103" t="s">
        <v>2228</v>
      </c>
    </row>
    <row r="95" spans="1:17" s="120" customFormat="1" ht="18" x14ac:dyDescent="0.25">
      <c r="A95" s="115" t="str">
        <f>VLOOKUP(E95,'LISTADO ATM'!$A$2:$C$896,3,0)</f>
        <v>SUR</v>
      </c>
      <c r="B95" s="109" t="s">
        <v>2580</v>
      </c>
      <c r="C95" s="101">
        <v>44233.49417824074</v>
      </c>
      <c r="D95" s="115" t="s">
        <v>2189</v>
      </c>
      <c r="E95" s="99">
        <v>890</v>
      </c>
      <c r="F95" s="84" t="str">
        <f>VLOOKUP(E95,VIP!$A$2:$O11364,2,0)</f>
        <v>DRBR890</v>
      </c>
      <c r="G95" s="98" t="str">
        <f>VLOOKUP(E95,'LISTADO ATM'!$A$2:$B$895,2,0)</f>
        <v xml:space="preserve">ATM Escuela Penitenciaria (San Cristóbal) </v>
      </c>
      <c r="H95" s="98" t="str">
        <f>VLOOKUP(E95,VIP!$A$2:$O16285,7,FALSE)</f>
        <v>Si</v>
      </c>
      <c r="I95" s="98" t="str">
        <f>VLOOKUP(E95,VIP!$A$2:$O8250,8,FALSE)</f>
        <v>Si</v>
      </c>
      <c r="J95" s="98" t="str">
        <f>VLOOKUP(E95,VIP!$A$2:$O8200,8,FALSE)</f>
        <v>Si</v>
      </c>
      <c r="K95" s="98" t="str">
        <f>VLOOKUP(E95,VIP!$A$2:$O11774,6,0)</f>
        <v>NO</v>
      </c>
      <c r="L95" s="104" t="s">
        <v>2254</v>
      </c>
      <c r="M95" s="103" t="s">
        <v>2472</v>
      </c>
      <c r="N95" s="102" t="s">
        <v>2480</v>
      </c>
      <c r="O95" s="115" t="s">
        <v>2482</v>
      </c>
      <c r="P95" s="119"/>
      <c r="Q95" s="103" t="s">
        <v>2254</v>
      </c>
    </row>
    <row r="96" spans="1:17" s="120" customFormat="1" ht="18" x14ac:dyDescent="0.25">
      <c r="A96" s="115" t="str">
        <f>VLOOKUP(E96,'LISTADO ATM'!$A$2:$C$896,3,0)</f>
        <v>DISTRITO NACIONAL</v>
      </c>
      <c r="B96" s="109" t="s">
        <v>2532</v>
      </c>
      <c r="C96" s="101">
        <v>44232.760671296295</v>
      </c>
      <c r="D96" s="115" t="s">
        <v>2476</v>
      </c>
      <c r="E96" s="99">
        <v>563</v>
      </c>
      <c r="F96" s="84" t="str">
        <f>VLOOKUP(E96,VIP!$A$2:$O11517,2,0)</f>
        <v>DRBR233</v>
      </c>
      <c r="G96" s="98" t="str">
        <f>VLOOKUP(E96,'LISTADO ATM'!$A$2:$B$895,2,0)</f>
        <v xml:space="preserve">ATM Base Aérea San Isidro </v>
      </c>
      <c r="H96" s="98" t="str">
        <f>VLOOKUP(E96,VIP!$A$2:$O16437,7,FALSE)</f>
        <v>Si</v>
      </c>
      <c r="I96" s="98" t="str">
        <f>VLOOKUP(E96,VIP!$A$2:$O8402,8,FALSE)</f>
        <v>Si</v>
      </c>
      <c r="J96" s="98" t="str">
        <f>VLOOKUP(E96,VIP!$A$2:$O8352,8,FALSE)</f>
        <v>Si</v>
      </c>
      <c r="K96" s="98" t="str">
        <f>VLOOKUP(E96,VIP!$A$2:$O11926,6,0)</f>
        <v>NO</v>
      </c>
      <c r="L96" s="104" t="s">
        <v>2430</v>
      </c>
      <c r="M96" s="103" t="s">
        <v>2472</v>
      </c>
      <c r="N96" s="102" t="s">
        <v>2480</v>
      </c>
      <c r="O96" s="115" t="s">
        <v>2481</v>
      </c>
      <c r="P96" s="119"/>
      <c r="Q96" s="103" t="s">
        <v>2430</v>
      </c>
    </row>
    <row r="97" spans="1:17" s="120" customFormat="1" ht="18" x14ac:dyDescent="0.25">
      <c r="A97" s="115" t="str">
        <f>VLOOKUP(E97,'LISTADO ATM'!$A$2:$C$896,3,0)</f>
        <v>ESTE</v>
      </c>
      <c r="B97" s="109" t="s">
        <v>2572</v>
      </c>
      <c r="C97" s="101">
        <v>44233.374189814815</v>
      </c>
      <c r="D97" s="115" t="s">
        <v>2476</v>
      </c>
      <c r="E97" s="99">
        <v>353</v>
      </c>
      <c r="F97" s="84" t="str">
        <f>VLOOKUP(E97,VIP!$A$2:$O11367,2,0)</f>
        <v>DRBR353</v>
      </c>
      <c r="G97" s="98" t="str">
        <f>VLOOKUP(E97,'LISTADO ATM'!$A$2:$B$895,2,0)</f>
        <v xml:space="preserve">ATM Estación Boulevard Juan Dolio </v>
      </c>
      <c r="H97" s="98" t="str">
        <f>VLOOKUP(E97,VIP!$A$2:$O16288,7,FALSE)</f>
        <v>Si</v>
      </c>
      <c r="I97" s="98" t="str">
        <f>VLOOKUP(E97,VIP!$A$2:$O8253,8,FALSE)</f>
        <v>Si</v>
      </c>
      <c r="J97" s="98" t="str">
        <f>VLOOKUP(E97,VIP!$A$2:$O8203,8,FALSE)</f>
        <v>Si</v>
      </c>
      <c r="K97" s="98" t="str">
        <f>VLOOKUP(E97,VIP!$A$2:$O11777,6,0)</f>
        <v>NO</v>
      </c>
      <c r="L97" s="104" t="s">
        <v>2430</v>
      </c>
      <c r="M97" s="103" t="s">
        <v>2472</v>
      </c>
      <c r="N97" s="102" t="s">
        <v>2480</v>
      </c>
      <c r="O97" s="115" t="s">
        <v>2481</v>
      </c>
      <c r="P97" s="119"/>
      <c r="Q97" s="103" t="s">
        <v>2430</v>
      </c>
    </row>
    <row r="98" spans="1:17" s="120" customFormat="1" ht="18" x14ac:dyDescent="0.25">
      <c r="A98" s="115" t="str">
        <f>VLOOKUP(E98,'LISTADO ATM'!$A$2:$C$896,3,0)</f>
        <v>NORTE</v>
      </c>
      <c r="B98" s="109">
        <v>335784534</v>
      </c>
      <c r="C98" s="101">
        <v>44233.605555555558</v>
      </c>
      <c r="D98" s="115" t="s">
        <v>2190</v>
      </c>
      <c r="E98" s="99">
        <v>64</v>
      </c>
      <c r="F98" s="84" t="str">
        <f>VLOOKUP(E98,VIP!$A$2:$O11358,2,0)</f>
        <v>DRBR064</v>
      </c>
      <c r="G98" s="98" t="str">
        <f>VLOOKUP(E98,'LISTADO ATM'!$A$2:$B$895,2,0)</f>
        <v xml:space="preserve">ATM COOPALINA (Cotuí) </v>
      </c>
      <c r="H98" s="98" t="str">
        <f>VLOOKUP(E98,VIP!$A$2:$O16279,7,FALSE)</f>
        <v>Si</v>
      </c>
      <c r="I98" s="98" t="str">
        <f>VLOOKUP(E98,VIP!$A$2:$O8244,8,FALSE)</f>
        <v>Si</v>
      </c>
      <c r="J98" s="98" t="str">
        <f>VLOOKUP(E98,VIP!$A$2:$O8194,8,FALSE)</f>
        <v>Si</v>
      </c>
      <c r="K98" s="98" t="str">
        <f>VLOOKUP(E98,VIP!$A$2:$O11768,6,0)</f>
        <v>NO</v>
      </c>
      <c r="L98" s="104" t="s">
        <v>2254</v>
      </c>
      <c r="M98" s="103" t="s">
        <v>2472</v>
      </c>
      <c r="N98" s="102" t="s">
        <v>2480</v>
      </c>
      <c r="O98" s="115" t="s">
        <v>2584</v>
      </c>
      <c r="P98" s="119"/>
      <c r="Q98" s="103" t="s">
        <v>2254</v>
      </c>
    </row>
    <row r="99" spans="1:17" s="120" customFormat="1" ht="18" x14ac:dyDescent="0.25">
      <c r="A99" s="115" t="str">
        <f>VLOOKUP(E99,'LISTADO ATM'!$A$2:$C$896,3,0)</f>
        <v>DISTRITO NACIONAL</v>
      </c>
      <c r="B99" s="109" t="s">
        <v>2614</v>
      </c>
      <c r="C99" s="101">
        <v>44233.641550925924</v>
      </c>
      <c r="D99" s="115" t="s">
        <v>2189</v>
      </c>
      <c r="E99" s="99">
        <v>54</v>
      </c>
      <c r="F99" s="84" t="str">
        <f>VLOOKUP(E99,VIP!$A$2:$O11659,2,0)</f>
        <v>DRBR054</v>
      </c>
      <c r="G99" s="98" t="str">
        <f>VLOOKUP(E99,'LISTADO ATM'!$A$2:$B$895,2,0)</f>
        <v xml:space="preserve">ATM Autoservicio Galería 360 </v>
      </c>
      <c r="H99" s="98" t="str">
        <f>VLOOKUP(E99,VIP!$A$2:$O16579,7,FALSE)</f>
        <v>Si</v>
      </c>
      <c r="I99" s="98" t="str">
        <f>VLOOKUP(E99,VIP!$A$2:$O8544,8,FALSE)</f>
        <v>Si</v>
      </c>
      <c r="J99" s="98" t="str">
        <f>VLOOKUP(E99,VIP!$A$2:$O8494,8,FALSE)</f>
        <v>Si</v>
      </c>
      <c r="K99" s="98" t="str">
        <f>VLOOKUP(E99,VIP!$A$2:$O12068,6,0)</f>
        <v>NO</v>
      </c>
      <c r="L99" s="104" t="s">
        <v>2441</v>
      </c>
      <c r="M99" s="103" t="s">
        <v>2472</v>
      </c>
      <c r="N99" s="102" t="s">
        <v>2480</v>
      </c>
      <c r="O99" s="115" t="s">
        <v>2482</v>
      </c>
      <c r="P99" s="119"/>
      <c r="Q99" s="103" t="s">
        <v>2441</v>
      </c>
    </row>
    <row r="100" spans="1:17" s="120" customFormat="1" ht="18" x14ac:dyDescent="0.25">
      <c r="A100" s="115" t="str">
        <f>VLOOKUP(E100,'LISTADO ATM'!$A$2:$C$896,3,0)</f>
        <v>ESTE</v>
      </c>
      <c r="B100" s="109" t="s">
        <v>2576</v>
      </c>
      <c r="C100" s="101">
        <v>44233.531006944446</v>
      </c>
      <c r="D100" s="115" t="s">
        <v>2476</v>
      </c>
      <c r="E100" s="99">
        <v>673</v>
      </c>
      <c r="F100" s="84" t="str">
        <f>VLOOKUP(E100,VIP!$A$2:$O11360,2,0)</f>
        <v>DRBR673</v>
      </c>
      <c r="G100" s="98" t="str">
        <f>VLOOKUP(E100,'LISTADO ATM'!$A$2:$B$895,2,0)</f>
        <v>ATM Clínica Dr. Cruz Jiminián</v>
      </c>
      <c r="H100" s="98" t="str">
        <f>VLOOKUP(E100,VIP!$A$2:$O16281,7,FALSE)</f>
        <v>Si</v>
      </c>
      <c r="I100" s="98" t="str">
        <f>VLOOKUP(E100,VIP!$A$2:$O8246,8,FALSE)</f>
        <v>Si</v>
      </c>
      <c r="J100" s="98" t="str">
        <f>VLOOKUP(E100,VIP!$A$2:$O8196,8,FALSE)</f>
        <v>Si</v>
      </c>
      <c r="K100" s="98" t="str">
        <f>VLOOKUP(E100,VIP!$A$2:$O11770,6,0)</f>
        <v>NO</v>
      </c>
      <c r="L100" s="104" t="s">
        <v>2430</v>
      </c>
      <c r="M100" s="103" t="s">
        <v>2472</v>
      </c>
      <c r="N100" s="102" t="s">
        <v>2480</v>
      </c>
      <c r="O100" s="115" t="s">
        <v>2481</v>
      </c>
      <c r="P100" s="119"/>
      <c r="Q100" s="103" t="s">
        <v>2430</v>
      </c>
    </row>
    <row r="101" spans="1:17" ht="18" x14ac:dyDescent="0.25">
      <c r="A101" s="115" t="str">
        <f>VLOOKUP(E101,'LISTADO ATM'!$A$2:$C$896,3,0)</f>
        <v>SUR</v>
      </c>
      <c r="B101" s="109" t="s">
        <v>2574</v>
      </c>
      <c r="C101" s="101">
        <v>44233.574502314812</v>
      </c>
      <c r="D101" s="115" t="s">
        <v>2476</v>
      </c>
      <c r="E101" s="99">
        <v>783</v>
      </c>
      <c r="F101" s="84" t="str">
        <f>VLOOKUP(E101,VIP!$A$2:$O11358,2,0)</f>
        <v>DRBR303</v>
      </c>
      <c r="G101" s="98" t="str">
        <f>VLOOKUP(E101,'LISTADO ATM'!$A$2:$B$895,2,0)</f>
        <v xml:space="preserve">ATM Autobanco Alfa y Omega (Barahona) </v>
      </c>
      <c r="H101" s="98" t="str">
        <f>VLOOKUP(E101,VIP!$A$2:$O16279,7,FALSE)</f>
        <v>Si</v>
      </c>
      <c r="I101" s="98" t="str">
        <f>VLOOKUP(E101,VIP!$A$2:$O8244,8,FALSE)</f>
        <v>Si</v>
      </c>
      <c r="J101" s="98" t="str">
        <f>VLOOKUP(E101,VIP!$A$2:$O8194,8,FALSE)</f>
        <v>Si</v>
      </c>
      <c r="K101" s="98" t="str">
        <f>VLOOKUP(E101,VIP!$A$2:$O11768,6,0)</f>
        <v>NO</v>
      </c>
      <c r="L101" s="104" t="s">
        <v>2430</v>
      </c>
      <c r="M101" s="103" t="s">
        <v>2472</v>
      </c>
      <c r="N101" s="102" t="s">
        <v>2480</v>
      </c>
      <c r="O101" s="115" t="s">
        <v>2481</v>
      </c>
      <c r="P101" s="119"/>
      <c r="Q101" s="103" t="s">
        <v>2430</v>
      </c>
    </row>
    <row r="102" spans="1:17" ht="18" x14ac:dyDescent="0.25">
      <c r="A102" s="115" t="str">
        <f>VLOOKUP(E102,'LISTADO ATM'!$A$2:$C$896,3,0)</f>
        <v>ESTE</v>
      </c>
      <c r="B102" s="109">
        <v>335784535</v>
      </c>
      <c r="C102" s="101">
        <v>44233.60833333333</v>
      </c>
      <c r="D102" s="115" t="s">
        <v>2476</v>
      </c>
      <c r="E102" s="99">
        <v>114</v>
      </c>
      <c r="F102" s="84" t="str">
        <f>VLOOKUP(E102,VIP!$A$2:$O11359,2,0)</f>
        <v>DRBR114</v>
      </c>
      <c r="G102" s="98" t="str">
        <f>VLOOKUP(E102,'LISTADO ATM'!$A$2:$B$895,2,0)</f>
        <v xml:space="preserve">ATM Oficina Hato Mayor </v>
      </c>
      <c r="H102" s="98" t="str">
        <f>VLOOKUP(E102,VIP!$A$2:$O16280,7,FALSE)</f>
        <v>Si</v>
      </c>
      <c r="I102" s="98" t="str">
        <f>VLOOKUP(E102,VIP!$A$2:$O8245,8,FALSE)</f>
        <v>Si</v>
      </c>
      <c r="J102" s="98" t="str">
        <f>VLOOKUP(E102,VIP!$A$2:$O8195,8,FALSE)</f>
        <v>Si</v>
      </c>
      <c r="K102" s="98" t="str">
        <f>VLOOKUP(E102,VIP!$A$2:$O11769,6,0)</f>
        <v>NO</v>
      </c>
      <c r="L102" s="104" t="s">
        <v>2430</v>
      </c>
      <c r="M102" s="103" t="s">
        <v>2472</v>
      </c>
      <c r="N102" s="102" t="s">
        <v>2480</v>
      </c>
      <c r="O102" s="115" t="s">
        <v>2481</v>
      </c>
      <c r="P102" s="119"/>
      <c r="Q102" s="103" t="s">
        <v>2430</v>
      </c>
    </row>
    <row r="103" spans="1:17" ht="18" x14ac:dyDescent="0.25">
      <c r="A103" s="115" t="str">
        <f>VLOOKUP(E103,'LISTADO ATM'!$A$2:$C$896,3,0)</f>
        <v>NORTE</v>
      </c>
      <c r="B103" s="109" t="s">
        <v>2613</v>
      </c>
      <c r="C103" s="101">
        <v>44233.694571759261</v>
      </c>
      <c r="D103" s="115" t="s">
        <v>2492</v>
      </c>
      <c r="E103" s="99">
        <v>157</v>
      </c>
      <c r="F103" s="84" t="str">
        <f>VLOOKUP(E103,VIP!$A$2:$O11658,2,0)</f>
        <v>DRBR157</v>
      </c>
      <c r="G103" s="98" t="str">
        <f>VLOOKUP(E103,'LISTADO ATM'!$A$2:$B$895,2,0)</f>
        <v xml:space="preserve">ATM Oficina Samaná </v>
      </c>
      <c r="H103" s="98" t="str">
        <f>VLOOKUP(E103,VIP!$A$2:$O16578,7,FALSE)</f>
        <v>Si</v>
      </c>
      <c r="I103" s="98" t="str">
        <f>VLOOKUP(E103,VIP!$A$2:$O8543,8,FALSE)</f>
        <v>Si</v>
      </c>
      <c r="J103" s="98" t="str">
        <f>VLOOKUP(E103,VIP!$A$2:$O8493,8,FALSE)</f>
        <v>Si</v>
      </c>
      <c r="K103" s="98" t="str">
        <f>VLOOKUP(E103,VIP!$A$2:$O12067,6,0)</f>
        <v>SI</v>
      </c>
      <c r="L103" s="104" t="s">
        <v>2430</v>
      </c>
      <c r="M103" s="103" t="s">
        <v>2472</v>
      </c>
      <c r="N103" s="102" t="s">
        <v>2480</v>
      </c>
      <c r="O103" s="115" t="s">
        <v>2615</v>
      </c>
      <c r="P103" s="119"/>
      <c r="Q103" s="103" t="s">
        <v>2430</v>
      </c>
    </row>
    <row r="104" spans="1:17" ht="18" x14ac:dyDescent="0.25">
      <c r="A104" s="115" t="str">
        <f>VLOOKUP(E104,'LISTADO ATM'!$A$2:$C$896,3,0)</f>
        <v>DISTRITO NACIONAL</v>
      </c>
      <c r="B104" s="109" t="s">
        <v>2609</v>
      </c>
      <c r="C104" s="101">
        <v>44233.771747685183</v>
      </c>
      <c r="D104" s="115" t="s">
        <v>2189</v>
      </c>
      <c r="E104" s="99">
        <v>300</v>
      </c>
      <c r="F104" s="84" t="str">
        <f>VLOOKUP(E104,VIP!$A$2:$O11654,2,0)</f>
        <v>DRBR300</v>
      </c>
      <c r="G104" s="98" t="str">
        <f>VLOOKUP(E104,'LISTADO ATM'!$A$2:$B$895,2,0)</f>
        <v xml:space="preserve">ATM S/M Aprezio Los Guaricanos </v>
      </c>
      <c r="H104" s="98" t="str">
        <f>VLOOKUP(E104,VIP!$A$2:$O16574,7,FALSE)</f>
        <v>Si</v>
      </c>
      <c r="I104" s="98" t="str">
        <f>VLOOKUP(E104,VIP!$A$2:$O8539,8,FALSE)</f>
        <v>Si</v>
      </c>
      <c r="J104" s="98" t="str">
        <f>VLOOKUP(E104,VIP!$A$2:$O8489,8,FALSE)</f>
        <v>Si</v>
      </c>
      <c r="K104" s="98" t="str">
        <f>VLOOKUP(E104,VIP!$A$2:$O12063,6,0)</f>
        <v>NO</v>
      </c>
      <c r="L104" s="104" t="s">
        <v>2254</v>
      </c>
      <c r="M104" s="103" t="s">
        <v>2472</v>
      </c>
      <c r="N104" s="102" t="s">
        <v>2480</v>
      </c>
      <c r="O104" s="115" t="s">
        <v>2482</v>
      </c>
      <c r="P104" s="119"/>
      <c r="Q104" s="103" t="s">
        <v>2254</v>
      </c>
    </row>
    <row r="105" spans="1:17" ht="18" x14ac:dyDescent="0.25">
      <c r="A105" s="115" t="str">
        <f>VLOOKUP(E105,'LISTADO ATM'!$A$2:$C$896,3,0)</f>
        <v>NORTE</v>
      </c>
      <c r="B105" s="109" t="s">
        <v>2608</v>
      </c>
      <c r="C105" s="101">
        <v>44233.775810185187</v>
      </c>
      <c r="D105" s="115" t="s">
        <v>2190</v>
      </c>
      <c r="E105" s="99">
        <v>732</v>
      </c>
      <c r="F105" s="84" t="str">
        <f>VLOOKUP(E105,VIP!$A$2:$O11653,2,0)</f>
        <v>DRBR12H</v>
      </c>
      <c r="G105" s="98" t="str">
        <f>VLOOKUP(E105,'LISTADO ATM'!$A$2:$B$895,2,0)</f>
        <v xml:space="preserve">ATM Molino del Valle (Santiago) </v>
      </c>
      <c r="H105" s="98" t="str">
        <f>VLOOKUP(E105,VIP!$A$2:$O16573,7,FALSE)</f>
        <v>Si</v>
      </c>
      <c r="I105" s="98" t="str">
        <f>VLOOKUP(E105,VIP!$A$2:$O8538,8,FALSE)</f>
        <v>Si</v>
      </c>
      <c r="J105" s="98" t="str">
        <f>VLOOKUP(E105,VIP!$A$2:$O8488,8,FALSE)</f>
        <v>Si</v>
      </c>
      <c r="K105" s="98" t="str">
        <f>VLOOKUP(E105,VIP!$A$2:$O12062,6,0)</f>
        <v>NO</v>
      </c>
      <c r="L105" s="104" t="s">
        <v>2435</v>
      </c>
      <c r="M105" s="103" t="s">
        <v>2472</v>
      </c>
      <c r="N105" s="102" t="s">
        <v>2480</v>
      </c>
      <c r="O105" s="115" t="s">
        <v>2497</v>
      </c>
      <c r="P105" s="119"/>
      <c r="Q105" s="103" t="s">
        <v>2435</v>
      </c>
    </row>
    <row r="106" spans="1:17" ht="18" x14ac:dyDescent="0.25">
      <c r="A106" s="115" t="str">
        <f>VLOOKUP(E106,'LISTADO ATM'!$A$2:$C$896,3,0)</f>
        <v>DISTRITO NACIONAL</v>
      </c>
      <c r="B106" s="109" t="s">
        <v>2607</v>
      </c>
      <c r="C106" s="101">
        <v>44233.782731481479</v>
      </c>
      <c r="D106" s="115" t="s">
        <v>2189</v>
      </c>
      <c r="E106" s="99">
        <v>868</v>
      </c>
      <c r="F106" s="84" t="str">
        <f>VLOOKUP(E106,VIP!$A$2:$O11652,2,0)</f>
        <v>DRBR868</v>
      </c>
      <c r="G106" s="98" t="str">
        <f>VLOOKUP(E106,'LISTADO ATM'!$A$2:$B$895,2,0)</f>
        <v xml:space="preserve">ATM Casino Diamante </v>
      </c>
      <c r="H106" s="98" t="str">
        <f>VLOOKUP(E106,VIP!$A$2:$O16572,7,FALSE)</f>
        <v>Si</v>
      </c>
      <c r="I106" s="98" t="str">
        <f>VLOOKUP(E106,VIP!$A$2:$O8537,8,FALSE)</f>
        <v>Si</v>
      </c>
      <c r="J106" s="98" t="str">
        <f>VLOOKUP(E106,VIP!$A$2:$O8487,8,FALSE)</f>
        <v>Si</v>
      </c>
      <c r="K106" s="98" t="str">
        <f>VLOOKUP(E106,VIP!$A$2:$O12061,6,0)</f>
        <v>NO</v>
      </c>
      <c r="L106" s="104" t="s">
        <v>2463</v>
      </c>
      <c r="M106" s="103" t="s">
        <v>2472</v>
      </c>
      <c r="N106" s="102" t="s">
        <v>2480</v>
      </c>
      <c r="O106" s="115" t="s">
        <v>2482</v>
      </c>
      <c r="P106" s="119"/>
      <c r="Q106" s="103" t="s">
        <v>2463</v>
      </c>
    </row>
    <row r="107" spans="1:17" ht="18" x14ac:dyDescent="0.25">
      <c r="A107" s="115" t="str">
        <f>VLOOKUP(E107,'LISTADO ATM'!$A$2:$C$896,3,0)</f>
        <v>DISTRITO NACIONAL</v>
      </c>
      <c r="B107" s="109" t="s">
        <v>2606</v>
      </c>
      <c r="C107" s="101">
        <v>44233.784375000003</v>
      </c>
      <c r="D107" s="115" t="s">
        <v>2189</v>
      </c>
      <c r="E107" s="99">
        <v>85</v>
      </c>
      <c r="F107" s="84" t="str">
        <f>VLOOKUP(E107,VIP!$A$2:$O11651,2,0)</f>
        <v>DRBR085</v>
      </c>
      <c r="G107" s="98" t="str">
        <f>VLOOKUP(E107,'LISTADO ATM'!$A$2:$B$895,2,0)</f>
        <v xml:space="preserve">ATM Oficina San Isidro (Fuerza Aérea) </v>
      </c>
      <c r="H107" s="98" t="str">
        <f>VLOOKUP(E107,VIP!$A$2:$O16571,7,FALSE)</f>
        <v>Si</v>
      </c>
      <c r="I107" s="98" t="str">
        <f>VLOOKUP(E107,VIP!$A$2:$O8536,8,FALSE)</f>
        <v>Si</v>
      </c>
      <c r="J107" s="98" t="str">
        <f>VLOOKUP(E107,VIP!$A$2:$O8486,8,FALSE)</f>
        <v>Si</v>
      </c>
      <c r="K107" s="98" t="str">
        <f>VLOOKUP(E107,VIP!$A$2:$O12060,6,0)</f>
        <v>NO</v>
      </c>
      <c r="L107" s="104" t="s">
        <v>2463</v>
      </c>
      <c r="M107" s="103" t="s">
        <v>2472</v>
      </c>
      <c r="N107" s="102" t="s">
        <v>2480</v>
      </c>
      <c r="O107" s="115" t="s">
        <v>2482</v>
      </c>
      <c r="P107" s="119"/>
      <c r="Q107" s="103" t="s">
        <v>2463</v>
      </c>
    </row>
    <row r="108" spans="1:17" ht="18" x14ac:dyDescent="0.25">
      <c r="A108" s="115" t="str">
        <f>VLOOKUP(E108,'LISTADO ATM'!$A$2:$C$896,3,0)</f>
        <v>ESTE</v>
      </c>
      <c r="B108" s="109" t="s">
        <v>2605</v>
      </c>
      <c r="C108" s="101">
        <v>44233.786053240743</v>
      </c>
      <c r="D108" s="115" t="s">
        <v>2189</v>
      </c>
      <c r="E108" s="99">
        <v>843</v>
      </c>
      <c r="F108" s="84" t="str">
        <f>VLOOKUP(E108,VIP!$A$2:$O11650,2,0)</f>
        <v>DRBR843</v>
      </c>
      <c r="G108" s="98" t="str">
        <f>VLOOKUP(E108,'LISTADO ATM'!$A$2:$B$895,2,0)</f>
        <v xml:space="preserve">ATM Oficina Romana Centro </v>
      </c>
      <c r="H108" s="98" t="str">
        <f>VLOOKUP(E108,VIP!$A$2:$O16570,7,FALSE)</f>
        <v>Si</v>
      </c>
      <c r="I108" s="98" t="str">
        <f>VLOOKUP(E108,VIP!$A$2:$O8535,8,FALSE)</f>
        <v>Si</v>
      </c>
      <c r="J108" s="98" t="str">
        <f>VLOOKUP(E108,VIP!$A$2:$O8485,8,FALSE)</f>
        <v>Si</v>
      </c>
      <c r="K108" s="98" t="str">
        <f>VLOOKUP(E108,VIP!$A$2:$O12059,6,0)</f>
        <v>NO</v>
      </c>
      <c r="L108" s="104" t="s">
        <v>2463</v>
      </c>
      <c r="M108" s="103" t="s">
        <v>2472</v>
      </c>
      <c r="N108" s="102" t="s">
        <v>2480</v>
      </c>
      <c r="O108" s="115" t="s">
        <v>2482</v>
      </c>
      <c r="P108" s="119"/>
      <c r="Q108" s="103" t="s">
        <v>2463</v>
      </c>
    </row>
    <row r="109" spans="1:17" ht="18" x14ac:dyDescent="0.25">
      <c r="A109" s="115" t="str">
        <f>VLOOKUP(E109,'LISTADO ATM'!$A$2:$C$896,3,0)</f>
        <v>DISTRITO NACIONAL</v>
      </c>
      <c r="B109" s="109" t="s">
        <v>2604</v>
      </c>
      <c r="C109" s="101">
        <v>44233.786840277775</v>
      </c>
      <c r="D109" s="115" t="s">
        <v>2189</v>
      </c>
      <c r="E109" s="99">
        <v>238</v>
      </c>
      <c r="F109" s="84" t="str">
        <f>VLOOKUP(E109,VIP!$A$2:$O11649,2,0)</f>
        <v>DRBR238</v>
      </c>
      <c r="G109" s="98" t="str">
        <f>VLOOKUP(E109,'LISTADO ATM'!$A$2:$B$895,2,0)</f>
        <v xml:space="preserve">ATM Multicentro La Sirena Charles de Gaulle </v>
      </c>
      <c r="H109" s="98" t="str">
        <f>VLOOKUP(E109,VIP!$A$2:$O16569,7,FALSE)</f>
        <v>Si</v>
      </c>
      <c r="I109" s="98" t="str">
        <f>VLOOKUP(E109,VIP!$A$2:$O8534,8,FALSE)</f>
        <v>Si</v>
      </c>
      <c r="J109" s="98" t="str">
        <f>VLOOKUP(E109,VIP!$A$2:$O8484,8,FALSE)</f>
        <v>Si</v>
      </c>
      <c r="K109" s="98" t="str">
        <f>VLOOKUP(E109,VIP!$A$2:$O12058,6,0)</f>
        <v>No</v>
      </c>
      <c r="L109" s="104" t="s">
        <v>2463</v>
      </c>
      <c r="M109" s="103" t="s">
        <v>2472</v>
      </c>
      <c r="N109" s="102" t="s">
        <v>2480</v>
      </c>
      <c r="O109" s="115" t="s">
        <v>2482</v>
      </c>
      <c r="P109" s="119"/>
      <c r="Q109" s="103" t="s">
        <v>2463</v>
      </c>
    </row>
    <row r="110" spans="1:17" ht="18" x14ac:dyDescent="0.25">
      <c r="A110" s="115" t="str">
        <f>VLOOKUP(E110,'LISTADO ATM'!$A$2:$C$896,3,0)</f>
        <v>NORTE</v>
      </c>
      <c r="B110" s="109" t="s">
        <v>2603</v>
      </c>
      <c r="C110" s="101">
        <v>44233.801319444443</v>
      </c>
      <c r="D110" s="115" t="s">
        <v>2495</v>
      </c>
      <c r="E110" s="99">
        <v>3</v>
      </c>
      <c r="F110" s="84" t="str">
        <f>VLOOKUP(E110,VIP!$A$2:$O11648,2,0)</f>
        <v>DRBR003</v>
      </c>
      <c r="G110" s="98" t="str">
        <f>VLOOKUP(E110,'LISTADO ATM'!$A$2:$B$895,2,0)</f>
        <v>ATM Autoservicio La Vega Real</v>
      </c>
      <c r="H110" s="98" t="str">
        <f>VLOOKUP(E110,VIP!$A$2:$O16568,7,FALSE)</f>
        <v>Si</v>
      </c>
      <c r="I110" s="98" t="str">
        <f>VLOOKUP(E110,VIP!$A$2:$O8533,8,FALSE)</f>
        <v>Si</v>
      </c>
      <c r="J110" s="98" t="str">
        <f>VLOOKUP(E110,VIP!$A$2:$O8483,8,FALSE)</f>
        <v>Si</v>
      </c>
      <c r="K110" s="98" t="str">
        <f>VLOOKUP(E110,VIP!$A$2:$O12057,6,0)</f>
        <v>NO</v>
      </c>
      <c r="L110" s="104" t="s">
        <v>2502</v>
      </c>
      <c r="M110" s="103" t="s">
        <v>2472</v>
      </c>
      <c r="N110" s="102" t="s">
        <v>2480</v>
      </c>
      <c r="O110" s="115" t="s">
        <v>2496</v>
      </c>
      <c r="P110" s="119"/>
      <c r="Q110" s="103" t="s">
        <v>2502</v>
      </c>
    </row>
    <row r="111" spans="1:17" ht="18" x14ac:dyDescent="0.25">
      <c r="A111" s="115" t="str">
        <f>VLOOKUP(E111,'LISTADO ATM'!$A$2:$C$896,3,0)</f>
        <v>DISTRITO NACIONAL</v>
      </c>
      <c r="B111" s="109" t="s">
        <v>2602</v>
      </c>
      <c r="C111" s="101">
        <v>44233.808530092596</v>
      </c>
      <c r="D111" s="115" t="s">
        <v>2189</v>
      </c>
      <c r="E111" s="99">
        <v>717</v>
      </c>
      <c r="F111" s="84" t="str">
        <f>VLOOKUP(E111,VIP!$A$2:$O11647,2,0)</f>
        <v>DRBR24K</v>
      </c>
      <c r="G111" s="98" t="str">
        <f>VLOOKUP(E111,'LISTADO ATM'!$A$2:$B$895,2,0)</f>
        <v xml:space="preserve">ATM Oficina Los Alcarrizos </v>
      </c>
      <c r="H111" s="98" t="str">
        <f>VLOOKUP(E111,VIP!$A$2:$O16567,7,FALSE)</f>
        <v>Si</v>
      </c>
      <c r="I111" s="98" t="str">
        <f>VLOOKUP(E111,VIP!$A$2:$O8532,8,FALSE)</f>
        <v>Si</v>
      </c>
      <c r="J111" s="98" t="str">
        <f>VLOOKUP(E111,VIP!$A$2:$O8482,8,FALSE)</f>
        <v>Si</v>
      </c>
      <c r="K111" s="98" t="str">
        <f>VLOOKUP(E111,VIP!$A$2:$O12056,6,0)</f>
        <v>SI</v>
      </c>
      <c r="L111" s="104" t="s">
        <v>2435</v>
      </c>
      <c r="M111" s="103" t="s">
        <v>2472</v>
      </c>
      <c r="N111" s="102" t="s">
        <v>2480</v>
      </c>
      <c r="O111" s="115" t="s">
        <v>2482</v>
      </c>
      <c r="P111" s="119"/>
      <c r="Q111" s="103" t="s">
        <v>2435</v>
      </c>
    </row>
    <row r="112" spans="1:17" ht="18" x14ac:dyDescent="0.25">
      <c r="A112" s="115" t="str">
        <f>VLOOKUP(E112,'LISTADO ATM'!$A$2:$C$896,3,0)</f>
        <v>DISTRITO NACIONAL</v>
      </c>
      <c r="B112" s="109" t="s">
        <v>2601</v>
      </c>
      <c r="C112" s="101">
        <v>44233.826388888891</v>
      </c>
      <c r="D112" s="115" t="s">
        <v>2189</v>
      </c>
      <c r="E112" s="99">
        <v>473</v>
      </c>
      <c r="F112" s="84" t="str">
        <f>VLOOKUP(E112,VIP!$A$2:$O11646,2,0)</f>
        <v>DRBR473</v>
      </c>
      <c r="G112" s="98" t="str">
        <f>VLOOKUP(E112,'LISTADO ATM'!$A$2:$B$895,2,0)</f>
        <v xml:space="preserve">ATM Oficina Carrefour II </v>
      </c>
      <c r="H112" s="98" t="str">
        <f>VLOOKUP(E112,VIP!$A$2:$O16566,7,FALSE)</f>
        <v>Si</v>
      </c>
      <c r="I112" s="98" t="str">
        <f>VLOOKUP(E112,VIP!$A$2:$O8531,8,FALSE)</f>
        <v>Si</v>
      </c>
      <c r="J112" s="98" t="str">
        <f>VLOOKUP(E112,VIP!$A$2:$O8481,8,FALSE)</f>
        <v>Si</v>
      </c>
      <c r="K112" s="98" t="str">
        <f>VLOOKUP(E112,VIP!$A$2:$O12055,6,0)</f>
        <v>NO</v>
      </c>
      <c r="L112" s="104" t="s">
        <v>2228</v>
      </c>
      <c r="M112" s="103" t="s">
        <v>2472</v>
      </c>
      <c r="N112" s="102" t="s">
        <v>2480</v>
      </c>
      <c r="O112" s="115" t="s">
        <v>2482</v>
      </c>
      <c r="P112" s="119"/>
      <c r="Q112" s="103" t="s">
        <v>2228</v>
      </c>
    </row>
    <row r="113" spans="1:17" ht="18" x14ac:dyDescent="0.25">
      <c r="A113" s="115" t="str">
        <f>VLOOKUP(E113,'LISTADO ATM'!$A$2:$C$896,3,0)</f>
        <v>NORTE</v>
      </c>
      <c r="B113" s="109" t="s">
        <v>2600</v>
      </c>
      <c r="C113" s="101">
        <v>44233.832245370373</v>
      </c>
      <c r="D113" s="115" t="s">
        <v>2190</v>
      </c>
      <c r="E113" s="99">
        <v>940</v>
      </c>
      <c r="F113" s="84" t="str">
        <f>VLOOKUP(E113,VIP!$A$2:$O11645,2,0)</f>
        <v>DRBR12C</v>
      </c>
      <c r="G113" s="98" t="str">
        <f>VLOOKUP(E113,'LISTADO ATM'!$A$2:$B$895,2,0)</f>
        <v xml:space="preserve">ATM Oficina El Portal (Santiago) </v>
      </c>
      <c r="H113" s="98" t="str">
        <f>VLOOKUP(E113,VIP!$A$2:$O16565,7,FALSE)</f>
        <v>Si</v>
      </c>
      <c r="I113" s="98" t="str">
        <f>VLOOKUP(E113,VIP!$A$2:$O8530,8,FALSE)</f>
        <v>Si</v>
      </c>
      <c r="J113" s="98" t="str">
        <f>VLOOKUP(E113,VIP!$A$2:$O8480,8,FALSE)</f>
        <v>Si</v>
      </c>
      <c r="K113" s="98" t="str">
        <f>VLOOKUP(E113,VIP!$A$2:$O12054,6,0)</f>
        <v>SI</v>
      </c>
      <c r="L113" s="104" t="s">
        <v>2228</v>
      </c>
      <c r="M113" s="103" t="s">
        <v>2472</v>
      </c>
      <c r="N113" s="102" t="s">
        <v>2480</v>
      </c>
      <c r="O113" s="115" t="s">
        <v>2488</v>
      </c>
      <c r="P113" s="119"/>
      <c r="Q113" s="103" t="s">
        <v>2228</v>
      </c>
    </row>
    <row r="114" spans="1:17" ht="18" x14ac:dyDescent="0.25">
      <c r="A114" s="115" t="str">
        <f>VLOOKUP(E114,'LISTADO ATM'!$A$2:$C$896,3,0)</f>
        <v>ESTE</v>
      </c>
      <c r="B114" s="109" t="s">
        <v>2612</v>
      </c>
      <c r="C114" s="101">
        <v>44233.716446759259</v>
      </c>
      <c r="D114" s="115" t="s">
        <v>2476</v>
      </c>
      <c r="E114" s="99">
        <v>843</v>
      </c>
      <c r="F114" s="84" t="str">
        <f>VLOOKUP(E114,VIP!$A$2:$O11657,2,0)</f>
        <v>DRBR843</v>
      </c>
      <c r="G114" s="98" t="str">
        <f>VLOOKUP(E114,'LISTADO ATM'!$A$2:$B$895,2,0)</f>
        <v xml:space="preserve">ATM Oficina Romana Centro </v>
      </c>
      <c r="H114" s="98" t="str">
        <f>VLOOKUP(E114,VIP!$A$2:$O16577,7,FALSE)</f>
        <v>Si</v>
      </c>
      <c r="I114" s="98" t="str">
        <f>VLOOKUP(E114,VIP!$A$2:$O8542,8,FALSE)</f>
        <v>Si</v>
      </c>
      <c r="J114" s="98" t="str">
        <f>VLOOKUP(E114,VIP!$A$2:$O8492,8,FALSE)</f>
        <v>Si</v>
      </c>
      <c r="K114" s="98" t="str">
        <f>VLOOKUP(E114,VIP!$A$2:$O12066,6,0)</f>
        <v>NO</v>
      </c>
      <c r="L114" s="104" t="s">
        <v>2430</v>
      </c>
      <c r="M114" s="103" t="s">
        <v>2472</v>
      </c>
      <c r="N114" s="102" t="s">
        <v>2480</v>
      </c>
      <c r="O114" s="115" t="s">
        <v>2481</v>
      </c>
      <c r="P114" s="119"/>
      <c r="Q114" s="103" t="s">
        <v>2430</v>
      </c>
    </row>
    <row r="115" spans="1:17" ht="18" x14ac:dyDescent="0.25">
      <c r="A115" s="115" t="str">
        <f>VLOOKUP(E115,'LISTADO ATM'!$A$2:$C$896,3,0)</f>
        <v>DISTRITO NACIONAL</v>
      </c>
      <c r="B115" s="109" t="s">
        <v>2617</v>
      </c>
      <c r="C115" s="101">
        <v>44233.916909722226</v>
      </c>
      <c r="D115" s="115" t="s">
        <v>2476</v>
      </c>
      <c r="E115" s="99">
        <v>813</v>
      </c>
      <c r="F115" s="84" t="str">
        <f>VLOOKUP(E115,VIP!$A$2:$O11646,2,0)</f>
        <v>DRBR815</v>
      </c>
      <c r="G115" s="98" t="str">
        <f>VLOOKUP(E115,'LISTADO ATM'!$A$2:$B$895,2,0)</f>
        <v>ATM Occidental Mall</v>
      </c>
      <c r="H115" s="98" t="str">
        <f>VLOOKUP(E115,VIP!$A$2:$O16566,7,FALSE)</f>
        <v>Si</v>
      </c>
      <c r="I115" s="98" t="str">
        <f>VLOOKUP(E115,VIP!$A$2:$O8531,8,FALSE)</f>
        <v>Si</v>
      </c>
      <c r="J115" s="98" t="str">
        <f>VLOOKUP(E115,VIP!$A$2:$O8481,8,FALSE)</f>
        <v>Si</v>
      </c>
      <c r="K115" s="98" t="str">
        <f>VLOOKUP(E115,VIP!$A$2:$O12055,6,0)</f>
        <v>NO</v>
      </c>
      <c r="L115" s="104" t="s">
        <v>2430</v>
      </c>
      <c r="M115" s="103" t="s">
        <v>2472</v>
      </c>
      <c r="N115" s="102" t="s">
        <v>2480</v>
      </c>
      <c r="O115" s="115" t="s">
        <v>2481</v>
      </c>
      <c r="P115" s="119"/>
      <c r="Q115" s="103" t="s">
        <v>2430</v>
      </c>
    </row>
    <row r="116" spans="1:17" ht="18" x14ac:dyDescent="0.25">
      <c r="A116" s="115" t="str">
        <f>VLOOKUP(E116,'LISTADO ATM'!$A$2:$C$896,3,0)</f>
        <v>NORTE</v>
      </c>
      <c r="B116" s="109" t="s">
        <v>2619</v>
      </c>
      <c r="C116" s="101">
        <v>44233.909699074073</v>
      </c>
      <c r="D116" s="115" t="s">
        <v>2190</v>
      </c>
      <c r="E116" s="99">
        <v>288</v>
      </c>
      <c r="F116" s="84" t="str">
        <f>VLOOKUP(E116,VIP!$A$2:$O11648,2,0)</f>
        <v>DRBR288</v>
      </c>
      <c r="G116" s="98" t="str">
        <f>VLOOKUP(E116,'LISTADO ATM'!$A$2:$B$895,2,0)</f>
        <v xml:space="preserve">ATM Oficina Camino Real II (Puerto Plata) </v>
      </c>
      <c r="H116" s="98" t="str">
        <f>VLOOKUP(E116,VIP!$A$2:$O16568,7,FALSE)</f>
        <v>N/A</v>
      </c>
      <c r="I116" s="98" t="str">
        <f>VLOOKUP(E116,VIP!$A$2:$O8533,8,FALSE)</f>
        <v>N/A</v>
      </c>
      <c r="J116" s="98" t="str">
        <f>VLOOKUP(E116,VIP!$A$2:$O8483,8,FALSE)</f>
        <v>N/A</v>
      </c>
      <c r="K116" s="98" t="str">
        <f>VLOOKUP(E116,VIP!$A$2:$O12057,6,0)</f>
        <v>N/A</v>
      </c>
      <c r="L116" s="104" t="s">
        <v>2254</v>
      </c>
      <c r="M116" s="103" t="s">
        <v>2472</v>
      </c>
      <c r="N116" s="102" t="s">
        <v>2480</v>
      </c>
      <c r="O116" s="115" t="s">
        <v>2497</v>
      </c>
      <c r="P116" s="119"/>
      <c r="Q116" s="103" t="s">
        <v>2254</v>
      </c>
    </row>
    <row r="117" spans="1:17" ht="18" x14ac:dyDescent="0.25">
      <c r="A117" s="115" t="str">
        <f>VLOOKUP(E117,'LISTADO ATM'!$A$2:$C$896,3,0)</f>
        <v>DISTRITO NACIONAL</v>
      </c>
      <c r="B117" s="109" t="s">
        <v>2618</v>
      </c>
      <c r="C117" s="101">
        <v>44233.915277777778</v>
      </c>
      <c r="D117" s="115" t="s">
        <v>2492</v>
      </c>
      <c r="E117" s="99">
        <v>721</v>
      </c>
      <c r="F117" s="84" t="str">
        <f>VLOOKUP(E117,VIP!$A$2:$O11647,2,0)</f>
        <v>DRBR23A</v>
      </c>
      <c r="G117" s="98" t="str">
        <f>VLOOKUP(E117,'LISTADO ATM'!$A$2:$B$895,2,0)</f>
        <v xml:space="preserve">ATM Oficina Charles de Gaulle II </v>
      </c>
      <c r="H117" s="98" t="str">
        <f>VLOOKUP(E117,VIP!$A$2:$O16567,7,FALSE)</f>
        <v>Si</v>
      </c>
      <c r="I117" s="98" t="str">
        <f>VLOOKUP(E117,VIP!$A$2:$O8532,8,FALSE)</f>
        <v>Si</v>
      </c>
      <c r="J117" s="98" t="str">
        <f>VLOOKUP(E117,VIP!$A$2:$O8482,8,FALSE)</f>
        <v>Si</v>
      </c>
      <c r="K117" s="98" t="str">
        <f>VLOOKUP(E117,VIP!$A$2:$O12056,6,0)</f>
        <v>NO</v>
      </c>
      <c r="L117" s="104" t="s">
        <v>2430</v>
      </c>
      <c r="M117" s="103" t="s">
        <v>2472</v>
      </c>
      <c r="N117" s="102" t="s">
        <v>2480</v>
      </c>
      <c r="O117" s="115" t="s">
        <v>2615</v>
      </c>
      <c r="P117" s="119"/>
      <c r="Q117" s="103" t="s">
        <v>2430</v>
      </c>
    </row>
    <row r="118" spans="1:17" ht="18" x14ac:dyDescent="0.25">
      <c r="A118" s="115" t="str">
        <f>VLOOKUP(E118,'LISTADO ATM'!$A$2:$C$896,3,0)</f>
        <v>DISTRITO NACIONAL</v>
      </c>
      <c r="B118" s="109" t="s">
        <v>2621</v>
      </c>
      <c r="C118" s="101">
        <v>44233.905231481483</v>
      </c>
      <c r="D118" s="115" t="s">
        <v>2476</v>
      </c>
      <c r="E118" s="99">
        <v>183</v>
      </c>
      <c r="F118" s="84" t="str">
        <f>VLOOKUP(E118,VIP!$A$2:$O11650,2,0)</f>
        <v>DRBR183</v>
      </c>
      <c r="G118" s="98" t="str">
        <f>VLOOKUP(E118,'LISTADO ATM'!$A$2:$B$895,2,0)</f>
        <v>ATM Estación Nativa Km. 22 Aut. Duarte.</v>
      </c>
      <c r="H118" s="98" t="str">
        <f>VLOOKUP(E118,VIP!$A$2:$O16570,7,FALSE)</f>
        <v>N/A</v>
      </c>
      <c r="I118" s="98" t="str">
        <f>VLOOKUP(E118,VIP!$A$2:$O8535,8,FALSE)</f>
        <v>N/A</v>
      </c>
      <c r="J118" s="98" t="str">
        <f>VLOOKUP(E118,VIP!$A$2:$O8485,8,FALSE)</f>
        <v>N/A</v>
      </c>
      <c r="K118" s="98" t="str">
        <f>VLOOKUP(E118,VIP!$A$2:$O12059,6,0)</f>
        <v>N/A</v>
      </c>
      <c r="L118" s="104" t="s">
        <v>2430</v>
      </c>
      <c r="M118" s="103" t="s">
        <v>2472</v>
      </c>
      <c r="N118" s="102" t="s">
        <v>2480</v>
      </c>
      <c r="O118" s="115" t="s">
        <v>2481</v>
      </c>
      <c r="P118" s="119"/>
      <c r="Q118" s="103" t="s">
        <v>2430</v>
      </c>
    </row>
    <row r="119" spans="1:17" ht="18" x14ac:dyDescent="0.25">
      <c r="A119" s="115" t="str">
        <f>VLOOKUP(E119,'LISTADO ATM'!$A$2:$C$896,3,0)</f>
        <v>DISTRITO NACIONAL</v>
      </c>
      <c r="B119" s="109" t="s">
        <v>2622</v>
      </c>
      <c r="C119" s="101">
        <v>44233.903067129628</v>
      </c>
      <c r="D119" s="115" t="s">
        <v>2476</v>
      </c>
      <c r="E119" s="99">
        <v>29</v>
      </c>
      <c r="F119" s="84" t="str">
        <f>VLOOKUP(E119,VIP!$A$2:$O11651,2,0)</f>
        <v>DRBR029</v>
      </c>
      <c r="G119" s="98" t="str">
        <f>VLOOKUP(E119,'LISTADO ATM'!$A$2:$B$895,2,0)</f>
        <v xml:space="preserve">ATM AFP </v>
      </c>
      <c r="H119" s="98" t="str">
        <f>VLOOKUP(E119,VIP!$A$2:$O16571,7,FALSE)</f>
        <v>Si</v>
      </c>
      <c r="I119" s="98" t="str">
        <f>VLOOKUP(E119,VIP!$A$2:$O8536,8,FALSE)</f>
        <v>Si</v>
      </c>
      <c r="J119" s="98" t="str">
        <f>VLOOKUP(E119,VIP!$A$2:$O8486,8,FALSE)</f>
        <v>Si</v>
      </c>
      <c r="K119" s="98" t="str">
        <f>VLOOKUP(E119,VIP!$A$2:$O12060,6,0)</f>
        <v>NO</v>
      </c>
      <c r="L119" s="104" t="s">
        <v>2430</v>
      </c>
      <c r="M119" s="103" t="s">
        <v>2472</v>
      </c>
      <c r="N119" s="102" t="s">
        <v>2480</v>
      </c>
      <c r="O119" s="115" t="s">
        <v>2481</v>
      </c>
      <c r="P119" s="119"/>
      <c r="Q119" s="103" t="s">
        <v>2430</v>
      </c>
    </row>
    <row r="120" spans="1:17" x14ac:dyDescent="0.25">
      <c r="B120" s="86"/>
    </row>
    <row r="121" spans="1:17" x14ac:dyDescent="0.25">
      <c r="B121" s="86"/>
    </row>
    <row r="122" spans="1:17" x14ac:dyDescent="0.25">
      <c r="B122" s="86"/>
    </row>
    <row r="123" spans="1:17" x14ac:dyDescent="0.25">
      <c r="B123" s="86"/>
    </row>
    <row r="124" spans="1:17" x14ac:dyDescent="0.25">
      <c r="B124" s="86"/>
    </row>
    <row r="125" spans="1:17" x14ac:dyDescent="0.25">
      <c r="B125" s="86"/>
    </row>
    <row r="126" spans="1:17" x14ac:dyDescent="0.25">
      <c r="B126" s="86"/>
    </row>
    <row r="127" spans="1:17" x14ac:dyDescent="0.25">
      <c r="B127" s="86"/>
    </row>
    <row r="128" spans="1:17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  <row r="1557" spans="2:2" x14ac:dyDescent="0.25">
      <c r="B1557" s="86"/>
    </row>
    <row r="1558" spans="2:2" x14ac:dyDescent="0.25">
      <c r="B1558" s="86"/>
    </row>
    <row r="1559" spans="2:2" x14ac:dyDescent="0.25">
      <c r="B1559" s="86"/>
    </row>
    <row r="1560" spans="2:2" x14ac:dyDescent="0.25">
      <c r="B1560" s="86"/>
    </row>
    <row r="1561" spans="2:2" x14ac:dyDescent="0.25">
      <c r="B1561" s="86"/>
    </row>
    <row r="1562" spans="2:2" x14ac:dyDescent="0.25">
      <c r="B1562" s="86"/>
    </row>
    <row r="1563" spans="2:2" x14ac:dyDescent="0.25">
      <c r="B1563" s="86"/>
    </row>
    <row r="1564" spans="2:2" x14ac:dyDescent="0.25">
      <c r="B1564" s="86"/>
    </row>
    <row r="1565" spans="2:2" x14ac:dyDescent="0.25">
      <c r="B1565" s="86"/>
    </row>
    <row r="1566" spans="2:2" x14ac:dyDescent="0.25">
      <c r="B1566" s="86"/>
    </row>
    <row r="1567" spans="2:2" x14ac:dyDescent="0.25">
      <c r="B1567" s="86"/>
    </row>
    <row r="1568" spans="2:2" x14ac:dyDescent="0.25">
      <c r="B1568" s="86"/>
    </row>
    <row r="1569" spans="2:2" x14ac:dyDescent="0.25">
      <c r="B1569" s="86"/>
    </row>
    <row r="1570" spans="2:2" x14ac:dyDescent="0.25">
      <c r="B1570" s="86"/>
    </row>
    <row r="1571" spans="2:2" x14ac:dyDescent="0.25">
      <c r="B1571" s="86"/>
    </row>
    <row r="1572" spans="2:2" x14ac:dyDescent="0.25">
      <c r="B1572" s="86"/>
    </row>
    <row r="1573" spans="2:2" x14ac:dyDescent="0.25">
      <c r="B1573" s="86"/>
    </row>
    <row r="1574" spans="2:2" x14ac:dyDescent="0.25">
      <c r="B1574" s="86"/>
    </row>
    <row r="1575" spans="2:2" x14ac:dyDescent="0.25">
      <c r="B1575" s="86"/>
    </row>
    <row r="1576" spans="2:2" x14ac:dyDescent="0.25">
      <c r="B1576" s="86"/>
    </row>
    <row r="1577" spans="2:2" x14ac:dyDescent="0.25">
      <c r="B1577" s="86"/>
    </row>
    <row r="1578" spans="2:2" x14ac:dyDescent="0.25">
      <c r="B1578" s="86"/>
    </row>
    <row r="1579" spans="2:2" x14ac:dyDescent="0.25">
      <c r="B1579" s="86"/>
    </row>
    <row r="1580" spans="2:2" x14ac:dyDescent="0.25">
      <c r="B1580" s="86"/>
    </row>
    <row r="1581" spans="2:2" x14ac:dyDescent="0.25">
      <c r="B1581" s="86"/>
    </row>
    <row r="1582" spans="2:2" x14ac:dyDescent="0.25">
      <c r="B1582" s="86"/>
    </row>
    <row r="1583" spans="2:2" x14ac:dyDescent="0.25">
      <c r="B1583" s="86"/>
    </row>
    <row r="1584" spans="2:2" x14ac:dyDescent="0.25">
      <c r="B1584" s="86"/>
    </row>
    <row r="1585" spans="2:2" x14ac:dyDescent="0.25">
      <c r="B1585" s="86"/>
    </row>
    <row r="1586" spans="2:2" x14ac:dyDescent="0.25">
      <c r="B1586" s="86"/>
    </row>
    <row r="1587" spans="2:2" x14ac:dyDescent="0.25">
      <c r="B1587" s="86"/>
    </row>
    <row r="1588" spans="2:2" x14ac:dyDescent="0.25">
      <c r="B1588" s="86"/>
    </row>
    <row r="1589" spans="2:2" x14ac:dyDescent="0.25">
      <c r="B1589" s="86"/>
    </row>
    <row r="1590" spans="2:2" x14ac:dyDescent="0.25">
      <c r="B1590" s="86"/>
    </row>
    <row r="1591" spans="2:2" x14ac:dyDescent="0.25">
      <c r="B1591" s="86"/>
    </row>
    <row r="1592" spans="2:2" x14ac:dyDescent="0.25">
      <c r="B1592" s="86"/>
    </row>
    <row r="1593" spans="2:2" x14ac:dyDescent="0.25">
      <c r="B1593" s="86"/>
    </row>
    <row r="1594" spans="2:2" x14ac:dyDescent="0.25">
      <c r="B1594" s="86"/>
    </row>
    <row r="1595" spans="2:2" x14ac:dyDescent="0.25">
      <c r="B1595" s="86"/>
    </row>
    <row r="1596" spans="2:2" x14ac:dyDescent="0.25">
      <c r="B1596" s="86"/>
    </row>
    <row r="1597" spans="2:2" x14ac:dyDescent="0.25">
      <c r="B1597" s="86"/>
    </row>
    <row r="1598" spans="2:2" x14ac:dyDescent="0.25">
      <c r="B1598" s="86"/>
    </row>
    <row r="1599" spans="2:2" x14ac:dyDescent="0.25">
      <c r="B1599" s="86"/>
    </row>
    <row r="1600" spans="2:2" x14ac:dyDescent="0.25">
      <c r="B1600" s="86"/>
    </row>
    <row r="1601" spans="2:2" x14ac:dyDescent="0.25">
      <c r="B1601" s="86"/>
    </row>
    <row r="1602" spans="2:2" x14ac:dyDescent="0.25">
      <c r="B1602" s="86"/>
    </row>
    <row r="1603" spans="2:2" x14ac:dyDescent="0.25">
      <c r="B1603" s="86"/>
    </row>
    <row r="1604" spans="2:2" x14ac:dyDescent="0.25">
      <c r="B1604" s="86"/>
    </row>
    <row r="1605" spans="2:2" x14ac:dyDescent="0.25">
      <c r="B1605" s="86"/>
    </row>
    <row r="1606" spans="2:2" x14ac:dyDescent="0.25">
      <c r="B1606" s="86"/>
    </row>
    <row r="1607" spans="2:2" x14ac:dyDescent="0.25">
      <c r="B1607" s="86"/>
    </row>
    <row r="1608" spans="2:2" x14ac:dyDescent="0.25">
      <c r="B1608" s="86"/>
    </row>
    <row r="1609" spans="2:2" x14ac:dyDescent="0.25">
      <c r="B1609" s="86"/>
    </row>
    <row r="1610" spans="2:2" x14ac:dyDescent="0.25">
      <c r="B1610" s="86"/>
    </row>
    <row r="1611" spans="2:2" x14ac:dyDescent="0.25">
      <c r="B1611" s="86"/>
    </row>
    <row r="1612" spans="2:2" x14ac:dyDescent="0.25">
      <c r="B1612" s="86"/>
    </row>
    <row r="1613" spans="2:2" x14ac:dyDescent="0.25">
      <c r="B1613" s="86"/>
    </row>
    <row r="1614" spans="2:2" x14ac:dyDescent="0.25">
      <c r="B1614" s="86"/>
    </row>
    <row r="1615" spans="2:2" x14ac:dyDescent="0.25">
      <c r="B1615" s="86"/>
    </row>
    <row r="1616" spans="2:2" x14ac:dyDescent="0.25">
      <c r="B1616" s="86"/>
    </row>
    <row r="1617" spans="2:2" x14ac:dyDescent="0.25">
      <c r="B1617" s="86"/>
    </row>
    <row r="1618" spans="2:2" x14ac:dyDescent="0.25">
      <c r="B1618" s="86"/>
    </row>
    <row r="1619" spans="2:2" x14ac:dyDescent="0.25">
      <c r="B1619" s="86"/>
    </row>
    <row r="1620" spans="2:2" x14ac:dyDescent="0.25">
      <c r="B1620" s="86"/>
    </row>
    <row r="1621" spans="2:2" x14ac:dyDescent="0.25">
      <c r="B1621" s="86"/>
    </row>
    <row r="1622" spans="2:2" x14ac:dyDescent="0.25">
      <c r="B1622" s="86"/>
    </row>
    <row r="1623" spans="2:2" x14ac:dyDescent="0.25">
      <c r="B1623" s="86"/>
    </row>
    <row r="1624" spans="2:2" x14ac:dyDescent="0.25">
      <c r="B1624" s="86"/>
    </row>
    <row r="1625" spans="2:2" x14ac:dyDescent="0.25">
      <c r="B1625" s="86"/>
    </row>
    <row r="1626" spans="2:2" x14ac:dyDescent="0.25">
      <c r="B1626" s="86"/>
    </row>
    <row r="1627" spans="2:2" x14ac:dyDescent="0.25">
      <c r="B1627" s="86"/>
    </row>
    <row r="1628" spans="2:2" x14ac:dyDescent="0.25">
      <c r="B1628" s="86"/>
    </row>
    <row r="1629" spans="2:2" x14ac:dyDescent="0.25">
      <c r="B1629" s="86"/>
    </row>
    <row r="1630" spans="2:2" x14ac:dyDescent="0.25">
      <c r="B1630" s="86"/>
    </row>
    <row r="1631" spans="2:2" x14ac:dyDescent="0.25">
      <c r="B1631" s="86"/>
    </row>
    <row r="1632" spans="2:2" x14ac:dyDescent="0.25">
      <c r="B1632" s="86"/>
    </row>
    <row r="1633" spans="2:2" x14ac:dyDescent="0.25">
      <c r="B1633" s="86"/>
    </row>
    <row r="1634" spans="2:2" x14ac:dyDescent="0.25">
      <c r="B1634" s="86"/>
    </row>
    <row r="1635" spans="2:2" x14ac:dyDescent="0.25">
      <c r="B1635" s="86"/>
    </row>
    <row r="1636" spans="2:2" x14ac:dyDescent="0.25">
      <c r="B1636" s="86"/>
    </row>
    <row r="1637" spans="2:2" x14ac:dyDescent="0.25">
      <c r="B1637" s="86"/>
    </row>
    <row r="1638" spans="2:2" x14ac:dyDescent="0.25">
      <c r="B1638" s="86"/>
    </row>
    <row r="1639" spans="2:2" x14ac:dyDescent="0.25">
      <c r="B1639" s="86"/>
    </row>
    <row r="1640" spans="2:2" x14ac:dyDescent="0.25">
      <c r="B1640" s="86"/>
    </row>
    <row r="1641" spans="2:2" x14ac:dyDescent="0.25">
      <c r="B1641" s="86"/>
    </row>
    <row r="1642" spans="2:2" x14ac:dyDescent="0.25">
      <c r="B1642" s="86"/>
    </row>
    <row r="1643" spans="2:2" x14ac:dyDescent="0.25">
      <c r="B1643" s="86"/>
    </row>
    <row r="1644" spans="2:2" x14ac:dyDescent="0.25">
      <c r="B1644" s="86"/>
    </row>
    <row r="1645" spans="2:2" x14ac:dyDescent="0.25">
      <c r="B1645" s="86"/>
    </row>
    <row r="1646" spans="2:2" x14ac:dyDescent="0.25">
      <c r="B1646" s="86"/>
    </row>
    <row r="1647" spans="2:2" x14ac:dyDescent="0.25">
      <c r="B1647" s="86"/>
    </row>
    <row r="1648" spans="2:2" x14ac:dyDescent="0.25">
      <c r="B1648" s="86"/>
    </row>
    <row r="1649" spans="2:2" x14ac:dyDescent="0.25">
      <c r="B1649" s="86"/>
    </row>
    <row r="1650" spans="2:2" x14ac:dyDescent="0.25">
      <c r="B1650" s="86"/>
    </row>
    <row r="1651" spans="2:2" x14ac:dyDescent="0.25">
      <c r="B1651" s="86"/>
    </row>
    <row r="1652" spans="2:2" x14ac:dyDescent="0.25">
      <c r="B1652" s="86"/>
    </row>
    <row r="1653" spans="2:2" x14ac:dyDescent="0.25">
      <c r="B1653" s="86"/>
    </row>
    <row r="1654" spans="2:2" x14ac:dyDescent="0.25">
      <c r="B1654" s="86"/>
    </row>
    <row r="1655" spans="2:2" x14ac:dyDescent="0.25">
      <c r="B1655" s="86"/>
    </row>
    <row r="1656" spans="2:2" x14ac:dyDescent="0.25">
      <c r="B1656" s="86"/>
    </row>
    <row r="1657" spans="2:2" x14ac:dyDescent="0.25">
      <c r="B1657" s="86"/>
    </row>
    <row r="1658" spans="2:2" x14ac:dyDescent="0.25">
      <c r="B1658" s="86"/>
    </row>
    <row r="1659" spans="2:2" x14ac:dyDescent="0.25">
      <c r="B1659" s="86"/>
    </row>
    <row r="1660" spans="2:2" x14ac:dyDescent="0.25">
      <c r="B1660" s="86"/>
    </row>
    <row r="1661" spans="2:2" x14ac:dyDescent="0.25">
      <c r="B1661" s="86"/>
    </row>
    <row r="1662" spans="2:2" x14ac:dyDescent="0.25">
      <c r="B1662" s="86"/>
    </row>
    <row r="1663" spans="2:2" x14ac:dyDescent="0.25">
      <c r="B1663" s="86"/>
    </row>
    <row r="1664" spans="2:2" x14ac:dyDescent="0.25">
      <c r="B1664" s="86"/>
    </row>
    <row r="1665" spans="2:2" x14ac:dyDescent="0.25">
      <c r="B1665" s="86"/>
    </row>
    <row r="1666" spans="2:2" x14ac:dyDescent="0.25">
      <c r="B1666" s="86"/>
    </row>
    <row r="1667" spans="2:2" x14ac:dyDescent="0.25">
      <c r="B1667" s="86"/>
    </row>
    <row r="1668" spans="2:2" x14ac:dyDescent="0.25">
      <c r="B1668" s="86"/>
    </row>
    <row r="1669" spans="2:2" x14ac:dyDescent="0.25">
      <c r="B1669" s="86"/>
    </row>
    <row r="1670" spans="2:2" x14ac:dyDescent="0.25">
      <c r="B1670" s="86"/>
    </row>
    <row r="1671" spans="2:2" x14ac:dyDescent="0.25">
      <c r="B1671" s="86"/>
    </row>
    <row r="1672" spans="2:2" x14ac:dyDescent="0.25">
      <c r="B1672" s="86"/>
    </row>
    <row r="1673" spans="2:2" x14ac:dyDescent="0.25">
      <c r="B1673" s="86"/>
    </row>
    <row r="1674" spans="2:2" x14ac:dyDescent="0.25">
      <c r="B1674" s="86"/>
    </row>
    <row r="1675" spans="2:2" x14ac:dyDescent="0.25">
      <c r="B1675" s="86"/>
    </row>
    <row r="1676" spans="2:2" x14ac:dyDescent="0.25">
      <c r="B1676" s="86"/>
    </row>
    <row r="1677" spans="2:2" x14ac:dyDescent="0.25">
      <c r="B1677" s="86"/>
    </row>
    <row r="1678" spans="2:2" x14ac:dyDescent="0.25">
      <c r="B1678" s="86"/>
    </row>
    <row r="1679" spans="2:2" x14ac:dyDescent="0.25">
      <c r="B1679" s="86"/>
    </row>
    <row r="1680" spans="2:2" x14ac:dyDescent="0.25">
      <c r="B1680" s="86"/>
    </row>
    <row r="1681" spans="2:2" x14ac:dyDescent="0.25">
      <c r="B1681" s="86"/>
    </row>
    <row r="1682" spans="2:2" x14ac:dyDescent="0.25">
      <c r="B1682" s="86"/>
    </row>
    <row r="1683" spans="2:2" x14ac:dyDescent="0.25">
      <c r="B1683" s="86"/>
    </row>
    <row r="1684" spans="2:2" x14ac:dyDescent="0.25">
      <c r="B1684" s="86"/>
    </row>
    <row r="1685" spans="2:2" x14ac:dyDescent="0.25">
      <c r="B1685" s="86"/>
    </row>
    <row r="1686" spans="2:2" x14ac:dyDescent="0.25">
      <c r="B1686" s="86"/>
    </row>
    <row r="1687" spans="2:2" x14ac:dyDescent="0.25">
      <c r="B1687" s="86"/>
    </row>
    <row r="1688" spans="2:2" x14ac:dyDescent="0.25">
      <c r="B1688" s="86"/>
    </row>
    <row r="1689" spans="2:2" x14ac:dyDescent="0.25">
      <c r="B1689" s="86"/>
    </row>
    <row r="1690" spans="2:2" x14ac:dyDescent="0.25">
      <c r="B1690" s="86"/>
    </row>
    <row r="1691" spans="2:2" x14ac:dyDescent="0.25">
      <c r="B1691" s="86"/>
    </row>
    <row r="1692" spans="2:2" x14ac:dyDescent="0.25">
      <c r="B1692" s="86"/>
    </row>
    <row r="1693" spans="2:2" x14ac:dyDescent="0.25">
      <c r="B1693" s="86"/>
    </row>
    <row r="1694" spans="2:2" x14ac:dyDescent="0.25">
      <c r="B1694" s="86"/>
    </row>
    <row r="1695" spans="2:2" x14ac:dyDescent="0.25">
      <c r="B1695" s="86"/>
    </row>
    <row r="1696" spans="2:2" x14ac:dyDescent="0.25">
      <c r="B1696" s="86"/>
    </row>
    <row r="1697" spans="2:2" x14ac:dyDescent="0.25">
      <c r="B1697" s="86"/>
    </row>
    <row r="1698" spans="2:2" x14ac:dyDescent="0.25">
      <c r="B1698" s="86"/>
    </row>
    <row r="1699" spans="2:2" x14ac:dyDescent="0.25">
      <c r="B1699" s="86"/>
    </row>
    <row r="1700" spans="2:2" x14ac:dyDescent="0.25">
      <c r="B1700" s="86"/>
    </row>
    <row r="1701" spans="2:2" x14ac:dyDescent="0.25">
      <c r="B1701" s="86"/>
    </row>
    <row r="1702" spans="2:2" x14ac:dyDescent="0.25">
      <c r="B1702" s="86"/>
    </row>
    <row r="1703" spans="2:2" x14ac:dyDescent="0.25">
      <c r="B1703" s="86"/>
    </row>
    <row r="1704" spans="2:2" x14ac:dyDescent="0.25">
      <c r="B1704" s="86"/>
    </row>
    <row r="1705" spans="2:2" x14ac:dyDescent="0.25">
      <c r="B1705" s="86"/>
    </row>
    <row r="1706" spans="2:2" x14ac:dyDescent="0.25">
      <c r="B1706" s="86"/>
    </row>
    <row r="1707" spans="2:2" x14ac:dyDescent="0.25">
      <c r="B1707" s="86"/>
    </row>
    <row r="1708" spans="2:2" x14ac:dyDescent="0.25">
      <c r="B1708" s="86"/>
    </row>
    <row r="1709" spans="2:2" x14ac:dyDescent="0.25">
      <c r="B1709" s="86"/>
    </row>
    <row r="1710" spans="2:2" x14ac:dyDescent="0.25">
      <c r="B1710" s="86"/>
    </row>
    <row r="1711" spans="2:2" x14ac:dyDescent="0.25">
      <c r="B1711" s="86"/>
    </row>
    <row r="1712" spans="2:2" x14ac:dyDescent="0.25">
      <c r="B1712" s="86"/>
    </row>
    <row r="1713" spans="2:2" x14ac:dyDescent="0.25">
      <c r="B1713" s="86"/>
    </row>
    <row r="1714" spans="2:2" x14ac:dyDescent="0.25">
      <c r="B1714" s="86"/>
    </row>
    <row r="1715" spans="2:2" x14ac:dyDescent="0.25">
      <c r="B1715" s="86"/>
    </row>
    <row r="1716" spans="2:2" x14ac:dyDescent="0.25">
      <c r="B1716" s="86"/>
    </row>
    <row r="1717" spans="2:2" x14ac:dyDescent="0.25">
      <c r="B1717" s="86"/>
    </row>
    <row r="1718" spans="2:2" x14ac:dyDescent="0.25">
      <c r="B1718" s="86"/>
    </row>
    <row r="1719" spans="2:2" x14ac:dyDescent="0.25">
      <c r="B1719" s="86"/>
    </row>
    <row r="1720" spans="2:2" x14ac:dyDescent="0.25">
      <c r="B1720" s="86"/>
    </row>
    <row r="1721" spans="2:2" x14ac:dyDescent="0.25">
      <c r="B1721" s="86"/>
    </row>
    <row r="1722" spans="2:2" x14ac:dyDescent="0.25">
      <c r="B1722" s="86"/>
    </row>
    <row r="1723" spans="2:2" x14ac:dyDescent="0.25">
      <c r="B1723" s="86"/>
    </row>
    <row r="1724" spans="2:2" x14ac:dyDescent="0.25">
      <c r="B1724" s="86"/>
    </row>
    <row r="1725" spans="2:2" x14ac:dyDescent="0.25">
      <c r="B1725" s="86"/>
    </row>
    <row r="1726" spans="2:2" x14ac:dyDescent="0.25">
      <c r="B1726" s="86"/>
    </row>
    <row r="1727" spans="2:2" x14ac:dyDescent="0.25">
      <c r="B1727" s="86"/>
    </row>
    <row r="1728" spans="2:2" x14ac:dyDescent="0.25">
      <c r="B1728" s="86"/>
    </row>
    <row r="1729" spans="2:2" x14ac:dyDescent="0.25">
      <c r="B1729" s="86"/>
    </row>
    <row r="1730" spans="2:2" x14ac:dyDescent="0.25">
      <c r="B1730" s="86"/>
    </row>
    <row r="1731" spans="2:2" x14ac:dyDescent="0.25">
      <c r="B1731" s="86"/>
    </row>
    <row r="1732" spans="2:2" x14ac:dyDescent="0.25">
      <c r="B1732" s="86"/>
    </row>
    <row r="1733" spans="2:2" x14ac:dyDescent="0.25">
      <c r="B1733" s="86"/>
    </row>
    <row r="1734" spans="2:2" x14ac:dyDescent="0.25">
      <c r="B1734" s="86"/>
    </row>
    <row r="1735" spans="2:2" x14ac:dyDescent="0.25">
      <c r="B1735" s="86"/>
    </row>
    <row r="1736" spans="2:2" x14ac:dyDescent="0.25">
      <c r="B1736" s="86"/>
    </row>
    <row r="1737" spans="2:2" x14ac:dyDescent="0.25">
      <c r="B1737" s="86"/>
    </row>
    <row r="1738" spans="2:2" x14ac:dyDescent="0.25">
      <c r="B1738" s="86"/>
    </row>
    <row r="1739" spans="2:2" x14ac:dyDescent="0.25">
      <c r="B1739" s="86"/>
    </row>
    <row r="1740" spans="2:2" x14ac:dyDescent="0.25">
      <c r="B1740" s="86"/>
    </row>
    <row r="1741" spans="2:2" x14ac:dyDescent="0.25">
      <c r="B1741" s="86"/>
    </row>
    <row r="1742" spans="2:2" x14ac:dyDescent="0.25">
      <c r="B1742" s="86"/>
    </row>
    <row r="1743" spans="2:2" x14ac:dyDescent="0.25">
      <c r="B1743" s="86"/>
    </row>
    <row r="1744" spans="2:2" x14ac:dyDescent="0.25">
      <c r="B1744" s="86"/>
    </row>
    <row r="1745" spans="2:2" x14ac:dyDescent="0.25">
      <c r="B1745" s="86"/>
    </row>
    <row r="1746" spans="2:2" x14ac:dyDescent="0.25">
      <c r="B1746" s="86"/>
    </row>
    <row r="1747" spans="2:2" x14ac:dyDescent="0.25">
      <c r="B1747" s="86"/>
    </row>
    <row r="1748" spans="2:2" x14ac:dyDescent="0.25">
      <c r="B1748" s="86"/>
    </row>
    <row r="1749" spans="2:2" x14ac:dyDescent="0.25">
      <c r="B1749" s="86"/>
    </row>
    <row r="1750" spans="2:2" x14ac:dyDescent="0.25">
      <c r="B1750" s="86"/>
    </row>
    <row r="1751" spans="2:2" x14ac:dyDescent="0.25">
      <c r="B1751" s="86"/>
    </row>
    <row r="1752" spans="2:2" x14ac:dyDescent="0.25">
      <c r="B1752" s="86"/>
    </row>
    <row r="1753" spans="2:2" x14ac:dyDescent="0.25">
      <c r="B1753" s="86"/>
    </row>
    <row r="1754" spans="2:2" x14ac:dyDescent="0.25">
      <c r="B1754" s="86"/>
    </row>
    <row r="1755" spans="2:2" x14ac:dyDescent="0.25">
      <c r="B1755" s="86"/>
    </row>
    <row r="1756" spans="2:2" x14ac:dyDescent="0.25">
      <c r="B1756" s="86"/>
    </row>
    <row r="1757" spans="2:2" x14ac:dyDescent="0.25">
      <c r="B1757" s="86"/>
    </row>
    <row r="1758" spans="2:2" x14ac:dyDescent="0.25">
      <c r="B1758" s="86"/>
    </row>
    <row r="1759" spans="2:2" x14ac:dyDescent="0.25">
      <c r="B1759" s="86"/>
    </row>
    <row r="1760" spans="2:2" x14ac:dyDescent="0.25">
      <c r="B1760" s="86"/>
    </row>
    <row r="1761" spans="2:2" x14ac:dyDescent="0.25">
      <c r="B1761" s="86"/>
    </row>
    <row r="1762" spans="2:2" x14ac:dyDescent="0.25">
      <c r="B1762" s="86"/>
    </row>
    <row r="1763" spans="2:2" x14ac:dyDescent="0.25">
      <c r="B1763" s="86"/>
    </row>
    <row r="1764" spans="2:2" x14ac:dyDescent="0.25">
      <c r="B1764" s="86"/>
    </row>
    <row r="1765" spans="2:2" x14ac:dyDescent="0.25">
      <c r="B1765" s="86"/>
    </row>
    <row r="1766" spans="2:2" x14ac:dyDescent="0.25">
      <c r="B1766" s="86"/>
    </row>
    <row r="1767" spans="2:2" x14ac:dyDescent="0.25">
      <c r="B1767" s="86"/>
    </row>
    <row r="1768" spans="2:2" x14ac:dyDescent="0.25">
      <c r="B1768" s="86"/>
    </row>
    <row r="1769" spans="2:2" x14ac:dyDescent="0.25">
      <c r="B1769" s="86"/>
    </row>
    <row r="1770" spans="2:2" x14ac:dyDescent="0.25">
      <c r="B1770" s="86"/>
    </row>
    <row r="1771" spans="2:2" x14ac:dyDescent="0.25">
      <c r="B1771" s="86"/>
    </row>
    <row r="1772" spans="2:2" x14ac:dyDescent="0.25">
      <c r="B1772" s="86"/>
    </row>
    <row r="1773" spans="2:2" x14ac:dyDescent="0.25">
      <c r="B1773" s="86"/>
    </row>
    <row r="1774" spans="2:2" x14ac:dyDescent="0.25">
      <c r="B1774" s="86"/>
    </row>
    <row r="1775" spans="2:2" x14ac:dyDescent="0.25">
      <c r="B1775" s="86"/>
    </row>
    <row r="1776" spans="2:2" x14ac:dyDescent="0.25">
      <c r="B1776" s="86"/>
    </row>
    <row r="1777" spans="2:2" x14ac:dyDescent="0.25">
      <c r="B1777" s="86"/>
    </row>
    <row r="1778" spans="2:2" x14ac:dyDescent="0.25">
      <c r="B1778" s="86"/>
    </row>
    <row r="1779" spans="2:2" x14ac:dyDescent="0.25">
      <c r="B1779" s="86"/>
    </row>
    <row r="1780" spans="2:2" x14ac:dyDescent="0.25">
      <c r="B1780" s="86"/>
    </row>
    <row r="1781" spans="2:2" x14ac:dyDescent="0.25">
      <c r="B1781" s="86"/>
    </row>
    <row r="1782" spans="2:2" x14ac:dyDescent="0.25">
      <c r="B1782" s="86"/>
    </row>
    <row r="1783" spans="2:2" x14ac:dyDescent="0.25">
      <c r="B1783" s="86"/>
    </row>
    <row r="1784" spans="2:2" x14ac:dyDescent="0.25">
      <c r="B1784" s="86"/>
    </row>
    <row r="1785" spans="2:2" x14ac:dyDescent="0.25">
      <c r="B1785" s="86"/>
    </row>
    <row r="1786" spans="2:2" x14ac:dyDescent="0.25">
      <c r="B1786" s="86"/>
    </row>
    <row r="1787" spans="2:2" x14ac:dyDescent="0.25">
      <c r="B1787" s="86"/>
    </row>
    <row r="1788" spans="2:2" x14ac:dyDescent="0.25">
      <c r="B1788" s="86"/>
    </row>
    <row r="1789" spans="2:2" x14ac:dyDescent="0.25">
      <c r="B1789" s="86"/>
    </row>
    <row r="1790" spans="2:2" x14ac:dyDescent="0.25">
      <c r="B1790" s="86"/>
    </row>
    <row r="1791" spans="2:2" x14ac:dyDescent="0.25">
      <c r="B1791" s="86"/>
    </row>
    <row r="1792" spans="2:2" x14ac:dyDescent="0.25">
      <c r="B1792" s="86"/>
    </row>
    <row r="1793" spans="2:2" x14ac:dyDescent="0.25">
      <c r="B1793" s="86"/>
    </row>
    <row r="1794" spans="2:2" x14ac:dyDescent="0.25">
      <c r="B1794" s="86"/>
    </row>
    <row r="1795" spans="2:2" x14ac:dyDescent="0.25">
      <c r="B1795" s="86"/>
    </row>
    <row r="1796" spans="2:2" x14ac:dyDescent="0.25">
      <c r="B1796" s="86"/>
    </row>
    <row r="1797" spans="2:2" x14ac:dyDescent="0.25">
      <c r="B1797" s="86"/>
    </row>
    <row r="1798" spans="2:2" x14ac:dyDescent="0.25">
      <c r="B1798" s="86"/>
    </row>
    <row r="1799" spans="2:2" x14ac:dyDescent="0.25">
      <c r="B1799" s="86"/>
    </row>
    <row r="1800" spans="2:2" x14ac:dyDescent="0.25">
      <c r="B1800" s="86"/>
    </row>
    <row r="1801" spans="2:2" x14ac:dyDescent="0.25">
      <c r="B1801" s="86"/>
    </row>
    <row r="1802" spans="2:2" x14ac:dyDescent="0.25">
      <c r="B1802" s="86"/>
    </row>
    <row r="1803" spans="2:2" x14ac:dyDescent="0.25">
      <c r="B1803" s="86"/>
    </row>
    <row r="1804" spans="2:2" x14ac:dyDescent="0.25">
      <c r="B1804" s="86"/>
    </row>
    <row r="1805" spans="2:2" x14ac:dyDescent="0.25">
      <c r="B1805" s="86"/>
    </row>
    <row r="1806" spans="2:2" x14ac:dyDescent="0.25">
      <c r="B1806" s="86"/>
    </row>
    <row r="1807" spans="2:2" x14ac:dyDescent="0.25">
      <c r="B1807" s="86"/>
    </row>
    <row r="1808" spans="2:2" x14ac:dyDescent="0.25">
      <c r="B1808" s="86"/>
    </row>
    <row r="1809" spans="2:2" x14ac:dyDescent="0.25">
      <c r="B1809" s="86"/>
    </row>
    <row r="1810" spans="2:2" x14ac:dyDescent="0.25">
      <c r="B1810" s="86"/>
    </row>
    <row r="1811" spans="2:2" x14ac:dyDescent="0.25">
      <c r="B1811" s="86"/>
    </row>
    <row r="1812" spans="2:2" x14ac:dyDescent="0.25">
      <c r="B1812" s="86"/>
    </row>
    <row r="1813" spans="2:2" x14ac:dyDescent="0.25">
      <c r="B1813" s="86"/>
    </row>
    <row r="1814" spans="2:2" x14ac:dyDescent="0.25">
      <c r="B1814" s="86"/>
    </row>
    <row r="1815" spans="2:2" x14ac:dyDescent="0.25">
      <c r="B1815" s="86"/>
    </row>
    <row r="1816" spans="2:2" x14ac:dyDescent="0.25">
      <c r="B1816" s="86"/>
    </row>
    <row r="1817" spans="2:2" x14ac:dyDescent="0.25">
      <c r="B1817" s="86"/>
    </row>
    <row r="1818" spans="2:2" x14ac:dyDescent="0.25">
      <c r="B1818" s="86"/>
    </row>
    <row r="1819" spans="2:2" x14ac:dyDescent="0.25">
      <c r="B1819" s="86"/>
    </row>
    <row r="1820" spans="2:2" x14ac:dyDescent="0.25">
      <c r="B1820" s="86"/>
    </row>
    <row r="1821" spans="2:2" x14ac:dyDescent="0.25">
      <c r="B1821" s="86"/>
    </row>
    <row r="1822" spans="2:2" x14ac:dyDescent="0.25">
      <c r="B1822" s="86"/>
    </row>
    <row r="1823" spans="2:2" x14ac:dyDescent="0.25">
      <c r="B1823" s="86"/>
    </row>
    <row r="1824" spans="2:2" x14ac:dyDescent="0.25">
      <c r="B1824" s="86"/>
    </row>
    <row r="1825" spans="2:2" x14ac:dyDescent="0.25">
      <c r="B1825" s="86"/>
    </row>
    <row r="1826" spans="2:2" x14ac:dyDescent="0.25">
      <c r="B1826" s="86"/>
    </row>
    <row r="1827" spans="2:2" x14ac:dyDescent="0.25">
      <c r="B1827" s="86"/>
    </row>
    <row r="1828" spans="2:2" x14ac:dyDescent="0.25">
      <c r="B1828" s="86"/>
    </row>
    <row r="1829" spans="2:2" x14ac:dyDescent="0.25">
      <c r="B1829" s="86"/>
    </row>
    <row r="1830" spans="2:2" x14ac:dyDescent="0.25">
      <c r="B1830" s="86"/>
    </row>
    <row r="1831" spans="2:2" x14ac:dyDescent="0.25">
      <c r="B1831" s="86"/>
    </row>
    <row r="1832" spans="2:2" x14ac:dyDescent="0.25">
      <c r="B1832" s="86"/>
    </row>
    <row r="1833" spans="2:2" x14ac:dyDescent="0.25">
      <c r="B1833" s="86"/>
    </row>
    <row r="1834" spans="2:2" x14ac:dyDescent="0.25">
      <c r="B1834" s="86"/>
    </row>
    <row r="1835" spans="2:2" x14ac:dyDescent="0.25">
      <c r="B1835" s="86"/>
    </row>
    <row r="1836" spans="2:2" x14ac:dyDescent="0.25">
      <c r="B1836" s="86"/>
    </row>
    <row r="1837" spans="2:2" x14ac:dyDescent="0.25">
      <c r="B1837" s="86"/>
    </row>
    <row r="1838" spans="2:2" x14ac:dyDescent="0.25">
      <c r="B1838" s="86"/>
    </row>
    <row r="1839" spans="2:2" x14ac:dyDescent="0.25">
      <c r="B1839" s="86"/>
    </row>
    <row r="1840" spans="2:2" x14ac:dyDescent="0.25">
      <c r="B1840" s="86"/>
    </row>
    <row r="1841" spans="2:2" x14ac:dyDescent="0.25">
      <c r="B1841" s="86"/>
    </row>
    <row r="1842" spans="2:2" x14ac:dyDescent="0.25">
      <c r="B1842" s="86"/>
    </row>
    <row r="1843" spans="2:2" x14ac:dyDescent="0.25">
      <c r="B1843" s="86"/>
    </row>
    <row r="1844" spans="2:2" x14ac:dyDescent="0.25">
      <c r="B1844" s="86"/>
    </row>
    <row r="1845" spans="2:2" x14ac:dyDescent="0.25">
      <c r="B1845" s="86"/>
    </row>
    <row r="1846" spans="2:2" x14ac:dyDescent="0.25">
      <c r="B1846" s="86"/>
    </row>
    <row r="1847" spans="2:2" x14ac:dyDescent="0.25">
      <c r="B1847" s="86"/>
    </row>
    <row r="1848" spans="2:2" x14ac:dyDescent="0.25">
      <c r="B1848" s="86"/>
    </row>
    <row r="1849" spans="2:2" x14ac:dyDescent="0.25">
      <c r="B1849" s="86"/>
    </row>
    <row r="1850" spans="2:2" x14ac:dyDescent="0.25">
      <c r="B1850" s="86"/>
    </row>
    <row r="1851" spans="2:2" x14ac:dyDescent="0.25">
      <c r="B1851" s="86"/>
    </row>
    <row r="1852" spans="2:2" x14ac:dyDescent="0.25">
      <c r="B1852" s="86"/>
    </row>
    <row r="1853" spans="2:2" x14ac:dyDescent="0.25">
      <c r="B1853" s="86"/>
    </row>
    <row r="1854" spans="2:2" x14ac:dyDescent="0.25">
      <c r="B1854" s="86"/>
    </row>
    <row r="1855" spans="2:2" x14ac:dyDescent="0.25">
      <c r="B1855" s="86"/>
    </row>
    <row r="1856" spans="2:2" x14ac:dyDescent="0.25">
      <c r="B1856" s="86"/>
    </row>
    <row r="1857" spans="2:2" x14ac:dyDescent="0.25">
      <c r="B1857" s="86"/>
    </row>
    <row r="1858" spans="2:2" x14ac:dyDescent="0.25">
      <c r="B1858" s="86"/>
    </row>
    <row r="1859" spans="2:2" x14ac:dyDescent="0.25">
      <c r="B1859" s="86"/>
    </row>
    <row r="1860" spans="2:2" x14ac:dyDescent="0.25">
      <c r="B1860" s="86"/>
    </row>
    <row r="1861" spans="2:2" x14ac:dyDescent="0.25">
      <c r="B1861" s="86"/>
    </row>
    <row r="1862" spans="2:2" x14ac:dyDescent="0.25">
      <c r="B1862" s="86"/>
    </row>
    <row r="1863" spans="2:2" x14ac:dyDescent="0.25">
      <c r="B1863" s="86"/>
    </row>
    <row r="1864" spans="2:2" x14ac:dyDescent="0.25">
      <c r="B1864" s="86"/>
    </row>
    <row r="1865" spans="2:2" x14ac:dyDescent="0.25">
      <c r="B1865" s="86"/>
    </row>
    <row r="1866" spans="2:2" x14ac:dyDescent="0.25">
      <c r="B1866" s="86"/>
    </row>
    <row r="1867" spans="2:2" x14ac:dyDescent="0.25">
      <c r="B1867" s="86"/>
    </row>
    <row r="1868" spans="2:2" x14ac:dyDescent="0.25">
      <c r="B1868" s="86"/>
    </row>
    <row r="1869" spans="2:2" x14ac:dyDescent="0.25">
      <c r="B1869" s="86"/>
    </row>
    <row r="1870" spans="2:2" x14ac:dyDescent="0.25">
      <c r="B1870" s="86"/>
    </row>
    <row r="1871" spans="2:2" x14ac:dyDescent="0.25">
      <c r="B1871" s="86"/>
    </row>
    <row r="1872" spans="2:2" x14ac:dyDescent="0.25">
      <c r="B1872" s="86"/>
    </row>
    <row r="1873" spans="2:2" x14ac:dyDescent="0.25">
      <c r="B1873" s="86"/>
    </row>
    <row r="1874" spans="2:2" x14ac:dyDescent="0.25">
      <c r="B1874" s="86"/>
    </row>
    <row r="1875" spans="2:2" x14ac:dyDescent="0.25">
      <c r="B1875" s="86"/>
    </row>
    <row r="1876" spans="2:2" x14ac:dyDescent="0.25">
      <c r="B1876" s="86"/>
    </row>
    <row r="1877" spans="2:2" x14ac:dyDescent="0.25">
      <c r="B1877" s="86"/>
    </row>
    <row r="1878" spans="2:2" x14ac:dyDescent="0.25">
      <c r="B1878" s="86"/>
    </row>
    <row r="1879" spans="2:2" x14ac:dyDescent="0.25">
      <c r="B1879" s="86"/>
    </row>
    <row r="1880" spans="2:2" x14ac:dyDescent="0.25">
      <c r="B1880" s="86"/>
    </row>
    <row r="1881" spans="2:2" x14ac:dyDescent="0.25">
      <c r="B1881" s="86"/>
    </row>
    <row r="1882" spans="2:2" x14ac:dyDescent="0.25">
      <c r="B1882" s="86"/>
    </row>
    <row r="1883" spans="2:2" x14ac:dyDescent="0.25">
      <c r="B1883" s="86"/>
    </row>
    <row r="1884" spans="2:2" x14ac:dyDescent="0.25">
      <c r="B1884" s="86"/>
    </row>
    <row r="1885" spans="2:2" x14ac:dyDescent="0.25">
      <c r="B1885" s="86"/>
    </row>
    <row r="1886" spans="2:2" x14ac:dyDescent="0.25">
      <c r="B1886" s="86"/>
    </row>
    <row r="1887" spans="2:2" x14ac:dyDescent="0.25">
      <c r="B1887" s="86"/>
    </row>
    <row r="1888" spans="2:2" x14ac:dyDescent="0.25">
      <c r="B1888" s="86"/>
    </row>
    <row r="1889" spans="2:2" x14ac:dyDescent="0.25">
      <c r="B1889" s="86"/>
    </row>
    <row r="1890" spans="2:2" x14ac:dyDescent="0.25">
      <c r="B1890" s="86"/>
    </row>
    <row r="1891" spans="2:2" x14ac:dyDescent="0.25">
      <c r="B1891" s="86"/>
    </row>
    <row r="1892" spans="2:2" x14ac:dyDescent="0.25">
      <c r="B1892" s="86"/>
    </row>
    <row r="1893" spans="2:2" x14ac:dyDescent="0.25">
      <c r="B1893" s="86"/>
    </row>
  </sheetData>
  <autoFilter ref="A4:Q119">
    <sortState ref="A5:Q119">
      <sortCondition ref="M4:M11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1:B1048576 B1:B4">
    <cfRule type="duplicateValues" dxfId="257" priority="4401"/>
  </conditionalFormatting>
  <conditionalFormatting sqref="B101:B1048576">
    <cfRule type="duplicateValues" dxfId="256" priority="331841"/>
  </conditionalFormatting>
  <conditionalFormatting sqref="B101:B1048576 B1:B4">
    <cfRule type="duplicateValues" dxfId="255" priority="331853"/>
    <cfRule type="duplicateValues" dxfId="254" priority="331854"/>
    <cfRule type="duplicateValues" dxfId="253" priority="331855"/>
  </conditionalFormatting>
  <conditionalFormatting sqref="B101:B1048576 B1:B4">
    <cfRule type="duplicateValues" dxfId="252" priority="331865"/>
    <cfRule type="duplicateValues" dxfId="251" priority="331866"/>
  </conditionalFormatting>
  <conditionalFormatting sqref="B101:B1048576">
    <cfRule type="duplicateValues" dxfId="250" priority="331873"/>
    <cfRule type="duplicateValues" dxfId="249" priority="331874"/>
    <cfRule type="duplicateValues" dxfId="248" priority="331875"/>
  </conditionalFormatting>
  <conditionalFormatting sqref="B101:B1048576">
    <cfRule type="duplicateValues" dxfId="247" priority="3410"/>
    <cfRule type="duplicateValues" dxfId="246" priority="3411"/>
  </conditionalFormatting>
  <conditionalFormatting sqref="E101:E1048576 E1:E4">
    <cfRule type="duplicateValues" dxfId="245" priority="1439"/>
  </conditionalFormatting>
  <conditionalFormatting sqref="E101:E1048576">
    <cfRule type="duplicateValues" dxfId="244" priority="1248"/>
  </conditionalFormatting>
  <conditionalFormatting sqref="E101:E1048576 E1:E4">
    <cfRule type="duplicateValues" dxfId="243" priority="772"/>
    <cfRule type="duplicateValues" dxfId="242" priority="996"/>
  </conditionalFormatting>
  <conditionalFormatting sqref="B8:B9">
    <cfRule type="duplicateValues" dxfId="241" priority="641"/>
  </conditionalFormatting>
  <conditionalFormatting sqref="B8:B9">
    <cfRule type="duplicateValues" dxfId="240" priority="640"/>
  </conditionalFormatting>
  <conditionalFormatting sqref="B8:B9">
    <cfRule type="duplicateValues" dxfId="239" priority="637"/>
    <cfRule type="duplicateValues" dxfId="238" priority="638"/>
    <cfRule type="duplicateValues" dxfId="237" priority="639"/>
  </conditionalFormatting>
  <conditionalFormatting sqref="B8:B9">
    <cfRule type="duplicateValues" dxfId="236" priority="635"/>
    <cfRule type="duplicateValues" dxfId="235" priority="636"/>
  </conditionalFormatting>
  <conditionalFormatting sqref="B8:B9">
    <cfRule type="duplicateValues" dxfId="234" priority="632"/>
    <cfRule type="duplicateValues" dxfId="233" priority="633"/>
    <cfRule type="duplicateValues" dxfId="232" priority="634"/>
  </conditionalFormatting>
  <conditionalFormatting sqref="B8:B9">
    <cfRule type="duplicateValues" dxfId="231" priority="630"/>
    <cfRule type="duplicateValues" dxfId="230" priority="631"/>
  </conditionalFormatting>
  <conditionalFormatting sqref="E8:E9">
    <cfRule type="duplicateValues" dxfId="229" priority="629"/>
  </conditionalFormatting>
  <conditionalFormatting sqref="E8:E9">
    <cfRule type="duplicateValues" dxfId="228" priority="628"/>
  </conditionalFormatting>
  <conditionalFormatting sqref="B8:B9">
    <cfRule type="duplicateValues" dxfId="227" priority="627"/>
  </conditionalFormatting>
  <conditionalFormatting sqref="B8:B9">
    <cfRule type="duplicateValues" dxfId="226" priority="626"/>
  </conditionalFormatting>
  <conditionalFormatting sqref="B8:B9">
    <cfRule type="duplicateValues" dxfId="225" priority="625"/>
  </conditionalFormatting>
  <conditionalFormatting sqref="B8:B9">
    <cfRule type="duplicateValues" dxfId="224" priority="624"/>
  </conditionalFormatting>
  <conditionalFormatting sqref="B8:B9">
    <cfRule type="duplicateValues" dxfId="223" priority="621"/>
    <cfRule type="duplicateValues" dxfId="222" priority="622"/>
    <cfRule type="duplicateValues" dxfId="221" priority="623"/>
  </conditionalFormatting>
  <conditionalFormatting sqref="B8:B9">
    <cfRule type="duplicateValues" dxfId="220" priority="619"/>
    <cfRule type="duplicateValues" dxfId="219" priority="620"/>
  </conditionalFormatting>
  <conditionalFormatting sqref="B8:B9">
    <cfRule type="duplicateValues" dxfId="218" priority="616"/>
    <cfRule type="duplicateValues" dxfId="217" priority="617"/>
    <cfRule type="duplicateValues" dxfId="216" priority="618"/>
  </conditionalFormatting>
  <conditionalFormatting sqref="B8:B9">
    <cfRule type="duplicateValues" dxfId="215" priority="614"/>
    <cfRule type="duplicateValues" dxfId="214" priority="615"/>
  </conditionalFormatting>
  <conditionalFormatting sqref="B8:B9">
    <cfRule type="duplicateValues" dxfId="213" priority="613"/>
  </conditionalFormatting>
  <conditionalFormatting sqref="B8:B9">
    <cfRule type="duplicateValues" dxfId="212" priority="610"/>
    <cfRule type="duplicateValues" dxfId="211" priority="611"/>
    <cfRule type="duplicateValues" dxfId="210" priority="612"/>
  </conditionalFormatting>
  <conditionalFormatting sqref="B8:B9">
    <cfRule type="duplicateValues" dxfId="209" priority="608"/>
    <cfRule type="duplicateValues" dxfId="208" priority="609"/>
  </conditionalFormatting>
  <conditionalFormatting sqref="B8:B9">
    <cfRule type="duplicateValues" dxfId="207" priority="607"/>
  </conditionalFormatting>
  <conditionalFormatting sqref="B8:B9">
    <cfRule type="duplicateValues" dxfId="206" priority="606"/>
  </conditionalFormatting>
  <conditionalFormatting sqref="B8:B9">
    <cfRule type="duplicateValues" dxfId="205" priority="605"/>
  </conditionalFormatting>
  <conditionalFormatting sqref="B8:B9">
    <cfRule type="duplicateValues" dxfId="204" priority="603"/>
    <cfRule type="duplicateValues" dxfId="203" priority="604"/>
  </conditionalFormatting>
  <conditionalFormatting sqref="E8:E9">
    <cfRule type="duplicateValues" dxfId="202" priority="601"/>
    <cfRule type="duplicateValues" dxfId="201" priority="602"/>
  </conditionalFormatting>
  <conditionalFormatting sqref="E8:E9">
    <cfRule type="duplicateValues" dxfId="200" priority="600"/>
  </conditionalFormatting>
  <conditionalFormatting sqref="B8:B9">
    <cfRule type="duplicateValues" dxfId="199" priority="598"/>
    <cfRule type="duplicateValues" dxfId="198" priority="599"/>
  </conditionalFormatting>
  <conditionalFormatting sqref="B101:B1048576 B1:B9">
    <cfRule type="duplicateValues" dxfId="197" priority="597"/>
  </conditionalFormatting>
  <conditionalFormatting sqref="B101:B1048576 B1:B19">
    <cfRule type="duplicateValues" dxfId="196" priority="551"/>
  </conditionalFormatting>
  <conditionalFormatting sqref="B20:B27">
    <cfRule type="duplicateValues" dxfId="195" priority="550"/>
  </conditionalFormatting>
  <conditionalFormatting sqref="B20:B27">
    <cfRule type="duplicateValues" dxfId="194" priority="549"/>
  </conditionalFormatting>
  <conditionalFormatting sqref="B20:B27">
    <cfRule type="duplicateValues" dxfId="193" priority="546"/>
    <cfRule type="duplicateValues" dxfId="192" priority="547"/>
    <cfRule type="duplicateValues" dxfId="191" priority="548"/>
  </conditionalFormatting>
  <conditionalFormatting sqref="B20:B27">
    <cfRule type="duplicateValues" dxfId="190" priority="544"/>
    <cfRule type="duplicateValues" dxfId="189" priority="545"/>
  </conditionalFormatting>
  <conditionalFormatting sqref="B20:B27">
    <cfRule type="duplicateValues" dxfId="188" priority="541"/>
    <cfRule type="duplicateValues" dxfId="187" priority="542"/>
    <cfRule type="duplicateValues" dxfId="186" priority="543"/>
  </conditionalFormatting>
  <conditionalFormatting sqref="B20:B27">
    <cfRule type="duplicateValues" dxfId="185" priority="539"/>
    <cfRule type="duplicateValues" dxfId="184" priority="540"/>
  </conditionalFormatting>
  <conditionalFormatting sqref="E20:E27">
    <cfRule type="duplicateValues" dxfId="183" priority="538"/>
  </conditionalFormatting>
  <conditionalFormatting sqref="E20:E27">
    <cfRule type="duplicateValues" dxfId="182" priority="537"/>
  </conditionalFormatting>
  <conditionalFormatting sqref="B20:B27">
    <cfRule type="duplicateValues" dxfId="181" priority="536"/>
  </conditionalFormatting>
  <conditionalFormatting sqref="B20:B27">
    <cfRule type="duplicateValues" dxfId="180" priority="535"/>
  </conditionalFormatting>
  <conditionalFormatting sqref="B20:B27">
    <cfRule type="duplicateValues" dxfId="179" priority="534"/>
  </conditionalFormatting>
  <conditionalFormatting sqref="B20:B27">
    <cfRule type="duplicateValues" dxfId="178" priority="533"/>
  </conditionalFormatting>
  <conditionalFormatting sqref="B20:B27">
    <cfRule type="duplicateValues" dxfId="177" priority="530"/>
    <cfRule type="duplicateValues" dxfId="176" priority="531"/>
    <cfRule type="duplicateValues" dxfId="175" priority="532"/>
  </conditionalFormatting>
  <conditionalFormatting sqref="B20:B27">
    <cfRule type="duplicateValues" dxfId="174" priority="528"/>
    <cfRule type="duplicateValues" dxfId="173" priority="529"/>
  </conditionalFormatting>
  <conditionalFormatting sqref="B20:B27">
    <cfRule type="duplicateValues" dxfId="172" priority="525"/>
    <cfRule type="duplicateValues" dxfId="171" priority="526"/>
    <cfRule type="duplicateValues" dxfId="170" priority="527"/>
  </conditionalFormatting>
  <conditionalFormatting sqref="B20:B27">
    <cfRule type="duplicateValues" dxfId="169" priority="523"/>
    <cfRule type="duplicateValues" dxfId="168" priority="524"/>
  </conditionalFormatting>
  <conditionalFormatting sqref="B20:B27">
    <cfRule type="duplicateValues" dxfId="167" priority="522"/>
  </conditionalFormatting>
  <conditionalFormatting sqref="B20:B27">
    <cfRule type="duplicateValues" dxfId="166" priority="519"/>
    <cfRule type="duplicateValues" dxfId="165" priority="520"/>
    <cfRule type="duplicateValues" dxfId="164" priority="521"/>
  </conditionalFormatting>
  <conditionalFormatting sqref="B20:B27">
    <cfRule type="duplicateValues" dxfId="163" priority="517"/>
    <cfRule type="duplicateValues" dxfId="162" priority="518"/>
  </conditionalFormatting>
  <conditionalFormatting sqref="B20:B27">
    <cfRule type="duplicateValues" dxfId="161" priority="516"/>
  </conditionalFormatting>
  <conditionalFormatting sqref="B20:B27">
    <cfRule type="duplicateValues" dxfId="160" priority="515"/>
  </conditionalFormatting>
  <conditionalFormatting sqref="B20:B27">
    <cfRule type="duplicateValues" dxfId="159" priority="514"/>
  </conditionalFormatting>
  <conditionalFormatting sqref="B20:B27">
    <cfRule type="duplicateValues" dxfId="158" priority="512"/>
    <cfRule type="duplicateValues" dxfId="157" priority="513"/>
  </conditionalFormatting>
  <conditionalFormatting sqref="E20:E27">
    <cfRule type="duplicateValues" dxfId="156" priority="510"/>
    <cfRule type="duplicateValues" dxfId="155" priority="511"/>
  </conditionalFormatting>
  <conditionalFormatting sqref="E20:E27">
    <cfRule type="duplicateValues" dxfId="154" priority="509"/>
  </conditionalFormatting>
  <conditionalFormatting sqref="B20:B27">
    <cfRule type="duplicateValues" dxfId="153" priority="507"/>
    <cfRule type="duplicateValues" dxfId="152" priority="508"/>
  </conditionalFormatting>
  <conditionalFormatting sqref="B20:B27">
    <cfRule type="duplicateValues" dxfId="151" priority="506"/>
  </conditionalFormatting>
  <conditionalFormatting sqref="B20:B27">
    <cfRule type="duplicateValues" dxfId="150" priority="505"/>
  </conditionalFormatting>
  <conditionalFormatting sqref="B101:B1048576 B1:B27">
    <cfRule type="duplicateValues" dxfId="149" priority="504"/>
  </conditionalFormatting>
  <conditionalFormatting sqref="B28:B29">
    <cfRule type="duplicateValues" dxfId="148" priority="503"/>
  </conditionalFormatting>
  <conditionalFormatting sqref="B28:B29">
    <cfRule type="duplicateValues" dxfId="147" priority="502"/>
  </conditionalFormatting>
  <conditionalFormatting sqref="B28:B29">
    <cfRule type="duplicateValues" dxfId="146" priority="499"/>
    <cfRule type="duplicateValues" dxfId="145" priority="500"/>
    <cfRule type="duplicateValues" dxfId="144" priority="501"/>
  </conditionalFormatting>
  <conditionalFormatting sqref="B28:B29">
    <cfRule type="duplicateValues" dxfId="143" priority="497"/>
    <cfRule type="duplicateValues" dxfId="142" priority="498"/>
  </conditionalFormatting>
  <conditionalFormatting sqref="B28:B29">
    <cfRule type="duplicateValues" dxfId="141" priority="494"/>
    <cfRule type="duplicateValues" dxfId="140" priority="495"/>
    <cfRule type="duplicateValues" dxfId="139" priority="496"/>
  </conditionalFormatting>
  <conditionalFormatting sqref="B28:B29">
    <cfRule type="duplicateValues" dxfId="138" priority="492"/>
    <cfRule type="duplicateValues" dxfId="137" priority="493"/>
  </conditionalFormatting>
  <conditionalFormatting sqref="E28:E29">
    <cfRule type="duplicateValues" dxfId="136" priority="491"/>
  </conditionalFormatting>
  <conditionalFormatting sqref="E28:E29">
    <cfRule type="duplicateValues" dxfId="135" priority="490"/>
  </conditionalFormatting>
  <conditionalFormatting sqref="B28:B29">
    <cfRule type="duplicateValues" dxfId="134" priority="489"/>
  </conditionalFormatting>
  <conditionalFormatting sqref="B28:B29">
    <cfRule type="duplicateValues" dxfId="133" priority="488"/>
  </conditionalFormatting>
  <conditionalFormatting sqref="B28:B29">
    <cfRule type="duplicateValues" dxfId="132" priority="487"/>
  </conditionalFormatting>
  <conditionalFormatting sqref="B28:B29">
    <cfRule type="duplicateValues" dxfId="131" priority="486"/>
  </conditionalFormatting>
  <conditionalFormatting sqref="B28:B29">
    <cfRule type="duplicateValues" dxfId="130" priority="483"/>
    <cfRule type="duplicateValues" dxfId="129" priority="484"/>
    <cfRule type="duplicateValues" dxfId="128" priority="485"/>
  </conditionalFormatting>
  <conditionalFormatting sqref="B28:B29">
    <cfRule type="duplicateValues" dxfId="127" priority="481"/>
    <cfRule type="duplicateValues" dxfId="126" priority="482"/>
  </conditionalFormatting>
  <conditionalFormatting sqref="B28:B29">
    <cfRule type="duplicateValues" dxfId="125" priority="478"/>
    <cfRule type="duplicateValues" dxfId="124" priority="479"/>
    <cfRule type="duplicateValues" dxfId="123" priority="480"/>
  </conditionalFormatting>
  <conditionalFormatting sqref="B28:B29">
    <cfRule type="duplicateValues" dxfId="122" priority="476"/>
    <cfRule type="duplicateValues" dxfId="121" priority="477"/>
  </conditionalFormatting>
  <conditionalFormatting sqref="B28:B29">
    <cfRule type="duplicateValues" dxfId="120" priority="475"/>
  </conditionalFormatting>
  <conditionalFormatting sqref="B28:B29">
    <cfRule type="duplicateValues" dxfId="119" priority="472"/>
    <cfRule type="duplicateValues" dxfId="118" priority="473"/>
    <cfRule type="duplicateValues" dxfId="117" priority="474"/>
  </conditionalFormatting>
  <conditionalFormatting sqref="B28:B29">
    <cfRule type="duplicateValues" dxfId="116" priority="470"/>
    <cfRule type="duplicateValues" dxfId="115" priority="471"/>
  </conditionalFormatting>
  <conditionalFormatting sqref="B28:B29">
    <cfRule type="duplicateValues" dxfId="114" priority="469"/>
  </conditionalFormatting>
  <conditionalFormatting sqref="B28:B29">
    <cfRule type="duplicateValues" dxfId="113" priority="468"/>
  </conditionalFormatting>
  <conditionalFormatting sqref="B28:B29">
    <cfRule type="duplicateValues" dxfId="112" priority="467"/>
  </conditionalFormatting>
  <conditionalFormatting sqref="B28:B29">
    <cfRule type="duplicateValues" dxfId="111" priority="465"/>
    <cfRule type="duplicateValues" dxfId="110" priority="466"/>
  </conditionalFormatting>
  <conditionalFormatting sqref="E28:E29">
    <cfRule type="duplicateValues" dxfId="109" priority="463"/>
    <cfRule type="duplicateValues" dxfId="108" priority="464"/>
  </conditionalFormatting>
  <conditionalFormatting sqref="E28:E29">
    <cfRule type="duplicateValues" dxfId="107" priority="462"/>
  </conditionalFormatting>
  <conditionalFormatting sqref="B28:B29">
    <cfRule type="duplicateValues" dxfId="106" priority="460"/>
    <cfRule type="duplicateValues" dxfId="105" priority="461"/>
  </conditionalFormatting>
  <conditionalFormatting sqref="B28:B29">
    <cfRule type="duplicateValues" dxfId="104" priority="459"/>
  </conditionalFormatting>
  <conditionalFormatting sqref="B28:B29">
    <cfRule type="duplicateValues" dxfId="103" priority="458"/>
  </conditionalFormatting>
  <conditionalFormatting sqref="B28:B29">
    <cfRule type="duplicateValues" dxfId="102" priority="457"/>
  </conditionalFormatting>
  <conditionalFormatting sqref="B30:B50">
    <cfRule type="duplicateValues" dxfId="101" priority="364151"/>
  </conditionalFormatting>
  <conditionalFormatting sqref="B30:B50">
    <cfRule type="duplicateValues" dxfId="100" priority="364152"/>
    <cfRule type="duplicateValues" dxfId="99" priority="364153"/>
    <cfRule type="duplicateValues" dxfId="98" priority="364154"/>
  </conditionalFormatting>
  <conditionalFormatting sqref="B30:B50">
    <cfRule type="duplicateValues" dxfId="97" priority="364155"/>
    <cfRule type="duplicateValues" dxfId="96" priority="364156"/>
  </conditionalFormatting>
  <conditionalFormatting sqref="E30:E50">
    <cfRule type="duplicateValues" dxfId="95" priority="364157"/>
  </conditionalFormatting>
  <conditionalFormatting sqref="E30:E50">
    <cfRule type="duplicateValues" dxfId="94" priority="364158"/>
    <cfRule type="duplicateValues" dxfId="93" priority="364159"/>
  </conditionalFormatting>
  <conditionalFormatting sqref="B51:B62">
    <cfRule type="duplicateValues" dxfId="92" priority="364237"/>
  </conditionalFormatting>
  <conditionalFormatting sqref="B51:B62">
    <cfRule type="duplicateValues" dxfId="91" priority="364238"/>
    <cfRule type="duplicateValues" dxfId="90" priority="364239"/>
    <cfRule type="duplicateValues" dxfId="89" priority="364240"/>
  </conditionalFormatting>
  <conditionalFormatting sqref="B51:B62">
    <cfRule type="duplicateValues" dxfId="88" priority="364241"/>
    <cfRule type="duplicateValues" dxfId="87" priority="364242"/>
  </conditionalFormatting>
  <conditionalFormatting sqref="E51:E62">
    <cfRule type="duplicateValues" dxfId="86" priority="364243"/>
  </conditionalFormatting>
  <conditionalFormatting sqref="E51:E62">
    <cfRule type="duplicateValues" dxfId="85" priority="364244"/>
    <cfRule type="duplicateValues" dxfId="84" priority="364245"/>
  </conditionalFormatting>
  <conditionalFormatting sqref="B5:B7">
    <cfRule type="duplicateValues" dxfId="83" priority="364398"/>
  </conditionalFormatting>
  <conditionalFormatting sqref="B5:B7">
    <cfRule type="duplicateValues" dxfId="82" priority="364400"/>
    <cfRule type="duplicateValues" dxfId="81" priority="364401"/>
    <cfRule type="duplicateValues" dxfId="80" priority="364402"/>
  </conditionalFormatting>
  <conditionalFormatting sqref="B5:B7">
    <cfRule type="duplicateValues" dxfId="79" priority="364403"/>
    <cfRule type="duplicateValues" dxfId="78" priority="364404"/>
  </conditionalFormatting>
  <conditionalFormatting sqref="E5:E7">
    <cfRule type="duplicateValues" dxfId="77" priority="364410"/>
  </conditionalFormatting>
  <conditionalFormatting sqref="E5:E7">
    <cfRule type="duplicateValues" dxfId="76" priority="364437"/>
    <cfRule type="duplicateValues" dxfId="75" priority="364438"/>
  </conditionalFormatting>
  <conditionalFormatting sqref="B69:B78">
    <cfRule type="duplicateValues" dxfId="74" priority="382"/>
  </conditionalFormatting>
  <conditionalFormatting sqref="B69:B78">
    <cfRule type="duplicateValues" dxfId="73" priority="379"/>
    <cfRule type="duplicateValues" dxfId="72" priority="380"/>
    <cfRule type="duplicateValues" dxfId="71" priority="381"/>
  </conditionalFormatting>
  <conditionalFormatting sqref="B69:B78">
    <cfRule type="duplicateValues" dxfId="70" priority="377"/>
    <cfRule type="duplicateValues" dxfId="69" priority="378"/>
  </conditionalFormatting>
  <conditionalFormatting sqref="E69:E78">
    <cfRule type="duplicateValues" dxfId="68" priority="376"/>
  </conditionalFormatting>
  <conditionalFormatting sqref="E69:E78">
    <cfRule type="duplicateValues" dxfId="67" priority="374"/>
    <cfRule type="duplicateValues" dxfId="66" priority="375"/>
  </conditionalFormatting>
  <conditionalFormatting sqref="B79:B88">
    <cfRule type="duplicateValues" dxfId="65" priority="373"/>
  </conditionalFormatting>
  <conditionalFormatting sqref="B79:B88">
    <cfRule type="duplicateValues" dxfId="64" priority="370"/>
    <cfRule type="duplicateValues" dxfId="63" priority="371"/>
    <cfRule type="duplicateValues" dxfId="62" priority="372"/>
  </conditionalFormatting>
  <conditionalFormatting sqref="B79:B88">
    <cfRule type="duplicateValues" dxfId="61" priority="368"/>
    <cfRule type="duplicateValues" dxfId="60" priority="369"/>
  </conditionalFormatting>
  <conditionalFormatting sqref="E79:E88">
    <cfRule type="duplicateValues" dxfId="59" priority="367"/>
  </conditionalFormatting>
  <conditionalFormatting sqref="E79:E88">
    <cfRule type="duplicateValues" dxfId="58" priority="365"/>
    <cfRule type="duplicateValues" dxfId="57" priority="366"/>
  </conditionalFormatting>
  <conditionalFormatting sqref="B89">
    <cfRule type="duplicateValues" dxfId="56" priority="364"/>
  </conditionalFormatting>
  <conditionalFormatting sqref="B89">
    <cfRule type="duplicateValues" dxfId="55" priority="361"/>
    <cfRule type="duplicateValues" dxfId="54" priority="362"/>
    <cfRule type="duplicateValues" dxfId="53" priority="363"/>
  </conditionalFormatting>
  <conditionalFormatting sqref="B89">
    <cfRule type="duplicateValues" dxfId="52" priority="359"/>
    <cfRule type="duplicateValues" dxfId="51" priority="360"/>
  </conditionalFormatting>
  <conditionalFormatting sqref="E89">
    <cfRule type="duplicateValues" dxfId="50" priority="358"/>
  </conditionalFormatting>
  <conditionalFormatting sqref="E89">
    <cfRule type="duplicateValues" dxfId="49" priority="356"/>
    <cfRule type="duplicateValues" dxfId="48" priority="357"/>
  </conditionalFormatting>
  <conditionalFormatting sqref="B90">
    <cfRule type="duplicateValues" dxfId="47" priority="355"/>
  </conditionalFormatting>
  <conditionalFormatting sqref="B90">
    <cfRule type="duplicateValues" dxfId="46" priority="352"/>
    <cfRule type="duplicateValues" dxfId="45" priority="353"/>
    <cfRule type="duplicateValues" dxfId="44" priority="354"/>
  </conditionalFormatting>
  <conditionalFormatting sqref="B90">
    <cfRule type="duplicateValues" dxfId="43" priority="350"/>
    <cfRule type="duplicateValues" dxfId="42" priority="351"/>
  </conditionalFormatting>
  <conditionalFormatting sqref="E90">
    <cfRule type="duplicateValues" dxfId="41" priority="349"/>
  </conditionalFormatting>
  <conditionalFormatting sqref="E90">
    <cfRule type="duplicateValues" dxfId="40" priority="347"/>
    <cfRule type="duplicateValues" dxfId="39" priority="348"/>
  </conditionalFormatting>
  <conditionalFormatting sqref="B10:B19">
    <cfRule type="duplicateValues" dxfId="38" priority="365879"/>
  </conditionalFormatting>
  <conditionalFormatting sqref="B10:B19">
    <cfRule type="duplicateValues" dxfId="37" priority="365881"/>
    <cfRule type="duplicateValues" dxfId="36" priority="365882"/>
    <cfRule type="duplicateValues" dxfId="35" priority="365883"/>
  </conditionalFormatting>
  <conditionalFormatting sqref="B10:B19">
    <cfRule type="duplicateValues" dxfId="34" priority="365887"/>
    <cfRule type="duplicateValues" dxfId="33" priority="365888"/>
  </conditionalFormatting>
  <conditionalFormatting sqref="E10:E19">
    <cfRule type="duplicateValues" dxfId="32" priority="365891"/>
  </conditionalFormatting>
  <conditionalFormatting sqref="E10:E19">
    <cfRule type="duplicateValues" dxfId="31" priority="365893"/>
    <cfRule type="duplicateValues" dxfId="30" priority="365894"/>
  </conditionalFormatting>
  <conditionalFormatting sqref="B63:B66">
    <cfRule type="duplicateValues" dxfId="29" priority="365907"/>
  </conditionalFormatting>
  <conditionalFormatting sqref="B63:B66">
    <cfRule type="duplicateValues" dxfId="28" priority="365908"/>
    <cfRule type="duplicateValues" dxfId="27" priority="365909"/>
    <cfRule type="duplicateValues" dxfId="26" priority="365910"/>
  </conditionalFormatting>
  <conditionalFormatting sqref="B63:B66">
    <cfRule type="duplicateValues" dxfId="25" priority="365911"/>
    <cfRule type="duplicateValues" dxfId="24" priority="365912"/>
  </conditionalFormatting>
  <conditionalFormatting sqref="E63:E66">
    <cfRule type="duplicateValues" dxfId="23" priority="365913"/>
  </conditionalFormatting>
  <conditionalFormatting sqref="E63:E66">
    <cfRule type="duplicateValues" dxfId="22" priority="365914"/>
    <cfRule type="duplicateValues" dxfId="21" priority="365915"/>
  </conditionalFormatting>
  <conditionalFormatting sqref="B67:B68">
    <cfRule type="duplicateValues" dxfId="20" priority="365928"/>
  </conditionalFormatting>
  <conditionalFormatting sqref="B67:B68">
    <cfRule type="duplicateValues" dxfId="19" priority="365930"/>
    <cfRule type="duplicateValues" dxfId="18" priority="365931"/>
    <cfRule type="duplicateValues" dxfId="17" priority="365932"/>
  </conditionalFormatting>
  <conditionalFormatting sqref="B67:B68">
    <cfRule type="duplicateValues" dxfId="16" priority="365936"/>
    <cfRule type="duplicateValues" dxfId="15" priority="365937"/>
  </conditionalFormatting>
  <conditionalFormatting sqref="E67:E68">
    <cfRule type="duplicateValues" dxfId="14" priority="365940"/>
  </conditionalFormatting>
  <conditionalFormatting sqref="E67:E68">
    <cfRule type="duplicateValues" dxfId="13" priority="365942"/>
    <cfRule type="duplicateValues" dxfId="12" priority="365943"/>
  </conditionalFormatting>
  <conditionalFormatting sqref="E1:E1048576">
    <cfRule type="duplicateValues" dxfId="11" priority="189"/>
  </conditionalFormatting>
  <conditionalFormatting sqref="E120:E1048576">
    <cfRule type="duplicateValues" dxfId="10" priority="40"/>
  </conditionalFormatting>
  <conditionalFormatting sqref="E1:E1048576">
    <cfRule type="duplicateValues" dxfId="9" priority="1"/>
  </conditionalFormatting>
  <conditionalFormatting sqref="B91:B119">
    <cfRule type="duplicateValues" dxfId="8" priority="366206"/>
  </conditionalFormatting>
  <conditionalFormatting sqref="B91:B119">
    <cfRule type="duplicateValues" dxfId="7" priority="366208"/>
    <cfRule type="duplicateValues" dxfId="6" priority="366209"/>
    <cfRule type="duplicateValues" dxfId="5" priority="366210"/>
  </conditionalFormatting>
  <conditionalFormatting sqref="B91:B119">
    <cfRule type="duplicateValues" dxfId="4" priority="366214"/>
    <cfRule type="duplicateValues" dxfId="3" priority="366215"/>
  </conditionalFormatting>
  <conditionalFormatting sqref="E91:E119">
    <cfRule type="duplicateValues" dxfId="2" priority="366218"/>
  </conditionalFormatting>
  <conditionalFormatting sqref="E91:E119">
    <cfRule type="duplicateValues" dxfId="1" priority="366220"/>
    <cfRule type="duplicateValues" dxfId="0" priority="36622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7" t="s">
        <v>0</v>
      </c>
      <c r="B1" s="15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9" t="s">
        <v>8</v>
      </c>
      <c r="B9" s="16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1" t="s">
        <v>9</v>
      </c>
      <c r="B14" s="16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opLeftCell="A31" zoomScale="80" zoomScaleNormal="80" workbookViewId="0">
      <selection activeCell="B46" sqref="B46:B49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48.140625" style="86" bestFit="1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1" spans="1:5" ht="22.5" customHeight="1" x14ac:dyDescent="0.25">
      <c r="A1" s="132" t="s">
        <v>2478</v>
      </c>
      <c r="B1" s="133"/>
      <c r="C1" s="133"/>
      <c r="D1" s="133"/>
      <c r="E1" s="134"/>
    </row>
    <row r="2" spans="1:5" ht="22.5" customHeight="1" x14ac:dyDescent="0.25">
      <c r="A2" s="132" t="s">
        <v>2158</v>
      </c>
      <c r="B2" s="133"/>
      <c r="C2" s="133"/>
      <c r="D2" s="133"/>
      <c r="E2" s="134"/>
    </row>
    <row r="3" spans="1:5" ht="25.5" customHeight="1" x14ac:dyDescent="0.25">
      <c r="A3" s="141" t="s">
        <v>2478</v>
      </c>
      <c r="B3" s="142"/>
      <c r="C3" s="142"/>
      <c r="D3" s="142"/>
      <c r="E3" s="143"/>
    </row>
    <row r="4" spans="1:5" x14ac:dyDescent="0.25">
      <c r="A4" s="120"/>
      <c r="B4" s="106"/>
      <c r="C4" s="120"/>
      <c r="D4" s="120"/>
      <c r="E4" s="106"/>
    </row>
    <row r="5" spans="1:5" ht="18.75" thickBot="1" x14ac:dyDescent="0.3">
      <c r="A5" s="87" t="s">
        <v>2423</v>
      </c>
      <c r="B5" s="105">
        <v>44232.708333333336</v>
      </c>
      <c r="C5" s="88"/>
      <c r="D5" s="89"/>
      <c r="E5" s="90"/>
    </row>
    <row r="6" spans="1:5" ht="18.75" thickBot="1" x14ac:dyDescent="0.3">
      <c r="A6" s="87" t="s">
        <v>2424</v>
      </c>
      <c r="B6" s="105">
        <v>44233.25</v>
      </c>
      <c r="C6" s="88"/>
      <c r="D6" s="89"/>
      <c r="E6" s="90"/>
    </row>
    <row r="7" spans="1:5" ht="15.75" thickBot="1" x14ac:dyDescent="0.3">
      <c r="A7" s="120"/>
      <c r="B7" s="106"/>
      <c r="C7" s="120"/>
      <c r="D7" s="120"/>
      <c r="E7" s="106"/>
    </row>
    <row r="8" spans="1:5" ht="18.75" customHeight="1" thickBot="1" x14ac:dyDescent="0.3">
      <c r="A8" s="135" t="s">
        <v>2425</v>
      </c>
      <c r="B8" s="136"/>
      <c r="C8" s="136"/>
      <c r="D8" s="136"/>
      <c r="E8" s="137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22" t="str">
        <f>VLOOKUP(B10,'[1]LISTADO ATM'!$A$2:$C$817,3,0)</f>
        <v>DISTRITO NACIONAL</v>
      </c>
      <c r="B10" s="121">
        <v>302</v>
      </c>
      <c r="C10" s="122" t="str">
        <f>VLOOKUP(B10,'[1]LISTADO ATM'!$A$2:$B$816,2,0)</f>
        <v xml:space="preserve">ATM S/M Aprezio Los Mameyes  </v>
      </c>
      <c r="D10" s="163" t="s">
        <v>2562</v>
      </c>
      <c r="E10" s="164" t="s">
        <v>2534</v>
      </c>
    </row>
    <row r="11" spans="1:5" s="120" customFormat="1" ht="18" x14ac:dyDescent="0.25">
      <c r="A11" s="122" t="str">
        <f>VLOOKUP(B11,'[1]LISTADO ATM'!$A$2:$C$817,3,0)</f>
        <v>SUR</v>
      </c>
      <c r="B11" s="121">
        <v>182</v>
      </c>
      <c r="C11" s="122" t="str">
        <f>VLOOKUP(B11,'[1]LISTADO ATM'!$A$2:$B$816,2,0)</f>
        <v xml:space="preserve">ATM Barahona Comb </v>
      </c>
      <c r="D11" s="163" t="s">
        <v>2562</v>
      </c>
      <c r="E11" s="164" t="s">
        <v>2525</v>
      </c>
    </row>
    <row r="12" spans="1:5" s="120" customFormat="1" ht="18" x14ac:dyDescent="0.25">
      <c r="A12" s="122" t="str">
        <f>VLOOKUP(B12,'[1]LISTADO ATM'!$A$2:$C$817,3,0)</f>
        <v>DISTRITO NACIONAL</v>
      </c>
      <c r="B12" s="121">
        <v>583</v>
      </c>
      <c r="C12" s="122" t="str">
        <f>VLOOKUP(B12,'[1]LISTADO ATM'!$A$2:$B$816,2,0)</f>
        <v xml:space="preserve">ATM Ministerio Fuerzas Armadas I </v>
      </c>
      <c r="D12" s="163" t="s">
        <v>2562</v>
      </c>
      <c r="E12" s="165" t="s">
        <v>2531</v>
      </c>
    </row>
    <row r="13" spans="1:5" s="120" customFormat="1" ht="18" x14ac:dyDescent="0.25">
      <c r="A13" s="121" t="str">
        <f>VLOOKUP(B13,'[1]LISTADO ATM'!$A$2:$C$817,3,0)</f>
        <v>DISTRITO NACIONAL</v>
      </c>
      <c r="B13" s="121">
        <v>355</v>
      </c>
      <c r="C13" s="122" t="str">
        <f>VLOOKUP(B13,'[1]LISTADO ATM'!$A$2:$B$816,2,0)</f>
        <v xml:space="preserve">ATM UNP Metro II </v>
      </c>
      <c r="D13" s="163" t="s">
        <v>2562</v>
      </c>
      <c r="E13" s="125">
        <v>335778625</v>
      </c>
    </row>
    <row r="14" spans="1:5" s="120" customFormat="1" ht="18" x14ac:dyDescent="0.25">
      <c r="A14" s="121" t="str">
        <f>VLOOKUP(B14,'[1]LISTADO ATM'!$A$2:$C$817,3,0)</f>
        <v>ESTE</v>
      </c>
      <c r="B14" s="121">
        <v>963</v>
      </c>
      <c r="C14" s="122" t="str">
        <f>VLOOKUP(B14,'[1]LISTADO ATM'!$A$2:$B$816,2,0)</f>
        <v xml:space="preserve">ATM Multiplaza La Romana </v>
      </c>
      <c r="D14" s="163" t="s">
        <v>2562</v>
      </c>
      <c r="E14" s="125" t="s">
        <v>2507</v>
      </c>
    </row>
    <row r="15" spans="1:5" s="120" customFormat="1" ht="18" x14ac:dyDescent="0.25">
      <c r="A15" s="121" t="str">
        <f>VLOOKUP(B15,'[1]LISTADO ATM'!$A$2:$C$817,3,0)</f>
        <v>SUR</v>
      </c>
      <c r="B15" s="121">
        <v>870</v>
      </c>
      <c r="C15" s="122" t="str">
        <f>VLOOKUP(B15,'[1]LISTADO ATM'!$A$2:$B$816,2,0)</f>
        <v xml:space="preserve">ATM Willbes Dominicana (Barahona) </v>
      </c>
      <c r="D15" s="163" t="s">
        <v>2562</v>
      </c>
      <c r="E15" s="125" t="s">
        <v>2513</v>
      </c>
    </row>
    <row r="16" spans="1:5" s="120" customFormat="1" ht="18" x14ac:dyDescent="0.25">
      <c r="A16" s="121" t="str">
        <f>VLOOKUP(B16,'[1]LISTADO ATM'!$A$2:$C$817,3,0)</f>
        <v>DISTRITO NACIONAL</v>
      </c>
      <c r="B16" s="121">
        <v>823</v>
      </c>
      <c r="C16" s="122" t="str">
        <f>VLOOKUP(B16,'[1]LISTADO ATM'!$A$2:$B$816,2,0)</f>
        <v xml:space="preserve">ATM UNP El Carril (Haina) </v>
      </c>
      <c r="D16" s="163" t="s">
        <v>2562</v>
      </c>
      <c r="E16" s="125" t="s">
        <v>2517</v>
      </c>
    </row>
    <row r="17" spans="1:5" s="120" customFormat="1" ht="18" x14ac:dyDescent="0.25">
      <c r="A17" s="121" t="str">
        <f>VLOOKUP(B17,'[1]LISTADO ATM'!$A$2:$C$817,3,0)</f>
        <v>ESTE</v>
      </c>
      <c r="B17" s="121">
        <v>742</v>
      </c>
      <c r="C17" s="122" t="str">
        <f>VLOOKUP(B17,'[1]LISTADO ATM'!$A$2:$B$816,2,0)</f>
        <v xml:space="preserve">ATM Oficina Plaza del Rey (La Romana) </v>
      </c>
      <c r="D17" s="163" t="s">
        <v>2562</v>
      </c>
      <c r="E17" s="125" t="s">
        <v>2520</v>
      </c>
    </row>
    <row r="18" spans="1:5" s="120" customFormat="1" ht="18" x14ac:dyDescent="0.25">
      <c r="A18" s="121" t="str">
        <f>VLOOKUP(B18,'[1]LISTADO ATM'!$A$2:$C$817,3,0)</f>
        <v>NORTE</v>
      </c>
      <c r="B18" s="121">
        <v>372</v>
      </c>
      <c r="C18" s="122" t="str">
        <f>VLOOKUP(B18,'[1]LISTADO ATM'!$A$2:$B$816,2,0)</f>
        <v>ATM Oficina Sánchez II</v>
      </c>
      <c r="D18" s="163" t="s">
        <v>2562</v>
      </c>
      <c r="E18" s="125" t="s">
        <v>2538</v>
      </c>
    </row>
    <row r="19" spans="1:5" s="120" customFormat="1" ht="18" x14ac:dyDescent="0.25">
      <c r="A19" s="121" t="str">
        <f>VLOOKUP(B19,'[1]LISTADO ATM'!$A$2:$C$817,3,0)</f>
        <v>DISTRITO NACIONAL</v>
      </c>
      <c r="B19" s="121">
        <v>697</v>
      </c>
      <c r="C19" s="122" t="str">
        <f>VLOOKUP(B19,'[1]LISTADO ATM'!$A$2:$B$816,2,0)</f>
        <v>ATM Hipermercado Olé Ciudad Juan Bosch</v>
      </c>
      <c r="D19" s="163" t="s">
        <v>2562</v>
      </c>
      <c r="E19" s="125" t="s">
        <v>2537</v>
      </c>
    </row>
    <row r="20" spans="1:5" s="120" customFormat="1" ht="18" x14ac:dyDescent="0.25">
      <c r="A20" s="121" t="str">
        <f>VLOOKUP(B20,'[1]LISTADO ATM'!$A$2:$C$817,3,0)</f>
        <v>DISTRITO NACIONAL</v>
      </c>
      <c r="B20" s="121">
        <v>390</v>
      </c>
      <c r="C20" s="122" t="str">
        <f>VLOOKUP(B20,'[1]LISTADO ATM'!$A$2:$B$816,2,0)</f>
        <v xml:space="preserve">ATM Oficina Boca Chica II </v>
      </c>
      <c r="D20" s="163" t="s">
        <v>2562</v>
      </c>
      <c r="E20" s="125" t="s">
        <v>2533</v>
      </c>
    </row>
    <row r="21" spans="1:5" s="120" customFormat="1" ht="18" x14ac:dyDescent="0.25">
      <c r="A21" s="121" t="str">
        <f>VLOOKUP(B21,'[1]LISTADO ATM'!$A$2:$C$817,3,0)</f>
        <v>DISTRITO NACIONAL</v>
      </c>
      <c r="B21" s="121">
        <v>655</v>
      </c>
      <c r="C21" s="122" t="str">
        <f>VLOOKUP(B21,'[1]LISTADO ATM'!$A$2:$B$816,2,0)</f>
        <v>ATM Farmacia Sandra</v>
      </c>
      <c r="D21" s="163" t="s">
        <v>2562</v>
      </c>
      <c r="E21" s="125" t="s">
        <v>2530</v>
      </c>
    </row>
    <row r="22" spans="1:5" s="120" customFormat="1" ht="18" x14ac:dyDescent="0.25">
      <c r="A22" s="121" t="str">
        <f>VLOOKUP(B22,'[1]LISTADO ATM'!$A$2:$C$817,3,0)</f>
        <v>NORTE</v>
      </c>
      <c r="B22" s="121">
        <v>595</v>
      </c>
      <c r="C22" s="122" t="str">
        <f>VLOOKUP(B22,'[1]LISTADO ATM'!$A$2:$B$816,2,0)</f>
        <v xml:space="preserve">ATM S/M Central I (Santiago) </v>
      </c>
      <c r="D22" s="163" t="s">
        <v>2562</v>
      </c>
      <c r="E22" s="125" t="s">
        <v>2616</v>
      </c>
    </row>
    <row r="23" spans="1:5" s="120" customFormat="1" ht="18" x14ac:dyDescent="0.25">
      <c r="A23" s="121" t="str">
        <f>VLOOKUP(B23,'[1]LISTADO ATM'!$A$2:$C$817,3,0)</f>
        <v>SUR</v>
      </c>
      <c r="B23" s="121">
        <v>780</v>
      </c>
      <c r="C23" s="122" t="str">
        <f>VLOOKUP(B23,'[1]LISTADO ATM'!$A$2:$B$816,2,0)</f>
        <v xml:space="preserve">ATM Oficina Barahona I </v>
      </c>
      <c r="D23" s="163" t="s">
        <v>2562</v>
      </c>
      <c r="E23" s="125" t="s">
        <v>2545</v>
      </c>
    </row>
    <row r="24" spans="1:5" s="120" customFormat="1" ht="18" x14ac:dyDescent="0.25">
      <c r="A24" s="121" t="str">
        <f>VLOOKUP(B24,'[1]LISTADO ATM'!$A$2:$C$817,3,0)</f>
        <v>SUR</v>
      </c>
      <c r="B24" s="121">
        <v>880</v>
      </c>
      <c r="C24" s="122" t="str">
        <f>VLOOKUP(B24,'[1]LISTADO ATM'!$A$2:$B$816,2,0)</f>
        <v xml:space="preserve">ATM Autoservicio Barahona II </v>
      </c>
      <c r="D24" s="163" t="s">
        <v>2562</v>
      </c>
      <c r="E24" s="125" t="s">
        <v>2546</v>
      </c>
    </row>
    <row r="25" spans="1:5" ht="18" x14ac:dyDescent="0.25">
      <c r="A25" s="121" t="str">
        <f>VLOOKUP(B25,'[1]LISTADO ATM'!$A$2:$C$817,3,0)</f>
        <v>SUR</v>
      </c>
      <c r="B25" s="121">
        <v>677</v>
      </c>
      <c r="C25" s="122" t="str">
        <f>VLOOKUP(B25,'[1]LISTADO ATM'!$A$2:$B$816,2,0)</f>
        <v>ATM PBG Villa Jaragua</v>
      </c>
      <c r="D25" s="163" t="s">
        <v>2562</v>
      </c>
      <c r="E25" s="125" t="s">
        <v>2547</v>
      </c>
    </row>
    <row r="26" spans="1:5" ht="18.75" thickBot="1" x14ac:dyDescent="0.3">
      <c r="A26" s="95" t="s">
        <v>2428</v>
      </c>
      <c r="B26" s="124">
        <f>COUNT(B10:B22)</f>
        <v>13</v>
      </c>
      <c r="C26" s="138"/>
      <c r="D26" s="139"/>
      <c r="E26" s="140"/>
    </row>
    <row r="27" spans="1:5" ht="15.75" thickBot="1" x14ac:dyDescent="0.3">
      <c r="A27" s="120"/>
      <c r="B27" s="106"/>
      <c r="C27" s="120"/>
      <c r="D27" s="120"/>
      <c r="E27" s="106"/>
    </row>
    <row r="28" spans="1:5" ht="18.75" thickBot="1" x14ac:dyDescent="0.3">
      <c r="A28" s="135" t="s">
        <v>2430</v>
      </c>
      <c r="B28" s="136"/>
      <c r="C28" s="136"/>
      <c r="D28" s="136"/>
      <c r="E28" s="137"/>
    </row>
    <row r="29" spans="1:5" ht="18" x14ac:dyDescent="0.25">
      <c r="A29" s="91" t="s">
        <v>15</v>
      </c>
      <c r="B29" s="91" t="s">
        <v>2426</v>
      </c>
      <c r="C29" s="92" t="s">
        <v>46</v>
      </c>
      <c r="D29" s="92" t="s">
        <v>2433</v>
      </c>
      <c r="E29" s="92" t="s">
        <v>2427</v>
      </c>
    </row>
    <row r="30" spans="1:5" ht="18" x14ac:dyDescent="0.25">
      <c r="A30" s="121" t="str">
        <f>VLOOKUP(B30,'[1]LISTADO ATM'!$A$2:$C$817,3,0)</f>
        <v>NORTE</v>
      </c>
      <c r="B30" s="121">
        <v>288</v>
      </c>
      <c r="C30" s="122" t="str">
        <f>VLOOKUP(B30,'[1]LISTADO ATM'!$A$2:$B$816,2,0)</f>
        <v xml:space="preserve">ATM Oficina Camino Real II (Puerto Plata) </v>
      </c>
      <c r="D30" s="123" t="s">
        <v>2455</v>
      </c>
      <c r="E30" s="125" t="s">
        <v>2518</v>
      </c>
    </row>
    <row r="31" spans="1:5" s="120" customFormat="1" ht="18" x14ac:dyDescent="0.25">
      <c r="A31" s="121" t="str">
        <f>VLOOKUP(B31,'[1]LISTADO ATM'!$A$2:$C$817,3,0)</f>
        <v>DISTRITO NACIONAL</v>
      </c>
      <c r="B31" s="121">
        <v>563</v>
      </c>
      <c r="C31" s="122" t="str">
        <f>VLOOKUP(B31,'[1]LISTADO ATM'!$A$2:$B$816,2,0)</f>
        <v xml:space="preserve">ATM Base Aérea San Isidro </v>
      </c>
      <c r="D31" s="123" t="s">
        <v>2455</v>
      </c>
      <c r="E31" s="125" t="s">
        <v>2532</v>
      </c>
    </row>
    <row r="32" spans="1:5" s="120" customFormat="1" ht="18" x14ac:dyDescent="0.25">
      <c r="A32" s="121" t="str">
        <f>VLOOKUP(B32,'[1]LISTADO ATM'!$A$2:$C$817,3,0)</f>
        <v>ESTE</v>
      </c>
      <c r="B32" s="121">
        <v>114</v>
      </c>
      <c r="C32" s="122" t="str">
        <f>VLOOKUP(B32,'[1]LISTADO ATM'!$A$2:$B$816,2,0)</f>
        <v xml:space="preserve">ATM Oficina Hato Mayor </v>
      </c>
      <c r="D32" s="123" t="s">
        <v>2455</v>
      </c>
      <c r="E32" s="125">
        <v>335784535</v>
      </c>
    </row>
    <row r="33" spans="1:5" s="120" customFormat="1" ht="18" x14ac:dyDescent="0.25">
      <c r="A33" s="121" t="str">
        <f>VLOOKUP(B33,'[1]LISTADO ATM'!$A$2:$C$817,3,0)</f>
        <v>NORTE</v>
      </c>
      <c r="B33" s="121">
        <v>157</v>
      </c>
      <c r="C33" s="122" t="str">
        <f>VLOOKUP(B33,'[1]LISTADO ATM'!$A$2:$B$816,2,0)</f>
        <v xml:space="preserve">ATM Oficina Samaná </v>
      </c>
      <c r="D33" s="123" t="s">
        <v>2455</v>
      </c>
      <c r="E33" s="125">
        <v>335784560</v>
      </c>
    </row>
    <row r="34" spans="1:5" s="120" customFormat="1" ht="18" x14ac:dyDescent="0.25">
      <c r="A34" s="121" t="str">
        <f>VLOOKUP(B34,'[1]LISTADO ATM'!$A$2:$C$817,3,0)</f>
        <v>ESTE</v>
      </c>
      <c r="B34" s="121">
        <v>353</v>
      </c>
      <c r="C34" s="122" t="str">
        <f>VLOOKUP(B34,'[1]LISTADO ATM'!$A$2:$B$816,2,0)</f>
        <v xml:space="preserve">ATM Estación Boulevard Juan Dolio </v>
      </c>
      <c r="D34" s="123" t="s">
        <v>2455</v>
      </c>
      <c r="E34" s="125">
        <v>335784308</v>
      </c>
    </row>
    <row r="35" spans="1:5" s="120" customFormat="1" ht="18" x14ac:dyDescent="0.25">
      <c r="A35" s="121" t="str">
        <f>VLOOKUP(B35,'[1]LISTADO ATM'!$A$2:$C$817,3,0)</f>
        <v>ESTE</v>
      </c>
      <c r="B35" s="121">
        <v>673</v>
      </c>
      <c r="C35" s="122" t="str">
        <f>VLOOKUP(B35,'[1]LISTADO ATM'!$A$2:$B$816,2,0)</f>
        <v>ATM Clínica Dr. Cruz Jiminián</v>
      </c>
      <c r="D35" s="123" t="s">
        <v>2455</v>
      </c>
      <c r="E35" s="125">
        <v>335784511</v>
      </c>
    </row>
    <row r="36" spans="1:5" ht="18" x14ac:dyDescent="0.25">
      <c r="A36" s="121" t="str">
        <f>VLOOKUP(B36,'[1]LISTADO ATM'!$A$2:$C$817,3,0)</f>
        <v>SUR</v>
      </c>
      <c r="B36" s="121">
        <v>783</v>
      </c>
      <c r="C36" s="122" t="str">
        <f>VLOOKUP(B36,'[1]LISTADO ATM'!$A$2:$B$816,2,0)</f>
        <v xml:space="preserve">ATM Autobanco Alfa y Omega (Barahona) </v>
      </c>
      <c r="D36" s="123" t="s">
        <v>2455</v>
      </c>
      <c r="E36" s="125">
        <v>335784526</v>
      </c>
    </row>
    <row r="37" spans="1:5" ht="18" x14ac:dyDescent="0.25">
      <c r="A37" s="121" t="str">
        <f>VLOOKUP(B37,'[1]LISTADO ATM'!$A$2:$C$817,3,0)</f>
        <v>ESTE</v>
      </c>
      <c r="B37" s="121">
        <v>843</v>
      </c>
      <c r="C37" s="122" t="str">
        <f>VLOOKUP(B37,'[1]LISTADO ATM'!$A$2:$B$816,2,0)</f>
        <v xml:space="preserve">ATM Oficina Romana Centro </v>
      </c>
      <c r="D37" s="123" t="s">
        <v>2455</v>
      </c>
      <c r="E37" s="125">
        <v>335784562</v>
      </c>
    </row>
    <row r="38" spans="1:5" ht="18.75" customHeight="1" x14ac:dyDescent="0.25">
      <c r="A38" s="121" t="str">
        <f>VLOOKUP(B38,'[1]LISTADO ATM'!$A$2:$C$817,3,0)</f>
        <v>DISTRITO NACIONAL</v>
      </c>
      <c r="B38" s="121">
        <v>29</v>
      </c>
      <c r="C38" s="122" t="str">
        <f>VLOOKUP(B38,'[1]LISTADO ATM'!$A$2:$B$816,2,0)</f>
        <v xml:space="preserve">ATM AFP </v>
      </c>
      <c r="D38" s="123" t="s">
        <v>2455</v>
      </c>
      <c r="E38" s="125">
        <v>335784577</v>
      </c>
    </row>
    <row r="39" spans="1:5" ht="18" x14ac:dyDescent="0.25">
      <c r="A39" s="121" t="str">
        <f>VLOOKUP(B39,'[1]LISTADO ATM'!$A$2:$C$817,3,0)</f>
        <v>DISTRITO NACIONAL</v>
      </c>
      <c r="B39" s="121">
        <v>183</v>
      </c>
      <c r="C39" s="122" t="str">
        <f>VLOOKUP(B39,'[1]LISTADO ATM'!$A$2:$B$816,2,0)</f>
        <v>ATM Estación Nativa Km. 22 Aut. Duarte.</v>
      </c>
      <c r="D39" s="123" t="s">
        <v>2455</v>
      </c>
      <c r="E39" s="125">
        <v>335784578</v>
      </c>
    </row>
    <row r="40" spans="1:5" ht="18" x14ac:dyDescent="0.25">
      <c r="A40" s="121" t="str">
        <f>VLOOKUP(B40,'[1]LISTADO ATM'!$A$2:$C$817,3,0)</f>
        <v>DISTRITO NACIONAL</v>
      </c>
      <c r="B40" s="121">
        <v>721</v>
      </c>
      <c r="C40" s="122" t="str">
        <f>VLOOKUP(B40,'[1]LISTADO ATM'!$A$2:$B$816,2,0)</f>
        <v xml:space="preserve">ATM Oficina Charles de Gaulle II </v>
      </c>
      <c r="D40" s="123" t="s">
        <v>2455</v>
      </c>
      <c r="E40" s="125">
        <v>335784581</v>
      </c>
    </row>
    <row r="41" spans="1:5" ht="18" x14ac:dyDescent="0.25">
      <c r="A41" s="121" t="str">
        <f>VLOOKUP(B41,'[1]LISTADO ATM'!$A$2:$C$817,3,0)</f>
        <v>DISTRITO NACIONAL</v>
      </c>
      <c r="B41" s="121">
        <v>813</v>
      </c>
      <c r="C41" s="122" t="str">
        <f>VLOOKUP(B41,'[1]LISTADO ATM'!$A$2:$B$816,2,0)</f>
        <v>ATM Occidental Mall</v>
      </c>
      <c r="D41" s="123" t="s">
        <v>2455</v>
      </c>
      <c r="E41" s="125">
        <v>335784582</v>
      </c>
    </row>
    <row r="42" spans="1:5" s="120" customFormat="1" ht="18.75" thickBot="1" x14ac:dyDescent="0.3">
      <c r="A42" s="116" t="s">
        <v>2428</v>
      </c>
      <c r="B42" s="124">
        <f>COUNT(B30:B41)</f>
        <v>12</v>
      </c>
      <c r="C42" s="117"/>
      <c r="D42" s="117"/>
      <c r="E42" s="117"/>
    </row>
    <row r="43" spans="1:5" ht="15.75" thickBot="1" x14ac:dyDescent="0.3">
      <c r="A43" s="120"/>
      <c r="B43" s="106"/>
      <c r="C43" s="120"/>
      <c r="D43" s="120"/>
      <c r="E43" s="106"/>
    </row>
    <row r="44" spans="1:5" ht="18.75" thickBot="1" x14ac:dyDescent="0.3">
      <c r="A44" s="135" t="s">
        <v>2431</v>
      </c>
      <c r="B44" s="136"/>
      <c r="C44" s="136"/>
      <c r="D44" s="136"/>
      <c r="E44" s="137"/>
    </row>
    <row r="45" spans="1:5" ht="18.75" customHeight="1" x14ac:dyDescent="0.25">
      <c r="A45" s="91" t="s">
        <v>15</v>
      </c>
      <c r="B45" s="91" t="s">
        <v>2426</v>
      </c>
      <c r="C45" s="92" t="s">
        <v>46</v>
      </c>
      <c r="D45" s="92" t="s">
        <v>2433</v>
      </c>
      <c r="E45" s="92" t="s">
        <v>2427</v>
      </c>
    </row>
    <row r="46" spans="1:5" ht="18" x14ac:dyDescent="0.25">
      <c r="A46" s="122" t="str">
        <f>VLOOKUP(B46,'[1]LISTADO ATM'!$A$2:$C$817,3,0)</f>
        <v>DISTRITO NACIONAL</v>
      </c>
      <c r="B46" s="121">
        <v>911</v>
      </c>
      <c r="C46" s="122" t="str">
        <f>VLOOKUP(B46,'[1]LISTADO ATM'!$A$2:$B$816,2,0)</f>
        <v xml:space="preserve">ATM Oficina Venezuela II </v>
      </c>
      <c r="D46" s="122" t="s">
        <v>2459</v>
      </c>
      <c r="E46" s="165">
        <v>335784563</v>
      </c>
    </row>
    <row r="47" spans="1:5" ht="18" x14ac:dyDescent="0.25">
      <c r="A47" s="122" t="str">
        <f>VLOOKUP(B47,'[1]LISTADO ATM'!$A$2:$C$817,3,0)</f>
        <v>NORTE</v>
      </c>
      <c r="B47" s="121">
        <v>969</v>
      </c>
      <c r="C47" s="122" t="str">
        <f>VLOOKUP(B47,'[1]LISTADO ATM'!$A$2:$B$816,2,0)</f>
        <v xml:space="preserve">ATM Oficina El Sol I (Santiago) </v>
      </c>
      <c r="D47" s="122" t="s">
        <v>2459</v>
      </c>
      <c r="E47" s="165">
        <v>335784564</v>
      </c>
    </row>
    <row r="48" spans="1:5" ht="18.75" customHeight="1" x14ac:dyDescent="0.25">
      <c r="A48" s="122" t="str">
        <f>VLOOKUP(B48,'[1]LISTADO ATM'!$A$2:$C$817,3,0)</f>
        <v>DISTRITO NACIONAL</v>
      </c>
      <c r="B48" s="121">
        <v>970</v>
      </c>
      <c r="C48" s="122" t="str">
        <f>VLOOKUP(B48,'[1]LISTADO ATM'!$A$2:$B$816,2,0)</f>
        <v xml:space="preserve">ATM S/M Olé Haina </v>
      </c>
      <c r="D48" s="122" t="s">
        <v>2459</v>
      </c>
      <c r="E48" s="165">
        <v>335784525</v>
      </c>
    </row>
    <row r="49" spans="1:5" ht="18" x14ac:dyDescent="0.25">
      <c r="A49" s="122" t="str">
        <f>VLOOKUP(B49,'[1]LISTADO ATM'!$A$2:$C$817,3,0)</f>
        <v>DISTRITO NACIONAL</v>
      </c>
      <c r="B49" s="121">
        <v>267</v>
      </c>
      <c r="C49" s="122" t="str">
        <f>VLOOKUP(B49,'[1]LISTADO ATM'!$A$2:$B$816,2,0)</f>
        <v xml:space="preserve">ATM Centro de Caja México </v>
      </c>
      <c r="D49" s="122" t="s">
        <v>2459</v>
      </c>
      <c r="E49" s="164">
        <v>335784579</v>
      </c>
    </row>
    <row r="50" spans="1:5" ht="18.75" thickBot="1" x14ac:dyDescent="0.3">
      <c r="A50" s="95" t="s">
        <v>2428</v>
      </c>
      <c r="B50" s="124">
        <f>COUNT(B46:B49)</f>
        <v>4</v>
      </c>
      <c r="C50" s="117"/>
      <c r="D50" s="93"/>
      <c r="E50" s="94"/>
    </row>
    <row r="51" spans="1:5" ht="15.75" thickBot="1" x14ac:dyDescent="0.3">
      <c r="A51" s="120"/>
      <c r="B51" s="106"/>
      <c r="C51" s="120"/>
      <c r="D51" s="120"/>
      <c r="E51" s="106"/>
    </row>
    <row r="52" spans="1:5" ht="18.75" thickBot="1" x14ac:dyDescent="0.3">
      <c r="A52" s="149" t="s">
        <v>2429</v>
      </c>
      <c r="B52" s="150"/>
      <c r="C52" s="120"/>
      <c r="D52" s="120"/>
      <c r="E52" s="106"/>
    </row>
    <row r="53" spans="1:5" ht="18.75" thickBot="1" x14ac:dyDescent="0.3">
      <c r="A53" s="151">
        <f>+B42+B50</f>
        <v>16</v>
      </c>
      <c r="B53" s="152"/>
      <c r="C53" s="120"/>
      <c r="D53" s="120"/>
      <c r="E53" s="106"/>
    </row>
    <row r="54" spans="1:5" ht="15.75" thickBot="1" x14ac:dyDescent="0.3">
      <c r="A54" s="120"/>
      <c r="B54" s="106"/>
      <c r="C54" s="120"/>
      <c r="D54" s="120"/>
      <c r="E54" s="106"/>
    </row>
    <row r="55" spans="1:5" ht="18.75" thickBot="1" x14ac:dyDescent="0.3">
      <c r="A55" s="135" t="s">
        <v>2432</v>
      </c>
      <c r="B55" s="136"/>
      <c r="C55" s="136"/>
      <c r="D55" s="136"/>
      <c r="E55" s="137"/>
    </row>
    <row r="56" spans="1:5" ht="18" x14ac:dyDescent="0.25">
      <c r="A56" s="91" t="s">
        <v>15</v>
      </c>
      <c r="B56" s="91" t="s">
        <v>2426</v>
      </c>
      <c r="C56" s="96" t="s">
        <v>46</v>
      </c>
      <c r="D56" s="144" t="s">
        <v>2433</v>
      </c>
      <c r="E56" s="145"/>
    </row>
    <row r="57" spans="1:5" ht="18" x14ac:dyDescent="0.25">
      <c r="A57" s="121" t="str">
        <f>VLOOKUP(B57,'[1]LISTADO ATM'!$A$2:$C$817,3,0)</f>
        <v>DISTRITO NACIONAL</v>
      </c>
      <c r="B57" s="121">
        <v>812</v>
      </c>
      <c r="C57" s="122" t="str">
        <f>VLOOKUP(B57,'[1]LISTADO ATM'!$A$2:$B$816,2,0)</f>
        <v xml:space="preserve">ATM Canasta del Pueblo </v>
      </c>
      <c r="D57" s="146" t="s">
        <v>2475</v>
      </c>
      <c r="E57" s="147"/>
    </row>
    <row r="58" spans="1:5" ht="18" x14ac:dyDescent="0.25">
      <c r="A58" s="121" t="str">
        <f>VLOOKUP(B58,'[1]LISTADO ATM'!$A$2:$C$817,3,0)</f>
        <v>DISTRITO NACIONAL</v>
      </c>
      <c r="B58" s="121">
        <v>336</v>
      </c>
      <c r="C58" s="122" t="str">
        <f>VLOOKUP(B58,'[1]LISTADO ATM'!$A$2:$B$816,2,0)</f>
        <v>ATM Instituto Nacional de Cancer (incart)</v>
      </c>
      <c r="D58" s="146" t="s">
        <v>2475</v>
      </c>
      <c r="E58" s="147"/>
    </row>
    <row r="59" spans="1:5" ht="18" x14ac:dyDescent="0.25">
      <c r="A59" s="121" t="str">
        <f>VLOOKUP(B59,'[1]LISTADO ATM'!$A$2:$C$817,3,0)</f>
        <v>NORTE</v>
      </c>
      <c r="B59" s="121">
        <v>683</v>
      </c>
      <c r="C59" s="122" t="str">
        <f>VLOOKUP(B59,'[1]LISTADO ATM'!$A$2:$B$816,2,0)</f>
        <v>ATM INCARNA El Pino (la Vega)</v>
      </c>
      <c r="D59" s="146" t="s">
        <v>2475</v>
      </c>
      <c r="E59" s="147"/>
    </row>
    <row r="60" spans="1:5" s="120" customFormat="1" ht="18" x14ac:dyDescent="0.25">
      <c r="A60" s="121" t="e">
        <f>VLOOKUP(B60,'[1]LISTADO ATM'!$A$2:$C$817,3,0)</f>
        <v>#N/A</v>
      </c>
      <c r="B60" s="121">
        <v>797</v>
      </c>
      <c r="C60" s="122" t="e">
        <f>VLOOKUP(B60,'[1]LISTADO ATM'!$A$2:$B$816,2,0)</f>
        <v>#N/A</v>
      </c>
      <c r="D60" s="146" t="s">
        <v>2475</v>
      </c>
      <c r="E60" s="147"/>
    </row>
    <row r="61" spans="1:5" s="120" customFormat="1" ht="18" x14ac:dyDescent="0.25">
      <c r="A61" s="121" t="str">
        <f>VLOOKUP(B61,'[1]LISTADO ATM'!$A$2:$C$817,3,0)</f>
        <v>NORTE</v>
      </c>
      <c r="B61" s="121">
        <v>119</v>
      </c>
      <c r="C61" s="122" t="str">
        <f>VLOOKUP(B61,'[1]LISTADO ATM'!$A$2:$B$816,2,0)</f>
        <v>ATM Oficina La Barranquita</v>
      </c>
      <c r="D61" s="146" t="s">
        <v>2475</v>
      </c>
      <c r="E61" s="147"/>
    </row>
    <row r="62" spans="1:5" s="120" customFormat="1" ht="18" x14ac:dyDescent="0.25">
      <c r="A62" s="121" t="str">
        <f>VLOOKUP(B62,'[1]LISTADO ATM'!$A$2:$C$817,3,0)</f>
        <v>DISTRITO NACIONAL</v>
      </c>
      <c r="B62" s="121">
        <v>569</v>
      </c>
      <c r="C62" s="122" t="str">
        <f>VLOOKUP(B62,'[1]LISTADO ATM'!$A$2:$B$816,2,0)</f>
        <v xml:space="preserve">ATM Superintendencia de Seguros </v>
      </c>
      <c r="D62" s="146" t="s">
        <v>2475</v>
      </c>
      <c r="E62" s="147"/>
    </row>
    <row r="63" spans="1:5" ht="18" x14ac:dyDescent="0.25">
      <c r="A63" s="121" t="str">
        <f>VLOOKUP(B63,'[1]LISTADO ATM'!$A$2:$C$817,3,0)</f>
        <v>NORTE</v>
      </c>
      <c r="B63" s="121">
        <v>732</v>
      </c>
      <c r="C63" s="122" t="str">
        <f>VLOOKUP(B63,'[1]LISTADO ATM'!$A$2:$B$816,2,0)</f>
        <v xml:space="preserve">ATM Molino del Valle (Santiago) </v>
      </c>
      <c r="D63" s="148" t="s">
        <v>2475</v>
      </c>
      <c r="E63" s="148"/>
    </row>
    <row r="64" spans="1:5" ht="18" x14ac:dyDescent="0.25">
      <c r="A64" s="121" t="str">
        <f>VLOOKUP(B64,'[1]LISTADO ATM'!$A$2:$C$817,3,0)</f>
        <v>DISTRITO NACIONAL</v>
      </c>
      <c r="B64" s="121">
        <v>149</v>
      </c>
      <c r="C64" s="122" t="str">
        <f>VLOOKUP(B64,'[1]LISTADO ATM'!$A$2:$B$816,2,0)</f>
        <v>ATM Estación Metro Concepción</v>
      </c>
      <c r="D64" s="146" t="s">
        <v>2475</v>
      </c>
      <c r="E64" s="147"/>
    </row>
    <row r="65" spans="1:5" ht="18" x14ac:dyDescent="0.25">
      <c r="A65" s="121" t="str">
        <f>VLOOKUP(B65,'[1]LISTADO ATM'!$A$2:$C$817,3,0)</f>
        <v>DISTRITO NACIONAL</v>
      </c>
      <c r="B65" s="121">
        <v>338</v>
      </c>
      <c r="C65" s="122" t="str">
        <f>VLOOKUP(B65,'[1]LISTADO ATM'!$A$2:$B$816,2,0)</f>
        <v>ATM S/M Aprezio Pantoja</v>
      </c>
      <c r="D65" s="146" t="s">
        <v>2475</v>
      </c>
      <c r="E65" s="147"/>
    </row>
    <row r="66" spans="1:5" ht="18" x14ac:dyDescent="0.25">
      <c r="A66" s="121" t="str">
        <f>VLOOKUP(B66,'[1]LISTADO ATM'!$A$2:$C$817,3,0)</f>
        <v>NORTE</v>
      </c>
      <c r="B66" s="121">
        <v>712</v>
      </c>
      <c r="C66" s="122" t="str">
        <f>VLOOKUP(B66,'[1]LISTADO ATM'!$A$2:$B$816,2,0)</f>
        <v xml:space="preserve">ATM Oficina Imbert </v>
      </c>
      <c r="D66" s="146" t="s">
        <v>2475</v>
      </c>
      <c r="E66" s="147"/>
    </row>
    <row r="67" spans="1:5" ht="18.75" thickBot="1" x14ac:dyDescent="0.3">
      <c r="A67" s="95" t="s">
        <v>2428</v>
      </c>
      <c r="B67" s="124">
        <f>COUNT(B57:B66)</f>
        <v>10</v>
      </c>
      <c r="C67" s="117"/>
      <c r="D67" s="138"/>
      <c r="E67" s="140"/>
    </row>
  </sheetData>
  <mergeCells count="22">
    <mergeCell ref="D65:E65"/>
    <mergeCell ref="D66:E66"/>
    <mergeCell ref="D67:E67"/>
    <mergeCell ref="A44:E44"/>
    <mergeCell ref="A52:B52"/>
    <mergeCell ref="A53:B53"/>
    <mergeCell ref="A55:E55"/>
    <mergeCell ref="D64:E64"/>
    <mergeCell ref="D57:E57"/>
    <mergeCell ref="D58:E58"/>
    <mergeCell ref="D63:E63"/>
    <mergeCell ref="D56:E56"/>
    <mergeCell ref="D59:E59"/>
    <mergeCell ref="D60:E60"/>
    <mergeCell ref="D61:E61"/>
    <mergeCell ref="D62:E62"/>
    <mergeCell ref="A1:E1"/>
    <mergeCell ref="A8:E8"/>
    <mergeCell ref="A2:E2"/>
    <mergeCell ref="A3:E3"/>
    <mergeCell ref="C26:E26"/>
    <mergeCell ref="A28:E28"/>
  </mergeCells>
  <phoneticPr fontId="47" type="noConversion"/>
  <conditionalFormatting sqref="B43:B44 B51:B55 B27:B28 B1:B8 B59:B60 B66">
    <cfRule type="cellIs" dxfId="968" priority="566" operator="equal">
      <formula>22099.125</formula>
    </cfRule>
  </conditionalFormatting>
  <conditionalFormatting sqref="B43:B44 B51:B55 B27:B28 B1:B8">
    <cfRule type="duplicateValues" dxfId="967" priority="565"/>
  </conditionalFormatting>
  <conditionalFormatting sqref="E50:E56 E1:E8 E26:E28 E42:E44">
    <cfRule type="duplicateValues" dxfId="966" priority="567"/>
    <cfRule type="duplicateValues" dxfId="965" priority="568"/>
  </conditionalFormatting>
  <conditionalFormatting sqref="E67 E1:E8 E50:E56 E26:E28 E42:E44">
    <cfRule type="duplicateValues" dxfId="964" priority="569"/>
  </conditionalFormatting>
  <conditionalFormatting sqref="B42:B44">
    <cfRule type="duplicateValues" dxfId="963" priority="570"/>
  </conditionalFormatting>
  <conditionalFormatting sqref="B51:B55 B43:B44 B27:B28 B1:B8">
    <cfRule type="duplicateValues" dxfId="962" priority="571"/>
    <cfRule type="duplicateValues" dxfId="961" priority="572"/>
    <cfRule type="duplicateValues" dxfId="960" priority="573"/>
    <cfRule type="duplicateValues" dxfId="959" priority="574"/>
  </conditionalFormatting>
  <conditionalFormatting sqref="B51:B55 B43:B44">
    <cfRule type="duplicateValues" dxfId="958" priority="575"/>
  </conditionalFormatting>
  <conditionalFormatting sqref="B51:B55 B43:B44 B27:B28 B1:B8">
    <cfRule type="duplicateValues" dxfId="957" priority="576"/>
  </conditionalFormatting>
  <conditionalFormatting sqref="E49">
    <cfRule type="duplicateValues" dxfId="956" priority="558"/>
  </conditionalFormatting>
  <conditionalFormatting sqref="E49">
    <cfRule type="duplicateValues" dxfId="955" priority="559"/>
  </conditionalFormatting>
  <conditionalFormatting sqref="E49">
    <cfRule type="duplicateValues" dxfId="954" priority="560"/>
    <cfRule type="duplicateValues" dxfId="953" priority="561"/>
    <cfRule type="duplicateValues" dxfId="952" priority="562"/>
  </conditionalFormatting>
  <conditionalFormatting sqref="E49">
    <cfRule type="duplicateValues" dxfId="951" priority="563"/>
    <cfRule type="duplicateValues" dxfId="950" priority="564"/>
  </conditionalFormatting>
  <conditionalFormatting sqref="B49">
    <cfRule type="duplicateValues" dxfId="949" priority="557"/>
  </conditionalFormatting>
  <conditionalFormatting sqref="B49">
    <cfRule type="duplicateValues" dxfId="948" priority="556"/>
  </conditionalFormatting>
  <conditionalFormatting sqref="B49">
    <cfRule type="duplicateValues" dxfId="947" priority="554"/>
    <cfRule type="duplicateValues" dxfId="946" priority="555"/>
  </conditionalFormatting>
  <conditionalFormatting sqref="B49">
    <cfRule type="duplicateValues" dxfId="945" priority="553"/>
  </conditionalFormatting>
  <conditionalFormatting sqref="B65">
    <cfRule type="duplicateValues" dxfId="944" priority="536"/>
  </conditionalFormatting>
  <conditionalFormatting sqref="B65">
    <cfRule type="duplicateValues" dxfId="943" priority="537"/>
  </conditionalFormatting>
  <conditionalFormatting sqref="B58">
    <cfRule type="duplicateValues" dxfId="942" priority="505"/>
  </conditionalFormatting>
  <conditionalFormatting sqref="B58">
    <cfRule type="duplicateValues" dxfId="941" priority="513"/>
  </conditionalFormatting>
  <conditionalFormatting sqref="B58">
    <cfRule type="duplicateValues" dxfId="940" priority="514"/>
  </conditionalFormatting>
  <conditionalFormatting sqref="B58">
    <cfRule type="duplicateValues" dxfId="939" priority="515"/>
  </conditionalFormatting>
  <conditionalFormatting sqref="B58">
    <cfRule type="duplicateValues" dxfId="938" priority="495"/>
  </conditionalFormatting>
  <conditionalFormatting sqref="B60">
    <cfRule type="duplicateValues" dxfId="937" priority="472"/>
  </conditionalFormatting>
  <conditionalFormatting sqref="B60">
    <cfRule type="duplicateValues" dxfId="936" priority="473"/>
  </conditionalFormatting>
  <conditionalFormatting sqref="B57">
    <cfRule type="cellIs" dxfId="935" priority="544" operator="equal">
      <formula>22099.125</formula>
    </cfRule>
  </conditionalFormatting>
  <conditionalFormatting sqref="B57">
    <cfRule type="duplicateValues" dxfId="934" priority="543"/>
  </conditionalFormatting>
  <conditionalFormatting sqref="B64">
    <cfRule type="cellIs" dxfId="933" priority="538" operator="equal">
      <formula>22099.125</formula>
    </cfRule>
  </conditionalFormatting>
  <conditionalFormatting sqref="B64">
    <cfRule type="duplicateValues" dxfId="932" priority="539"/>
  </conditionalFormatting>
  <conditionalFormatting sqref="B64">
    <cfRule type="duplicateValues" dxfId="931" priority="540"/>
  </conditionalFormatting>
  <conditionalFormatting sqref="B64">
    <cfRule type="duplicateValues" dxfId="930" priority="541"/>
  </conditionalFormatting>
  <conditionalFormatting sqref="B64">
    <cfRule type="duplicateValues" dxfId="929" priority="542"/>
  </conditionalFormatting>
  <conditionalFormatting sqref="B65">
    <cfRule type="cellIs" dxfId="928" priority="529" operator="equal">
      <formula>22099.125</formula>
    </cfRule>
  </conditionalFormatting>
  <conditionalFormatting sqref="B65">
    <cfRule type="duplicateValues" dxfId="927" priority="528"/>
  </conditionalFormatting>
  <conditionalFormatting sqref="B65">
    <cfRule type="duplicateValues" dxfId="926" priority="530"/>
  </conditionalFormatting>
  <conditionalFormatting sqref="B65">
    <cfRule type="duplicateValues" dxfId="925" priority="531"/>
  </conditionalFormatting>
  <conditionalFormatting sqref="B65">
    <cfRule type="duplicateValues" dxfId="924" priority="532"/>
    <cfRule type="duplicateValues" dxfId="923" priority="533"/>
    <cfRule type="duplicateValues" dxfId="922" priority="534"/>
    <cfRule type="duplicateValues" dxfId="921" priority="535"/>
  </conditionalFormatting>
  <conditionalFormatting sqref="B57">
    <cfRule type="duplicateValues" dxfId="920" priority="545"/>
  </conditionalFormatting>
  <conditionalFormatting sqref="B57">
    <cfRule type="duplicateValues" dxfId="919" priority="546"/>
  </conditionalFormatting>
  <conditionalFormatting sqref="B57">
    <cfRule type="duplicateValues" dxfId="918" priority="547"/>
    <cfRule type="duplicateValues" dxfId="917" priority="548"/>
    <cfRule type="duplicateValues" dxfId="916" priority="549"/>
    <cfRule type="duplicateValues" dxfId="915" priority="550"/>
  </conditionalFormatting>
  <conditionalFormatting sqref="B57">
    <cfRule type="duplicateValues" dxfId="914" priority="551"/>
  </conditionalFormatting>
  <conditionalFormatting sqref="B57">
    <cfRule type="duplicateValues" dxfId="913" priority="552"/>
  </conditionalFormatting>
  <conditionalFormatting sqref="B64">
    <cfRule type="cellIs" dxfId="912" priority="519" operator="equal">
      <formula>22099.125</formula>
    </cfRule>
  </conditionalFormatting>
  <conditionalFormatting sqref="B64">
    <cfRule type="duplicateValues" dxfId="911" priority="518"/>
  </conditionalFormatting>
  <conditionalFormatting sqref="B64">
    <cfRule type="duplicateValues" dxfId="910" priority="520"/>
  </conditionalFormatting>
  <conditionalFormatting sqref="B64">
    <cfRule type="duplicateValues" dxfId="909" priority="521"/>
  </conditionalFormatting>
  <conditionalFormatting sqref="B64">
    <cfRule type="duplicateValues" dxfId="908" priority="522"/>
    <cfRule type="duplicateValues" dxfId="907" priority="523"/>
    <cfRule type="duplicateValues" dxfId="906" priority="524"/>
    <cfRule type="duplicateValues" dxfId="905" priority="525"/>
  </conditionalFormatting>
  <conditionalFormatting sqref="B64">
    <cfRule type="duplicateValues" dxfId="904" priority="526"/>
  </conditionalFormatting>
  <conditionalFormatting sqref="B64">
    <cfRule type="duplicateValues" dxfId="903" priority="527"/>
  </conditionalFormatting>
  <conditionalFormatting sqref="B58">
    <cfRule type="cellIs" dxfId="902" priority="506" operator="equal">
      <formula>22099.125</formula>
    </cfRule>
  </conditionalFormatting>
  <conditionalFormatting sqref="B58">
    <cfRule type="duplicateValues" dxfId="901" priority="507"/>
  </conditionalFormatting>
  <conditionalFormatting sqref="B58">
    <cfRule type="duplicateValues" dxfId="900" priority="508"/>
  </conditionalFormatting>
  <conditionalFormatting sqref="B58">
    <cfRule type="duplicateValues" dxfId="899" priority="509"/>
    <cfRule type="duplicateValues" dxfId="898" priority="510"/>
    <cfRule type="duplicateValues" dxfId="897" priority="511"/>
    <cfRule type="duplicateValues" dxfId="896" priority="512"/>
  </conditionalFormatting>
  <conditionalFormatting sqref="B58">
    <cfRule type="duplicateValues" dxfId="895" priority="503"/>
    <cfRule type="duplicateValues" dxfId="894" priority="504"/>
  </conditionalFormatting>
  <conditionalFormatting sqref="B58">
    <cfRule type="duplicateValues" dxfId="893" priority="516"/>
  </conditionalFormatting>
  <conditionalFormatting sqref="B58">
    <cfRule type="duplicateValues" dxfId="892" priority="517"/>
  </conditionalFormatting>
  <conditionalFormatting sqref="B58">
    <cfRule type="duplicateValues" dxfId="891" priority="502"/>
  </conditionalFormatting>
  <conditionalFormatting sqref="B58">
    <cfRule type="cellIs" dxfId="890" priority="493" operator="equal">
      <formula>22099.125</formula>
    </cfRule>
  </conditionalFormatting>
  <conditionalFormatting sqref="B58">
    <cfRule type="duplicateValues" dxfId="889" priority="492"/>
  </conditionalFormatting>
  <conditionalFormatting sqref="B58">
    <cfRule type="duplicateValues" dxfId="888" priority="494"/>
  </conditionalFormatting>
  <conditionalFormatting sqref="B58">
    <cfRule type="duplicateValues" dxfId="887" priority="496"/>
    <cfRule type="duplicateValues" dxfId="886" priority="497"/>
    <cfRule type="duplicateValues" dxfId="885" priority="498"/>
    <cfRule type="duplicateValues" dxfId="884" priority="499"/>
  </conditionalFormatting>
  <conditionalFormatting sqref="B58">
    <cfRule type="duplicateValues" dxfId="883" priority="500"/>
  </conditionalFormatting>
  <conditionalFormatting sqref="B58">
    <cfRule type="duplicateValues" dxfId="882" priority="501"/>
  </conditionalFormatting>
  <conditionalFormatting sqref="B66">
    <cfRule type="cellIs" dxfId="881" priority="486" operator="equal">
      <formula>22099.125</formula>
    </cfRule>
  </conditionalFormatting>
  <conditionalFormatting sqref="B66">
    <cfRule type="duplicateValues" dxfId="880" priority="484"/>
    <cfRule type="duplicateValues" dxfId="879" priority="485"/>
  </conditionalFormatting>
  <conditionalFormatting sqref="B66">
    <cfRule type="duplicateValues" dxfId="878" priority="483"/>
  </conditionalFormatting>
  <conditionalFormatting sqref="B66">
    <cfRule type="duplicateValues" dxfId="877" priority="487"/>
  </conditionalFormatting>
  <conditionalFormatting sqref="B66">
    <cfRule type="duplicateValues" dxfId="876" priority="488"/>
    <cfRule type="duplicateValues" dxfId="875" priority="489"/>
    <cfRule type="duplicateValues" dxfId="874" priority="490"/>
    <cfRule type="duplicateValues" dxfId="873" priority="491"/>
  </conditionalFormatting>
  <conditionalFormatting sqref="B66">
    <cfRule type="duplicateValues" dxfId="872" priority="482"/>
  </conditionalFormatting>
  <conditionalFormatting sqref="B60">
    <cfRule type="cellIs" dxfId="871" priority="476" operator="equal">
      <formula>22099.125</formula>
    </cfRule>
  </conditionalFormatting>
  <conditionalFormatting sqref="B60">
    <cfRule type="duplicateValues" dxfId="870" priority="474"/>
    <cfRule type="duplicateValues" dxfId="869" priority="475"/>
  </conditionalFormatting>
  <conditionalFormatting sqref="B60">
    <cfRule type="duplicateValues" dxfId="868" priority="477"/>
  </conditionalFormatting>
  <conditionalFormatting sqref="B60">
    <cfRule type="duplicateValues" dxfId="867" priority="478"/>
    <cfRule type="duplicateValues" dxfId="866" priority="479"/>
    <cfRule type="duplicateValues" dxfId="865" priority="480"/>
    <cfRule type="duplicateValues" dxfId="864" priority="481"/>
  </conditionalFormatting>
  <conditionalFormatting sqref="B59">
    <cfRule type="cellIs" dxfId="863" priority="466" operator="equal">
      <formula>22099.125</formula>
    </cfRule>
  </conditionalFormatting>
  <conditionalFormatting sqref="B59">
    <cfRule type="duplicateValues" dxfId="862" priority="464"/>
    <cfRule type="duplicateValues" dxfId="861" priority="465"/>
  </conditionalFormatting>
  <conditionalFormatting sqref="B59">
    <cfRule type="duplicateValues" dxfId="860" priority="463"/>
  </conditionalFormatting>
  <conditionalFormatting sqref="B59">
    <cfRule type="duplicateValues" dxfId="859" priority="467"/>
  </conditionalFormatting>
  <conditionalFormatting sqref="B59">
    <cfRule type="duplicateValues" dxfId="858" priority="468"/>
    <cfRule type="duplicateValues" dxfId="857" priority="469"/>
    <cfRule type="duplicateValues" dxfId="856" priority="470"/>
    <cfRule type="duplicateValues" dxfId="855" priority="471"/>
  </conditionalFormatting>
  <conditionalFormatting sqref="B59">
    <cfRule type="duplicateValues" dxfId="854" priority="462"/>
  </conditionalFormatting>
  <conditionalFormatting sqref="E57">
    <cfRule type="duplicateValues" dxfId="853" priority="457"/>
    <cfRule type="duplicateValues" dxfId="852" priority="458"/>
  </conditionalFormatting>
  <conditionalFormatting sqref="E57">
    <cfRule type="duplicateValues" dxfId="851" priority="456"/>
  </conditionalFormatting>
  <conditionalFormatting sqref="E65">
    <cfRule type="duplicateValues" dxfId="850" priority="454"/>
    <cfRule type="duplicateValues" dxfId="849" priority="455"/>
  </conditionalFormatting>
  <conditionalFormatting sqref="E65">
    <cfRule type="duplicateValues" dxfId="848" priority="453"/>
  </conditionalFormatting>
  <conditionalFormatting sqref="E64">
    <cfRule type="duplicateValues" dxfId="847" priority="449"/>
  </conditionalFormatting>
  <conditionalFormatting sqref="E64">
    <cfRule type="duplicateValues" dxfId="846" priority="450"/>
    <cfRule type="duplicateValues" dxfId="845" priority="451"/>
  </conditionalFormatting>
  <conditionalFormatting sqref="E64">
    <cfRule type="duplicateValues" dxfId="844" priority="452"/>
  </conditionalFormatting>
  <conditionalFormatting sqref="E58">
    <cfRule type="duplicateValues" dxfId="843" priority="459"/>
    <cfRule type="duplicateValues" dxfId="842" priority="460"/>
  </conditionalFormatting>
  <conditionalFormatting sqref="E58">
    <cfRule type="duplicateValues" dxfId="841" priority="461"/>
  </conditionalFormatting>
  <conditionalFormatting sqref="E66">
    <cfRule type="duplicateValues" dxfId="840" priority="445"/>
  </conditionalFormatting>
  <conditionalFormatting sqref="E66">
    <cfRule type="duplicateValues" dxfId="839" priority="446"/>
    <cfRule type="duplicateValues" dxfId="838" priority="447"/>
  </conditionalFormatting>
  <conditionalFormatting sqref="E66">
    <cfRule type="duplicateValues" dxfId="837" priority="448"/>
  </conditionalFormatting>
  <conditionalFormatting sqref="E60">
    <cfRule type="duplicateValues" dxfId="836" priority="441"/>
  </conditionalFormatting>
  <conditionalFormatting sqref="E60">
    <cfRule type="duplicateValues" dxfId="835" priority="442"/>
    <cfRule type="duplicateValues" dxfId="834" priority="443"/>
  </conditionalFormatting>
  <conditionalFormatting sqref="E60">
    <cfRule type="duplicateValues" dxfId="833" priority="444"/>
  </conditionalFormatting>
  <conditionalFormatting sqref="E59">
    <cfRule type="duplicateValues" dxfId="832" priority="437"/>
  </conditionalFormatting>
  <conditionalFormatting sqref="E59">
    <cfRule type="duplicateValues" dxfId="831" priority="438"/>
    <cfRule type="duplicateValues" dxfId="830" priority="439"/>
  </conditionalFormatting>
  <conditionalFormatting sqref="E59">
    <cfRule type="duplicateValues" dxfId="829" priority="440"/>
  </conditionalFormatting>
  <conditionalFormatting sqref="B67 B50:B56 B42:B44 B1:B8 B26:B28">
    <cfRule type="duplicateValues" dxfId="828" priority="577"/>
    <cfRule type="duplicateValues" dxfId="827" priority="578"/>
  </conditionalFormatting>
  <conditionalFormatting sqref="B67 B50:B56 B42:B44 B1:B8 B26:B28">
    <cfRule type="duplicateValues" dxfId="826" priority="579"/>
  </conditionalFormatting>
  <conditionalFormatting sqref="B67">
    <cfRule type="duplicateValues" dxfId="825" priority="580"/>
  </conditionalFormatting>
  <conditionalFormatting sqref="E67 E50:E56 E42:E45 E1:E8 E26:E28">
    <cfRule type="duplicateValues" dxfId="824" priority="581"/>
  </conditionalFormatting>
  <conditionalFormatting sqref="B61">
    <cfRule type="cellIs" dxfId="823" priority="431" operator="equal">
      <formula>22099.125</formula>
    </cfRule>
  </conditionalFormatting>
  <conditionalFormatting sqref="B61">
    <cfRule type="duplicateValues" dxfId="822" priority="430"/>
  </conditionalFormatting>
  <conditionalFormatting sqref="B61">
    <cfRule type="duplicateValues" dxfId="821" priority="432"/>
    <cfRule type="duplicateValues" dxfId="820" priority="433"/>
    <cfRule type="duplicateValues" dxfId="819" priority="434"/>
    <cfRule type="duplicateValues" dxfId="818" priority="435"/>
  </conditionalFormatting>
  <conditionalFormatting sqref="B61">
    <cfRule type="duplicateValues" dxfId="817" priority="428"/>
    <cfRule type="duplicateValues" dxfId="816" priority="429"/>
  </conditionalFormatting>
  <conditionalFormatting sqref="B61">
    <cfRule type="duplicateValues" dxfId="815" priority="436"/>
  </conditionalFormatting>
  <conditionalFormatting sqref="B61">
    <cfRule type="cellIs" dxfId="814" priority="427" operator="equal">
      <formula>22099.125</formula>
    </cfRule>
  </conditionalFormatting>
  <conditionalFormatting sqref="B61">
    <cfRule type="cellIs" dxfId="813" priority="421" operator="equal">
      <formula>22099.125</formula>
    </cfRule>
  </conditionalFormatting>
  <conditionalFormatting sqref="B61">
    <cfRule type="duplicateValues" dxfId="812" priority="419"/>
    <cfRule type="duplicateValues" dxfId="811" priority="420"/>
  </conditionalFormatting>
  <conditionalFormatting sqref="B61">
    <cfRule type="duplicateValues" dxfId="810" priority="418"/>
  </conditionalFormatting>
  <conditionalFormatting sqref="B61">
    <cfRule type="duplicateValues" dxfId="809" priority="422"/>
  </conditionalFormatting>
  <conditionalFormatting sqref="B61">
    <cfRule type="duplicateValues" dxfId="808" priority="423"/>
    <cfRule type="duplicateValues" dxfId="807" priority="424"/>
    <cfRule type="duplicateValues" dxfId="806" priority="425"/>
    <cfRule type="duplicateValues" dxfId="805" priority="426"/>
  </conditionalFormatting>
  <conditionalFormatting sqref="B61">
    <cfRule type="duplicateValues" dxfId="804" priority="417"/>
  </conditionalFormatting>
  <conditionalFormatting sqref="E61">
    <cfRule type="duplicateValues" dxfId="803" priority="413"/>
  </conditionalFormatting>
  <conditionalFormatting sqref="E61">
    <cfRule type="duplicateValues" dxfId="802" priority="414"/>
    <cfRule type="duplicateValues" dxfId="801" priority="415"/>
  </conditionalFormatting>
  <conditionalFormatting sqref="E61">
    <cfRule type="duplicateValues" dxfId="800" priority="416"/>
  </conditionalFormatting>
  <conditionalFormatting sqref="B32">
    <cfRule type="duplicateValues" dxfId="799" priority="412"/>
  </conditionalFormatting>
  <conditionalFormatting sqref="B32">
    <cfRule type="duplicateValues" dxfId="798" priority="410"/>
    <cfRule type="duplicateValues" dxfId="797" priority="411"/>
  </conditionalFormatting>
  <conditionalFormatting sqref="E32">
    <cfRule type="duplicateValues" dxfId="796" priority="409"/>
  </conditionalFormatting>
  <conditionalFormatting sqref="E32">
    <cfRule type="duplicateValues" dxfId="795" priority="406"/>
    <cfRule type="duplicateValues" dxfId="794" priority="407"/>
    <cfRule type="duplicateValues" dxfId="793" priority="408"/>
  </conditionalFormatting>
  <conditionalFormatting sqref="E32">
    <cfRule type="duplicateValues" dxfId="792" priority="404"/>
    <cfRule type="duplicateValues" dxfId="791" priority="405"/>
  </conditionalFormatting>
  <conditionalFormatting sqref="B33">
    <cfRule type="duplicateValues" dxfId="790" priority="403"/>
  </conditionalFormatting>
  <conditionalFormatting sqref="B33">
    <cfRule type="duplicateValues" dxfId="789" priority="401"/>
    <cfRule type="duplicateValues" dxfId="788" priority="402"/>
  </conditionalFormatting>
  <conditionalFormatting sqref="E33">
    <cfRule type="duplicateValues" dxfId="787" priority="400"/>
  </conditionalFormatting>
  <conditionalFormatting sqref="E33">
    <cfRule type="duplicateValues" dxfId="786" priority="397"/>
    <cfRule type="duplicateValues" dxfId="785" priority="398"/>
    <cfRule type="duplicateValues" dxfId="784" priority="399"/>
  </conditionalFormatting>
  <conditionalFormatting sqref="E33">
    <cfRule type="duplicateValues" dxfId="783" priority="395"/>
    <cfRule type="duplicateValues" dxfId="782" priority="396"/>
  </conditionalFormatting>
  <conditionalFormatting sqref="B62">
    <cfRule type="cellIs" dxfId="781" priority="389" operator="equal">
      <formula>22099.125</formula>
    </cfRule>
  </conditionalFormatting>
  <conditionalFormatting sqref="B62">
    <cfRule type="duplicateValues" dxfId="780" priority="388"/>
  </conditionalFormatting>
  <conditionalFormatting sqref="B62">
    <cfRule type="duplicateValues" dxfId="779" priority="390"/>
    <cfRule type="duplicateValues" dxfId="778" priority="391"/>
    <cfRule type="duplicateValues" dxfId="777" priority="392"/>
    <cfRule type="duplicateValues" dxfId="776" priority="393"/>
  </conditionalFormatting>
  <conditionalFormatting sqref="B62">
    <cfRule type="duplicateValues" dxfId="775" priority="386"/>
    <cfRule type="duplicateValues" dxfId="774" priority="387"/>
  </conditionalFormatting>
  <conditionalFormatting sqref="B62">
    <cfRule type="duplicateValues" dxfId="773" priority="394"/>
  </conditionalFormatting>
  <conditionalFormatting sqref="B62">
    <cfRule type="cellIs" dxfId="772" priority="385" operator="equal">
      <formula>22099.125</formula>
    </cfRule>
  </conditionalFormatting>
  <conditionalFormatting sqref="B62">
    <cfRule type="cellIs" dxfId="771" priority="379" operator="equal">
      <formula>22099.125</formula>
    </cfRule>
  </conditionalFormatting>
  <conditionalFormatting sqref="B62">
    <cfRule type="duplicateValues" dxfId="770" priority="377"/>
    <cfRule type="duplicateValues" dxfId="769" priority="378"/>
  </conditionalFormatting>
  <conditionalFormatting sqref="B62">
    <cfRule type="duplicateValues" dxfId="768" priority="376"/>
  </conditionalFormatting>
  <conditionalFormatting sqref="B62">
    <cfRule type="duplicateValues" dxfId="767" priority="380"/>
  </conditionalFormatting>
  <conditionalFormatting sqref="B62">
    <cfRule type="duplicateValues" dxfId="766" priority="381"/>
    <cfRule type="duplicateValues" dxfId="765" priority="382"/>
    <cfRule type="duplicateValues" dxfId="764" priority="383"/>
    <cfRule type="duplicateValues" dxfId="763" priority="384"/>
  </conditionalFormatting>
  <conditionalFormatting sqref="B62">
    <cfRule type="duplicateValues" dxfId="762" priority="375"/>
  </conditionalFormatting>
  <conditionalFormatting sqref="E62">
    <cfRule type="duplicateValues" dxfId="761" priority="371"/>
  </conditionalFormatting>
  <conditionalFormatting sqref="E62">
    <cfRule type="duplicateValues" dxfId="760" priority="372"/>
    <cfRule type="duplicateValues" dxfId="759" priority="373"/>
  </conditionalFormatting>
  <conditionalFormatting sqref="E62">
    <cfRule type="duplicateValues" dxfId="758" priority="374"/>
  </conditionalFormatting>
  <conditionalFormatting sqref="B34">
    <cfRule type="duplicateValues" dxfId="757" priority="370"/>
  </conditionalFormatting>
  <conditionalFormatting sqref="B34">
    <cfRule type="duplicateValues" dxfId="756" priority="368"/>
    <cfRule type="duplicateValues" dxfId="755" priority="369"/>
  </conditionalFormatting>
  <conditionalFormatting sqref="E34">
    <cfRule type="duplicateValues" dxfId="754" priority="367"/>
  </conditionalFormatting>
  <conditionalFormatting sqref="E34">
    <cfRule type="duplicateValues" dxfId="753" priority="364"/>
    <cfRule type="duplicateValues" dxfId="752" priority="365"/>
    <cfRule type="duplicateValues" dxfId="751" priority="366"/>
  </conditionalFormatting>
  <conditionalFormatting sqref="E34">
    <cfRule type="duplicateValues" dxfId="750" priority="362"/>
    <cfRule type="duplicateValues" dxfId="749" priority="363"/>
  </conditionalFormatting>
  <conditionalFormatting sqref="B35">
    <cfRule type="duplicateValues" dxfId="748" priority="361"/>
  </conditionalFormatting>
  <conditionalFormatting sqref="B35">
    <cfRule type="duplicateValues" dxfId="747" priority="359"/>
    <cfRule type="duplicateValues" dxfId="746" priority="360"/>
  </conditionalFormatting>
  <conditionalFormatting sqref="E35">
    <cfRule type="duplicateValues" dxfId="745" priority="358"/>
  </conditionalFormatting>
  <conditionalFormatting sqref="E35">
    <cfRule type="duplicateValues" dxfId="744" priority="355"/>
    <cfRule type="duplicateValues" dxfId="743" priority="356"/>
    <cfRule type="duplicateValues" dxfId="742" priority="357"/>
  </conditionalFormatting>
  <conditionalFormatting sqref="E35">
    <cfRule type="duplicateValues" dxfId="741" priority="353"/>
    <cfRule type="duplicateValues" dxfId="740" priority="354"/>
  </conditionalFormatting>
  <conditionalFormatting sqref="B35">
    <cfRule type="duplicateValues" dxfId="739" priority="352"/>
  </conditionalFormatting>
  <conditionalFormatting sqref="B63">
    <cfRule type="duplicateValues" dxfId="738" priority="341"/>
  </conditionalFormatting>
  <conditionalFormatting sqref="B63">
    <cfRule type="duplicateValues" dxfId="737" priority="349"/>
  </conditionalFormatting>
  <conditionalFormatting sqref="B63">
    <cfRule type="duplicateValues" dxfId="736" priority="350"/>
  </conditionalFormatting>
  <conditionalFormatting sqref="B63">
    <cfRule type="duplicateValues" dxfId="735" priority="351"/>
  </conditionalFormatting>
  <conditionalFormatting sqref="B63">
    <cfRule type="duplicateValues" dxfId="734" priority="335"/>
  </conditionalFormatting>
  <conditionalFormatting sqref="B63">
    <cfRule type="duplicateValues" dxfId="733" priority="328"/>
  </conditionalFormatting>
  <conditionalFormatting sqref="B63">
    <cfRule type="duplicateValues" dxfId="732" priority="334"/>
  </conditionalFormatting>
  <conditionalFormatting sqref="B63">
    <cfRule type="cellIs" dxfId="731" priority="340" operator="equal">
      <formula>22099.125</formula>
    </cfRule>
  </conditionalFormatting>
  <conditionalFormatting sqref="B63">
    <cfRule type="duplicateValues" dxfId="730" priority="339"/>
  </conditionalFormatting>
  <conditionalFormatting sqref="B63">
    <cfRule type="duplicateValues" dxfId="729" priority="342"/>
  </conditionalFormatting>
  <conditionalFormatting sqref="B63">
    <cfRule type="duplicateValues" dxfId="728" priority="343"/>
    <cfRule type="duplicateValues" dxfId="727" priority="344"/>
    <cfRule type="duplicateValues" dxfId="726" priority="345"/>
    <cfRule type="duplicateValues" dxfId="725" priority="346"/>
  </conditionalFormatting>
  <conditionalFormatting sqref="B63">
    <cfRule type="duplicateValues" dxfId="724" priority="347"/>
  </conditionalFormatting>
  <conditionalFormatting sqref="B63">
    <cfRule type="duplicateValues" dxfId="723" priority="348"/>
  </conditionalFormatting>
  <conditionalFormatting sqref="B63">
    <cfRule type="duplicateValues" dxfId="722" priority="337"/>
    <cfRule type="duplicateValues" dxfId="721" priority="338"/>
  </conditionalFormatting>
  <conditionalFormatting sqref="B63">
    <cfRule type="duplicateValues" dxfId="720" priority="336"/>
  </conditionalFormatting>
  <conditionalFormatting sqref="B63">
    <cfRule type="cellIs" dxfId="719" priority="327" operator="equal">
      <formula>22099.125</formula>
    </cfRule>
  </conditionalFormatting>
  <conditionalFormatting sqref="B63">
    <cfRule type="duplicateValues" dxfId="718" priority="326"/>
  </conditionalFormatting>
  <conditionalFormatting sqref="B63">
    <cfRule type="duplicateValues" dxfId="717" priority="329"/>
  </conditionalFormatting>
  <conditionalFormatting sqref="B63">
    <cfRule type="duplicateValues" dxfId="716" priority="330"/>
    <cfRule type="duplicateValues" dxfId="715" priority="331"/>
    <cfRule type="duplicateValues" dxfId="714" priority="332"/>
    <cfRule type="duplicateValues" dxfId="713" priority="333"/>
  </conditionalFormatting>
  <conditionalFormatting sqref="E63">
    <cfRule type="duplicateValues" dxfId="712" priority="322"/>
    <cfRule type="duplicateValues" dxfId="711" priority="323"/>
  </conditionalFormatting>
  <conditionalFormatting sqref="E63">
    <cfRule type="duplicateValues" dxfId="710" priority="324"/>
  </conditionalFormatting>
  <conditionalFormatting sqref="E63">
    <cfRule type="duplicateValues" dxfId="709" priority="325"/>
  </conditionalFormatting>
  <conditionalFormatting sqref="B63">
    <cfRule type="duplicateValues" dxfId="708" priority="321"/>
  </conditionalFormatting>
  <conditionalFormatting sqref="B63">
    <cfRule type="duplicateValues" dxfId="707" priority="320"/>
  </conditionalFormatting>
  <conditionalFormatting sqref="B36">
    <cfRule type="duplicateValues" dxfId="706" priority="319"/>
  </conditionalFormatting>
  <conditionalFormatting sqref="B36">
    <cfRule type="duplicateValues" dxfId="705" priority="317"/>
    <cfRule type="duplicateValues" dxfId="704" priority="318"/>
  </conditionalFormatting>
  <conditionalFormatting sqref="E36">
    <cfRule type="duplicateValues" dxfId="703" priority="316"/>
  </conditionalFormatting>
  <conditionalFormatting sqref="E36">
    <cfRule type="duplicateValues" dxfId="702" priority="313"/>
    <cfRule type="duplicateValues" dxfId="701" priority="314"/>
    <cfRule type="duplicateValues" dxfId="700" priority="315"/>
  </conditionalFormatting>
  <conditionalFormatting sqref="E36">
    <cfRule type="duplicateValues" dxfId="699" priority="311"/>
    <cfRule type="duplicateValues" dxfId="698" priority="312"/>
  </conditionalFormatting>
  <conditionalFormatting sqref="B36">
    <cfRule type="duplicateValues" dxfId="697" priority="310"/>
  </conditionalFormatting>
  <conditionalFormatting sqref="B36">
    <cfRule type="duplicateValues" dxfId="696" priority="309"/>
  </conditionalFormatting>
  <conditionalFormatting sqref="B37">
    <cfRule type="duplicateValues" dxfId="695" priority="308"/>
  </conditionalFormatting>
  <conditionalFormatting sqref="B37">
    <cfRule type="duplicateValues" dxfId="694" priority="306"/>
    <cfRule type="duplicateValues" dxfId="693" priority="307"/>
  </conditionalFormatting>
  <conditionalFormatting sqref="E37">
    <cfRule type="duplicateValues" dxfId="692" priority="305"/>
  </conditionalFormatting>
  <conditionalFormatting sqref="E37">
    <cfRule type="duplicateValues" dxfId="691" priority="302"/>
    <cfRule type="duplicateValues" dxfId="690" priority="303"/>
    <cfRule type="duplicateValues" dxfId="689" priority="304"/>
  </conditionalFormatting>
  <conditionalFormatting sqref="E37">
    <cfRule type="duplicateValues" dxfId="688" priority="300"/>
    <cfRule type="duplicateValues" dxfId="687" priority="301"/>
  </conditionalFormatting>
  <conditionalFormatting sqref="B37">
    <cfRule type="duplicateValues" dxfId="686" priority="299"/>
  </conditionalFormatting>
  <conditionalFormatting sqref="B37">
    <cfRule type="duplicateValues" dxfId="685" priority="298"/>
  </conditionalFormatting>
  <conditionalFormatting sqref="B37">
    <cfRule type="duplicateValues" dxfId="684" priority="295"/>
    <cfRule type="duplicateValues" dxfId="683" priority="296"/>
    <cfRule type="duplicateValues" dxfId="682" priority="297"/>
  </conditionalFormatting>
  <conditionalFormatting sqref="E46">
    <cfRule type="duplicateValues" dxfId="681" priority="288"/>
  </conditionalFormatting>
  <conditionalFormatting sqref="E46">
    <cfRule type="duplicateValues" dxfId="680" priority="289"/>
    <cfRule type="duplicateValues" dxfId="679" priority="290"/>
    <cfRule type="duplicateValues" dxfId="678" priority="291"/>
  </conditionalFormatting>
  <conditionalFormatting sqref="E46">
    <cfRule type="duplicateValues" dxfId="677" priority="292"/>
    <cfRule type="duplicateValues" dxfId="676" priority="293"/>
  </conditionalFormatting>
  <conditionalFormatting sqref="E46">
    <cfRule type="duplicateValues" dxfId="675" priority="294"/>
  </conditionalFormatting>
  <conditionalFormatting sqref="B46">
    <cfRule type="duplicateValues" dxfId="674" priority="287"/>
  </conditionalFormatting>
  <conditionalFormatting sqref="B46">
    <cfRule type="duplicateValues" dxfId="673" priority="285"/>
    <cfRule type="duplicateValues" dxfId="672" priority="286"/>
  </conditionalFormatting>
  <conditionalFormatting sqref="B46">
    <cfRule type="duplicateValues" dxfId="671" priority="284"/>
  </conditionalFormatting>
  <conditionalFormatting sqref="B46">
    <cfRule type="duplicateValues" dxfId="670" priority="283"/>
  </conditionalFormatting>
  <conditionalFormatting sqref="B46">
    <cfRule type="duplicateValues" dxfId="669" priority="280"/>
    <cfRule type="duplicateValues" dxfId="668" priority="281"/>
    <cfRule type="duplicateValues" dxfId="667" priority="282"/>
  </conditionalFormatting>
  <conditionalFormatting sqref="E47">
    <cfRule type="duplicateValues" dxfId="666" priority="273"/>
  </conditionalFormatting>
  <conditionalFormatting sqref="E47">
    <cfRule type="duplicateValues" dxfId="665" priority="274"/>
    <cfRule type="duplicateValues" dxfId="664" priority="275"/>
    <cfRule type="duplicateValues" dxfId="663" priority="276"/>
  </conditionalFormatting>
  <conditionalFormatting sqref="E47">
    <cfRule type="duplicateValues" dxfId="662" priority="277"/>
    <cfRule type="duplicateValues" dxfId="661" priority="278"/>
  </conditionalFormatting>
  <conditionalFormatting sqref="E47">
    <cfRule type="duplicateValues" dxfId="660" priority="279"/>
  </conditionalFormatting>
  <conditionalFormatting sqref="B47">
    <cfRule type="duplicateValues" dxfId="659" priority="272"/>
  </conditionalFormatting>
  <conditionalFormatting sqref="B47">
    <cfRule type="duplicateValues" dxfId="658" priority="270"/>
    <cfRule type="duplicateValues" dxfId="657" priority="271"/>
  </conditionalFormatting>
  <conditionalFormatting sqref="B47">
    <cfRule type="duplicateValues" dxfId="656" priority="269"/>
  </conditionalFormatting>
  <conditionalFormatting sqref="B47">
    <cfRule type="duplicateValues" dxfId="655" priority="268"/>
  </conditionalFormatting>
  <conditionalFormatting sqref="B47">
    <cfRule type="duplicateValues" dxfId="654" priority="265"/>
    <cfRule type="duplicateValues" dxfId="653" priority="266"/>
    <cfRule type="duplicateValues" dxfId="652" priority="267"/>
  </conditionalFormatting>
  <conditionalFormatting sqref="E48">
    <cfRule type="duplicateValues" dxfId="651" priority="258"/>
  </conditionalFormatting>
  <conditionalFormatting sqref="E48">
    <cfRule type="duplicateValues" dxfId="650" priority="259"/>
    <cfRule type="duplicateValues" dxfId="649" priority="260"/>
    <cfRule type="duplicateValues" dxfId="648" priority="261"/>
  </conditionalFormatting>
  <conditionalFormatting sqref="E48">
    <cfRule type="duplicateValues" dxfId="647" priority="262"/>
    <cfRule type="duplicateValues" dxfId="646" priority="263"/>
  </conditionalFormatting>
  <conditionalFormatting sqref="E48">
    <cfRule type="duplicateValues" dxfId="645" priority="264"/>
  </conditionalFormatting>
  <conditionalFormatting sqref="B48">
    <cfRule type="duplicateValues" dxfId="644" priority="257"/>
  </conditionalFormatting>
  <conditionalFormatting sqref="B48">
    <cfRule type="duplicateValues" dxfId="643" priority="255"/>
    <cfRule type="duplicateValues" dxfId="642" priority="256"/>
  </conditionalFormatting>
  <conditionalFormatting sqref="B48">
    <cfRule type="duplicateValues" dxfId="641" priority="254"/>
  </conditionalFormatting>
  <conditionalFormatting sqref="B48">
    <cfRule type="duplicateValues" dxfId="640" priority="253"/>
  </conditionalFormatting>
  <conditionalFormatting sqref="B48">
    <cfRule type="duplicateValues" dxfId="639" priority="250"/>
    <cfRule type="duplicateValues" dxfId="638" priority="251"/>
    <cfRule type="duplicateValues" dxfId="637" priority="252"/>
  </conditionalFormatting>
  <conditionalFormatting sqref="B26:B67 B1:B9">
    <cfRule type="duplicateValues" dxfId="636" priority="249"/>
  </conditionalFormatting>
  <conditionalFormatting sqref="B65 B57">
    <cfRule type="duplicateValues" dxfId="635" priority="582"/>
  </conditionalFormatting>
  <conditionalFormatting sqref="E10">
    <cfRule type="duplicateValues" dxfId="634" priority="242"/>
  </conditionalFormatting>
  <conditionalFormatting sqref="E10">
    <cfRule type="duplicateValues" dxfId="633" priority="243"/>
  </conditionalFormatting>
  <conditionalFormatting sqref="E10">
    <cfRule type="duplicateValues" dxfId="632" priority="244"/>
    <cfRule type="duplicateValues" dxfId="631" priority="245"/>
    <cfRule type="duplicateValues" dxfId="630" priority="246"/>
  </conditionalFormatting>
  <conditionalFormatting sqref="E10">
    <cfRule type="duplicateValues" dxfId="629" priority="247"/>
    <cfRule type="duplicateValues" dxfId="628" priority="248"/>
  </conditionalFormatting>
  <conditionalFormatting sqref="B10">
    <cfRule type="duplicateValues" dxfId="627" priority="241"/>
  </conditionalFormatting>
  <conditionalFormatting sqref="B10">
    <cfRule type="duplicateValues" dxfId="626" priority="240"/>
  </conditionalFormatting>
  <conditionalFormatting sqref="B10">
    <cfRule type="duplicateValues" dxfId="625" priority="238"/>
    <cfRule type="duplicateValues" dxfId="624" priority="239"/>
  </conditionalFormatting>
  <conditionalFormatting sqref="B10">
    <cfRule type="duplicateValues" dxfId="623" priority="237"/>
  </conditionalFormatting>
  <conditionalFormatting sqref="B10">
    <cfRule type="duplicateValues" dxfId="622" priority="236"/>
  </conditionalFormatting>
  <conditionalFormatting sqref="B10">
    <cfRule type="duplicateValues" dxfId="621" priority="235"/>
  </conditionalFormatting>
  <conditionalFormatting sqref="B10">
    <cfRule type="duplicateValues" dxfId="620" priority="232"/>
    <cfRule type="duplicateValues" dxfId="619" priority="233"/>
    <cfRule type="duplicateValues" dxfId="618" priority="234"/>
  </conditionalFormatting>
  <conditionalFormatting sqref="B10">
    <cfRule type="duplicateValues" dxfId="617" priority="231"/>
  </conditionalFormatting>
  <conditionalFormatting sqref="B26">
    <cfRule type="duplicateValues" dxfId="616" priority="230"/>
  </conditionalFormatting>
  <conditionalFormatting sqref="E11">
    <cfRule type="duplicateValues" dxfId="615" priority="223"/>
  </conditionalFormatting>
  <conditionalFormatting sqref="E11">
    <cfRule type="duplicateValues" dxfId="614" priority="224"/>
  </conditionalFormatting>
  <conditionalFormatting sqref="E11">
    <cfRule type="duplicateValues" dxfId="613" priority="225"/>
    <cfRule type="duplicateValues" dxfId="612" priority="226"/>
    <cfRule type="duplicateValues" dxfId="611" priority="227"/>
  </conditionalFormatting>
  <conditionalFormatting sqref="E11">
    <cfRule type="duplicateValues" dxfId="610" priority="228"/>
    <cfRule type="duplicateValues" dxfId="609" priority="229"/>
  </conditionalFormatting>
  <conditionalFormatting sqref="B11">
    <cfRule type="duplicateValues" dxfId="608" priority="222"/>
  </conditionalFormatting>
  <conditionalFormatting sqref="B11">
    <cfRule type="duplicateValues" dxfId="607" priority="221"/>
  </conditionalFormatting>
  <conditionalFormatting sqref="B11">
    <cfRule type="duplicateValues" dxfId="606" priority="219"/>
    <cfRule type="duplicateValues" dxfId="605" priority="220"/>
  </conditionalFormatting>
  <conditionalFormatting sqref="B11">
    <cfRule type="duplicateValues" dxfId="604" priority="218"/>
  </conditionalFormatting>
  <conditionalFormatting sqref="B11">
    <cfRule type="duplicateValues" dxfId="603" priority="217"/>
  </conditionalFormatting>
  <conditionalFormatting sqref="B11">
    <cfRule type="duplicateValues" dxfId="602" priority="216"/>
  </conditionalFormatting>
  <conditionalFormatting sqref="B11">
    <cfRule type="duplicateValues" dxfId="601" priority="213"/>
    <cfRule type="duplicateValues" dxfId="600" priority="214"/>
    <cfRule type="duplicateValues" dxfId="599" priority="215"/>
  </conditionalFormatting>
  <conditionalFormatting sqref="B11">
    <cfRule type="duplicateValues" dxfId="598" priority="212"/>
  </conditionalFormatting>
  <conditionalFormatting sqref="E12">
    <cfRule type="duplicateValues" dxfId="597" priority="205"/>
  </conditionalFormatting>
  <conditionalFormatting sqref="E12">
    <cfRule type="duplicateValues" dxfId="596" priority="206"/>
    <cfRule type="duplicateValues" dxfId="595" priority="207"/>
    <cfRule type="duplicateValues" dxfId="594" priority="208"/>
  </conditionalFormatting>
  <conditionalFormatting sqref="E12">
    <cfRule type="duplicateValues" dxfId="593" priority="209"/>
    <cfRule type="duplicateValues" dxfId="592" priority="210"/>
  </conditionalFormatting>
  <conditionalFormatting sqref="E12">
    <cfRule type="duplicateValues" dxfId="591" priority="211"/>
  </conditionalFormatting>
  <conditionalFormatting sqref="B12">
    <cfRule type="duplicateValues" dxfId="590" priority="204"/>
  </conditionalFormatting>
  <conditionalFormatting sqref="B12">
    <cfRule type="duplicateValues" dxfId="589" priority="202"/>
    <cfRule type="duplicateValues" dxfId="588" priority="203"/>
  </conditionalFormatting>
  <conditionalFormatting sqref="B12">
    <cfRule type="duplicateValues" dxfId="587" priority="201"/>
  </conditionalFormatting>
  <conditionalFormatting sqref="B12">
    <cfRule type="duplicateValues" dxfId="586" priority="200"/>
  </conditionalFormatting>
  <conditionalFormatting sqref="B12">
    <cfRule type="duplicateValues" dxfId="585" priority="197"/>
    <cfRule type="duplicateValues" dxfId="584" priority="198"/>
    <cfRule type="duplicateValues" dxfId="583" priority="199"/>
  </conditionalFormatting>
  <conditionalFormatting sqref="B12">
    <cfRule type="duplicateValues" dxfId="582" priority="196"/>
  </conditionalFormatting>
  <conditionalFormatting sqref="B64:B67 B49:B62 B1:B9 B26:B34 B38:B45">
    <cfRule type="duplicateValues" dxfId="581" priority="583"/>
  </conditionalFormatting>
  <conditionalFormatting sqref="B64:B67 B49:B62 B1:B9 B26:B35 B38:B45">
    <cfRule type="duplicateValues" dxfId="580" priority="584"/>
  </conditionalFormatting>
  <conditionalFormatting sqref="B49:B67 B1:B9 B26:B36 B38:B45">
    <cfRule type="duplicateValues" dxfId="579" priority="585"/>
    <cfRule type="duplicateValues" dxfId="578" priority="586"/>
    <cfRule type="duplicateValues" dxfId="577" priority="587"/>
  </conditionalFormatting>
  <conditionalFormatting sqref="B13">
    <cfRule type="duplicateValues" dxfId="576" priority="190"/>
  </conditionalFormatting>
  <conditionalFormatting sqref="B13">
    <cfRule type="duplicateValues" dxfId="575" priority="188"/>
    <cfRule type="duplicateValues" dxfId="574" priority="189"/>
  </conditionalFormatting>
  <conditionalFormatting sqref="E13">
    <cfRule type="duplicateValues" dxfId="573" priority="187"/>
  </conditionalFormatting>
  <conditionalFormatting sqref="E13">
    <cfRule type="duplicateValues" dxfId="572" priority="184"/>
    <cfRule type="duplicateValues" dxfId="571" priority="185"/>
    <cfRule type="duplicateValues" dxfId="570" priority="186"/>
  </conditionalFormatting>
  <conditionalFormatting sqref="E13">
    <cfRule type="duplicateValues" dxfId="569" priority="182"/>
    <cfRule type="duplicateValues" dxfId="568" priority="183"/>
  </conditionalFormatting>
  <conditionalFormatting sqref="B13">
    <cfRule type="duplicateValues" dxfId="567" priority="181"/>
  </conditionalFormatting>
  <conditionalFormatting sqref="B13">
    <cfRule type="duplicateValues" dxfId="566" priority="191"/>
  </conditionalFormatting>
  <conditionalFormatting sqref="B13">
    <cfRule type="duplicateValues" dxfId="565" priority="192"/>
  </conditionalFormatting>
  <conditionalFormatting sqref="B13">
    <cfRule type="duplicateValues" dxfId="564" priority="193"/>
    <cfRule type="duplicateValues" dxfId="563" priority="194"/>
    <cfRule type="duplicateValues" dxfId="562" priority="195"/>
  </conditionalFormatting>
  <conditionalFormatting sqref="B14">
    <cfRule type="duplicateValues" dxfId="561" priority="175"/>
  </conditionalFormatting>
  <conditionalFormatting sqref="B14">
    <cfRule type="duplicateValues" dxfId="560" priority="173"/>
    <cfRule type="duplicateValues" dxfId="559" priority="174"/>
  </conditionalFormatting>
  <conditionalFormatting sqref="E14">
    <cfRule type="duplicateValues" dxfId="558" priority="172"/>
  </conditionalFormatting>
  <conditionalFormatting sqref="E14">
    <cfRule type="duplicateValues" dxfId="557" priority="169"/>
    <cfRule type="duplicateValues" dxfId="556" priority="170"/>
    <cfRule type="duplicateValues" dxfId="555" priority="171"/>
  </conditionalFormatting>
  <conditionalFormatting sqref="E14">
    <cfRule type="duplicateValues" dxfId="554" priority="167"/>
    <cfRule type="duplicateValues" dxfId="553" priority="168"/>
  </conditionalFormatting>
  <conditionalFormatting sqref="B14">
    <cfRule type="duplicateValues" dxfId="552" priority="166"/>
  </conditionalFormatting>
  <conditionalFormatting sqref="B14">
    <cfRule type="duplicateValues" dxfId="551" priority="176"/>
  </conditionalFormatting>
  <conditionalFormatting sqref="B14">
    <cfRule type="duplicateValues" dxfId="550" priority="177"/>
  </conditionalFormatting>
  <conditionalFormatting sqref="B14">
    <cfRule type="duplicateValues" dxfId="549" priority="178"/>
    <cfRule type="duplicateValues" dxfId="548" priority="179"/>
    <cfRule type="duplicateValues" dxfId="547" priority="180"/>
  </conditionalFormatting>
  <conditionalFormatting sqref="B15">
    <cfRule type="duplicateValues" dxfId="546" priority="160"/>
  </conditionalFormatting>
  <conditionalFormatting sqref="B15">
    <cfRule type="duplicateValues" dxfId="545" priority="158"/>
    <cfRule type="duplicateValues" dxfId="544" priority="159"/>
  </conditionalFormatting>
  <conditionalFormatting sqref="E15">
    <cfRule type="duplicateValues" dxfId="543" priority="157"/>
  </conditionalFormatting>
  <conditionalFormatting sqref="E15">
    <cfRule type="duplicateValues" dxfId="542" priority="154"/>
    <cfRule type="duplicateValues" dxfId="541" priority="155"/>
    <cfRule type="duplicateValues" dxfId="540" priority="156"/>
  </conditionalFormatting>
  <conditionalFormatting sqref="E15">
    <cfRule type="duplicateValues" dxfId="539" priority="152"/>
    <cfRule type="duplicateValues" dxfId="538" priority="153"/>
  </conditionalFormatting>
  <conditionalFormatting sqref="B15">
    <cfRule type="duplicateValues" dxfId="537" priority="151"/>
  </conditionalFormatting>
  <conditionalFormatting sqref="B15">
    <cfRule type="duplicateValues" dxfId="536" priority="161"/>
  </conditionalFormatting>
  <conditionalFormatting sqref="B15">
    <cfRule type="duplicateValues" dxfId="535" priority="162"/>
  </conditionalFormatting>
  <conditionalFormatting sqref="B15">
    <cfRule type="duplicateValues" dxfId="534" priority="163"/>
    <cfRule type="duplicateValues" dxfId="533" priority="164"/>
    <cfRule type="duplicateValues" dxfId="532" priority="165"/>
  </conditionalFormatting>
  <conditionalFormatting sqref="B16">
    <cfRule type="duplicateValues" dxfId="531" priority="145"/>
  </conditionalFormatting>
  <conditionalFormatting sqref="B16">
    <cfRule type="duplicateValues" dxfId="530" priority="143"/>
    <cfRule type="duplicateValues" dxfId="529" priority="144"/>
  </conditionalFormatting>
  <conditionalFormatting sqref="E16">
    <cfRule type="duplicateValues" dxfId="528" priority="142"/>
  </conditionalFormatting>
  <conditionalFormatting sqref="E16">
    <cfRule type="duplicateValues" dxfId="527" priority="139"/>
    <cfRule type="duplicateValues" dxfId="526" priority="140"/>
    <cfRule type="duplicateValues" dxfId="525" priority="141"/>
  </conditionalFormatting>
  <conditionalFormatting sqref="E16">
    <cfRule type="duplicateValues" dxfId="524" priority="137"/>
    <cfRule type="duplicateValues" dxfId="523" priority="138"/>
  </conditionalFormatting>
  <conditionalFormatting sqref="B16">
    <cfRule type="duplicateValues" dxfId="522" priority="136"/>
  </conditionalFormatting>
  <conditionalFormatting sqref="B16">
    <cfRule type="duplicateValues" dxfId="521" priority="146"/>
  </conditionalFormatting>
  <conditionalFormatting sqref="B16">
    <cfRule type="duplicateValues" dxfId="520" priority="147"/>
  </conditionalFormatting>
  <conditionalFormatting sqref="B16">
    <cfRule type="duplicateValues" dxfId="519" priority="148"/>
    <cfRule type="duplicateValues" dxfId="518" priority="149"/>
    <cfRule type="duplicateValues" dxfId="517" priority="150"/>
  </conditionalFormatting>
  <conditionalFormatting sqref="B17">
    <cfRule type="duplicateValues" dxfId="516" priority="130"/>
  </conditionalFormatting>
  <conditionalFormatting sqref="B17">
    <cfRule type="duplicateValues" dxfId="515" priority="128"/>
    <cfRule type="duplicateValues" dxfId="514" priority="129"/>
  </conditionalFormatting>
  <conditionalFormatting sqref="E17">
    <cfRule type="duplicateValues" dxfId="513" priority="127"/>
  </conditionalFormatting>
  <conditionalFormatting sqref="E17">
    <cfRule type="duplicateValues" dxfId="512" priority="124"/>
    <cfRule type="duplicateValues" dxfId="511" priority="125"/>
    <cfRule type="duplicateValues" dxfId="510" priority="126"/>
  </conditionalFormatting>
  <conditionalFormatting sqref="E17">
    <cfRule type="duplicateValues" dxfId="509" priority="122"/>
    <cfRule type="duplicateValues" dxfId="508" priority="123"/>
  </conditionalFormatting>
  <conditionalFormatting sqref="B17">
    <cfRule type="duplicateValues" dxfId="507" priority="121"/>
  </conditionalFormatting>
  <conditionalFormatting sqref="B17">
    <cfRule type="duplicateValues" dxfId="506" priority="131"/>
  </conditionalFormatting>
  <conditionalFormatting sqref="B17">
    <cfRule type="duplicateValues" dxfId="505" priority="132"/>
  </conditionalFormatting>
  <conditionalFormatting sqref="B17">
    <cfRule type="duplicateValues" dxfId="504" priority="133"/>
    <cfRule type="duplicateValues" dxfId="503" priority="134"/>
    <cfRule type="duplicateValues" dxfId="502" priority="135"/>
  </conditionalFormatting>
  <conditionalFormatting sqref="B18">
    <cfRule type="duplicateValues" dxfId="501" priority="115"/>
  </conditionalFormatting>
  <conditionalFormatting sqref="B18">
    <cfRule type="duplicateValues" dxfId="500" priority="113"/>
    <cfRule type="duplicateValues" dxfId="499" priority="114"/>
  </conditionalFormatting>
  <conditionalFormatting sqref="E18">
    <cfRule type="duplicateValues" dxfId="498" priority="112"/>
  </conditionalFormatting>
  <conditionalFormatting sqref="E18">
    <cfRule type="duplicateValues" dxfId="497" priority="109"/>
    <cfRule type="duplicateValues" dxfId="496" priority="110"/>
    <cfRule type="duplicateValues" dxfId="495" priority="111"/>
  </conditionalFormatting>
  <conditionalFormatting sqref="E18">
    <cfRule type="duplicateValues" dxfId="494" priority="107"/>
    <cfRule type="duplicateValues" dxfId="493" priority="108"/>
  </conditionalFormatting>
  <conditionalFormatting sqref="B18">
    <cfRule type="duplicateValues" dxfId="492" priority="106"/>
  </conditionalFormatting>
  <conditionalFormatting sqref="B18">
    <cfRule type="duplicateValues" dxfId="491" priority="116"/>
  </conditionalFormatting>
  <conditionalFormatting sqref="B18">
    <cfRule type="duplicateValues" dxfId="490" priority="117"/>
  </conditionalFormatting>
  <conditionalFormatting sqref="B18">
    <cfRule type="duplicateValues" dxfId="489" priority="118"/>
    <cfRule type="duplicateValues" dxfId="488" priority="119"/>
    <cfRule type="duplicateValues" dxfId="487" priority="120"/>
  </conditionalFormatting>
  <conditionalFormatting sqref="B19">
    <cfRule type="duplicateValues" dxfId="486" priority="100"/>
  </conditionalFormatting>
  <conditionalFormatting sqref="B19">
    <cfRule type="duplicateValues" dxfId="485" priority="98"/>
    <cfRule type="duplicateValues" dxfId="484" priority="99"/>
  </conditionalFormatting>
  <conditionalFormatting sqref="E19">
    <cfRule type="duplicateValues" dxfId="483" priority="97"/>
  </conditionalFormatting>
  <conditionalFormatting sqref="E19">
    <cfRule type="duplicateValues" dxfId="482" priority="94"/>
    <cfRule type="duplicateValues" dxfId="481" priority="95"/>
    <cfRule type="duplicateValues" dxfId="480" priority="96"/>
  </conditionalFormatting>
  <conditionalFormatting sqref="E19">
    <cfRule type="duplicateValues" dxfId="479" priority="92"/>
    <cfRule type="duplicateValues" dxfId="478" priority="93"/>
  </conditionalFormatting>
  <conditionalFormatting sqref="B19">
    <cfRule type="duplicateValues" dxfId="477" priority="91"/>
  </conditionalFormatting>
  <conditionalFormatting sqref="B19">
    <cfRule type="duplicateValues" dxfId="476" priority="101"/>
  </conditionalFormatting>
  <conditionalFormatting sqref="B19">
    <cfRule type="duplicateValues" dxfId="475" priority="102"/>
  </conditionalFormatting>
  <conditionalFormatting sqref="B19">
    <cfRule type="duplicateValues" dxfId="474" priority="103"/>
    <cfRule type="duplicateValues" dxfId="473" priority="104"/>
    <cfRule type="duplicateValues" dxfId="472" priority="105"/>
  </conditionalFormatting>
  <conditionalFormatting sqref="B20">
    <cfRule type="duplicateValues" dxfId="471" priority="85"/>
  </conditionalFormatting>
  <conditionalFormatting sqref="B20">
    <cfRule type="duplicateValues" dxfId="470" priority="83"/>
    <cfRule type="duplicateValues" dxfId="469" priority="84"/>
  </conditionalFormatting>
  <conditionalFormatting sqref="E20">
    <cfRule type="duplicateValues" dxfId="468" priority="82"/>
  </conditionalFormatting>
  <conditionalFormatting sqref="E20">
    <cfRule type="duplicateValues" dxfId="467" priority="79"/>
    <cfRule type="duplicateValues" dxfId="466" priority="80"/>
    <cfRule type="duplicateValues" dxfId="465" priority="81"/>
  </conditionalFormatting>
  <conditionalFormatting sqref="E20">
    <cfRule type="duplicateValues" dxfId="464" priority="77"/>
    <cfRule type="duplicateValues" dxfId="463" priority="78"/>
  </conditionalFormatting>
  <conditionalFormatting sqref="B20">
    <cfRule type="duplicateValues" dxfId="462" priority="76"/>
  </conditionalFormatting>
  <conditionalFormatting sqref="B20">
    <cfRule type="duplicateValues" dxfId="461" priority="86"/>
  </conditionalFormatting>
  <conditionalFormatting sqref="B20">
    <cfRule type="duplicateValues" dxfId="460" priority="87"/>
  </conditionalFormatting>
  <conditionalFormatting sqref="B20">
    <cfRule type="duplicateValues" dxfId="459" priority="88"/>
    <cfRule type="duplicateValues" dxfId="458" priority="89"/>
    <cfRule type="duplicateValues" dxfId="457" priority="90"/>
  </conditionalFormatting>
  <conditionalFormatting sqref="B21">
    <cfRule type="duplicateValues" dxfId="456" priority="70"/>
  </conditionalFormatting>
  <conditionalFormatting sqref="B21">
    <cfRule type="duplicateValues" dxfId="455" priority="68"/>
    <cfRule type="duplicateValues" dxfId="454" priority="69"/>
  </conditionalFormatting>
  <conditionalFormatting sqref="E21">
    <cfRule type="duplicateValues" dxfId="453" priority="67"/>
  </conditionalFormatting>
  <conditionalFormatting sqref="E21">
    <cfRule type="duplicateValues" dxfId="452" priority="64"/>
    <cfRule type="duplicateValues" dxfId="451" priority="65"/>
    <cfRule type="duplicateValues" dxfId="450" priority="66"/>
  </conditionalFormatting>
  <conditionalFormatting sqref="E21">
    <cfRule type="duplicateValues" dxfId="449" priority="62"/>
    <cfRule type="duplicateValues" dxfId="448" priority="63"/>
  </conditionalFormatting>
  <conditionalFormatting sqref="B21">
    <cfRule type="duplicateValues" dxfId="447" priority="61"/>
  </conditionalFormatting>
  <conditionalFormatting sqref="B21">
    <cfRule type="duplicateValues" dxfId="446" priority="71"/>
  </conditionalFormatting>
  <conditionalFormatting sqref="B21">
    <cfRule type="duplicateValues" dxfId="445" priority="72"/>
  </conditionalFormatting>
  <conditionalFormatting sqref="B21">
    <cfRule type="duplicateValues" dxfId="444" priority="73"/>
    <cfRule type="duplicateValues" dxfId="443" priority="74"/>
    <cfRule type="duplicateValues" dxfId="442" priority="75"/>
  </conditionalFormatting>
  <conditionalFormatting sqref="B22">
    <cfRule type="duplicateValues" dxfId="441" priority="55"/>
  </conditionalFormatting>
  <conditionalFormatting sqref="B22">
    <cfRule type="duplicateValues" dxfId="440" priority="53"/>
    <cfRule type="duplicateValues" dxfId="439" priority="54"/>
  </conditionalFormatting>
  <conditionalFormatting sqref="E22">
    <cfRule type="duplicateValues" dxfId="438" priority="52"/>
  </conditionalFormatting>
  <conditionalFormatting sqref="E22">
    <cfRule type="duplicateValues" dxfId="437" priority="49"/>
    <cfRule type="duplicateValues" dxfId="436" priority="50"/>
    <cfRule type="duplicateValues" dxfId="435" priority="51"/>
  </conditionalFormatting>
  <conditionalFormatting sqref="E22">
    <cfRule type="duplicateValues" dxfId="434" priority="47"/>
    <cfRule type="duplicateValues" dxfId="433" priority="48"/>
  </conditionalFormatting>
  <conditionalFormatting sqref="B22">
    <cfRule type="duplicateValues" dxfId="432" priority="46"/>
  </conditionalFormatting>
  <conditionalFormatting sqref="B22">
    <cfRule type="duplicateValues" dxfId="431" priority="56"/>
  </conditionalFormatting>
  <conditionalFormatting sqref="B22">
    <cfRule type="duplicateValues" dxfId="430" priority="57"/>
  </conditionalFormatting>
  <conditionalFormatting sqref="B22">
    <cfRule type="duplicateValues" dxfId="429" priority="58"/>
    <cfRule type="duplicateValues" dxfId="428" priority="59"/>
    <cfRule type="duplicateValues" dxfId="427" priority="60"/>
  </conditionalFormatting>
  <conditionalFormatting sqref="B23">
    <cfRule type="duplicateValues" dxfId="426" priority="40"/>
  </conditionalFormatting>
  <conditionalFormatting sqref="B23">
    <cfRule type="duplicateValues" dxfId="425" priority="38"/>
    <cfRule type="duplicateValues" dxfId="424" priority="39"/>
  </conditionalFormatting>
  <conditionalFormatting sqref="E23">
    <cfRule type="duplicateValues" dxfId="423" priority="37"/>
  </conditionalFormatting>
  <conditionalFormatting sqref="E23">
    <cfRule type="duplicateValues" dxfId="422" priority="34"/>
    <cfRule type="duplicateValues" dxfId="421" priority="35"/>
    <cfRule type="duplicateValues" dxfId="420" priority="36"/>
  </conditionalFormatting>
  <conditionalFormatting sqref="E23">
    <cfRule type="duplicateValues" dxfId="419" priority="32"/>
    <cfRule type="duplicateValues" dxfId="418" priority="33"/>
  </conditionalFormatting>
  <conditionalFormatting sqref="B23">
    <cfRule type="duplicateValues" dxfId="417" priority="31"/>
  </conditionalFormatting>
  <conditionalFormatting sqref="B23">
    <cfRule type="duplicateValues" dxfId="416" priority="41"/>
  </conditionalFormatting>
  <conditionalFormatting sqref="B23">
    <cfRule type="duplicateValues" dxfId="415" priority="42"/>
  </conditionalFormatting>
  <conditionalFormatting sqref="B23">
    <cfRule type="duplicateValues" dxfId="414" priority="43"/>
    <cfRule type="duplicateValues" dxfId="413" priority="44"/>
    <cfRule type="duplicateValues" dxfId="412" priority="45"/>
  </conditionalFormatting>
  <conditionalFormatting sqref="B24">
    <cfRule type="duplicateValues" dxfId="411" priority="25"/>
  </conditionalFormatting>
  <conditionalFormatting sqref="B24">
    <cfRule type="duplicateValues" dxfId="410" priority="23"/>
    <cfRule type="duplicateValues" dxfId="409" priority="24"/>
  </conditionalFormatting>
  <conditionalFormatting sqref="E24">
    <cfRule type="duplicateValues" dxfId="408" priority="22"/>
  </conditionalFormatting>
  <conditionalFormatting sqref="E24">
    <cfRule type="duplicateValues" dxfId="407" priority="19"/>
    <cfRule type="duplicateValues" dxfId="406" priority="20"/>
    <cfRule type="duplicateValues" dxfId="405" priority="21"/>
  </conditionalFormatting>
  <conditionalFormatting sqref="E24">
    <cfRule type="duplicateValues" dxfId="404" priority="17"/>
    <cfRule type="duplicateValues" dxfId="403" priority="18"/>
  </conditionalFormatting>
  <conditionalFormatting sqref="B24">
    <cfRule type="duplicateValues" dxfId="402" priority="16"/>
  </conditionalFormatting>
  <conditionalFormatting sqref="B24">
    <cfRule type="duplicateValues" dxfId="401" priority="26"/>
  </conditionalFormatting>
  <conditionalFormatting sqref="B24">
    <cfRule type="duplicateValues" dxfId="400" priority="27"/>
  </conditionalFormatting>
  <conditionalFormatting sqref="B24">
    <cfRule type="duplicateValues" dxfId="399" priority="28"/>
    <cfRule type="duplicateValues" dxfId="398" priority="29"/>
    <cfRule type="duplicateValues" dxfId="397" priority="30"/>
  </conditionalFormatting>
  <conditionalFormatting sqref="B25">
    <cfRule type="duplicateValues" dxfId="396" priority="10"/>
  </conditionalFormatting>
  <conditionalFormatting sqref="B25">
    <cfRule type="duplicateValues" dxfId="395" priority="8"/>
    <cfRule type="duplicateValues" dxfId="394" priority="9"/>
  </conditionalFormatting>
  <conditionalFormatting sqref="E25">
    <cfRule type="duplicateValues" dxfId="393" priority="7"/>
  </conditionalFormatting>
  <conditionalFormatting sqref="E25">
    <cfRule type="duplicateValues" dxfId="392" priority="4"/>
    <cfRule type="duplicateValues" dxfId="391" priority="5"/>
    <cfRule type="duplicateValues" dxfId="390" priority="6"/>
  </conditionalFormatting>
  <conditionalFormatting sqref="E25">
    <cfRule type="duplicateValues" dxfId="389" priority="2"/>
    <cfRule type="duplicateValues" dxfId="388" priority="3"/>
  </conditionalFormatting>
  <conditionalFormatting sqref="B25">
    <cfRule type="duplicateValues" dxfId="387" priority="1"/>
  </conditionalFormatting>
  <conditionalFormatting sqref="B25">
    <cfRule type="duplicateValues" dxfId="386" priority="11"/>
  </conditionalFormatting>
  <conditionalFormatting sqref="B25">
    <cfRule type="duplicateValues" dxfId="385" priority="12"/>
  </conditionalFormatting>
  <conditionalFormatting sqref="B25">
    <cfRule type="duplicateValues" dxfId="384" priority="13"/>
    <cfRule type="duplicateValues" dxfId="383" priority="14"/>
    <cfRule type="duplicateValues" dxfId="382" priority="15"/>
  </conditionalFormatting>
  <conditionalFormatting sqref="B59:B60">
    <cfRule type="duplicateValues" dxfId="381" priority="588"/>
  </conditionalFormatting>
  <conditionalFormatting sqref="B59:B60">
    <cfRule type="duplicateValues" dxfId="380" priority="589"/>
    <cfRule type="duplicateValues" dxfId="379" priority="590"/>
    <cfRule type="duplicateValues" dxfId="378" priority="591"/>
    <cfRule type="duplicateValues" dxfId="377" priority="592"/>
  </conditionalFormatting>
  <conditionalFormatting sqref="B59:B60">
    <cfRule type="duplicateValues" dxfId="376" priority="593"/>
    <cfRule type="duplicateValues" dxfId="375" priority="594"/>
  </conditionalFormatting>
  <conditionalFormatting sqref="E57:E58 E65">
    <cfRule type="duplicateValues" dxfId="374" priority="595"/>
  </conditionalFormatting>
  <conditionalFormatting sqref="B66 B64">
    <cfRule type="duplicateValues" dxfId="373" priority="596"/>
  </conditionalFormatting>
  <conditionalFormatting sqref="B66 B64">
    <cfRule type="duplicateValues" dxfId="372" priority="597"/>
    <cfRule type="duplicateValues" dxfId="371" priority="598"/>
    <cfRule type="duplicateValues" dxfId="370" priority="599"/>
    <cfRule type="duplicateValues" dxfId="369" priority="600"/>
  </conditionalFormatting>
  <conditionalFormatting sqref="B64:B66 B57">
    <cfRule type="duplicateValues" dxfId="368" priority="601"/>
    <cfRule type="duplicateValues" dxfId="367" priority="602"/>
  </conditionalFormatting>
  <conditionalFormatting sqref="B64:B66 B57">
    <cfRule type="duplicateValues" dxfId="366" priority="603"/>
  </conditionalFormatting>
  <conditionalFormatting sqref="B40">
    <cfRule type="duplicateValues" dxfId="365" priority="604"/>
  </conditionalFormatting>
  <conditionalFormatting sqref="B40">
    <cfRule type="duplicateValues" dxfId="364" priority="605"/>
    <cfRule type="duplicateValues" dxfId="363" priority="606"/>
  </conditionalFormatting>
  <conditionalFormatting sqref="E40">
    <cfRule type="duplicateValues" dxfId="362" priority="607"/>
  </conditionalFormatting>
  <conditionalFormatting sqref="E40">
    <cfRule type="duplicateValues" dxfId="361" priority="608"/>
    <cfRule type="duplicateValues" dxfId="360" priority="609"/>
    <cfRule type="duplicateValues" dxfId="359" priority="610"/>
  </conditionalFormatting>
  <conditionalFormatting sqref="E40">
    <cfRule type="duplicateValues" dxfId="358" priority="611"/>
    <cfRule type="duplicateValues" dxfId="357" priority="612"/>
  </conditionalFormatting>
  <conditionalFormatting sqref="B38:B39 B30:B31 B41">
    <cfRule type="duplicateValues" dxfId="356" priority="613"/>
  </conditionalFormatting>
  <conditionalFormatting sqref="B38:B39 B30:B31 B41">
    <cfRule type="duplicateValues" dxfId="355" priority="614"/>
    <cfRule type="duplicateValues" dxfId="354" priority="615"/>
  </conditionalFormatting>
  <conditionalFormatting sqref="E38:E39 E30:E31 E41">
    <cfRule type="duplicateValues" dxfId="353" priority="616"/>
  </conditionalFormatting>
  <conditionalFormatting sqref="E38:E39 E30:E31 E41">
    <cfRule type="duplicateValues" dxfId="352" priority="617"/>
    <cfRule type="duplicateValues" dxfId="351" priority="618"/>
    <cfRule type="duplicateValues" dxfId="350" priority="619"/>
  </conditionalFormatting>
  <conditionalFormatting sqref="E38:E39 E30:E31 E41">
    <cfRule type="duplicateValues" dxfId="349" priority="620"/>
    <cfRule type="duplicateValues" dxfId="348" priority="62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0">
        <v>384</v>
      </c>
      <c r="B268" s="110" t="s">
        <v>2493</v>
      </c>
      <c r="C268" s="110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2489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4">
        <v>600</v>
      </c>
      <c r="B450" s="114" t="s">
        <v>2498</v>
      </c>
      <c r="C450" s="114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3" t="s">
        <v>2437</v>
      </c>
      <c r="B1" s="154"/>
      <c r="C1" s="154"/>
      <c r="D1" s="154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3" t="s">
        <v>2447</v>
      </c>
      <c r="B25" s="154"/>
      <c r="C25" s="154"/>
      <c r="D25" s="154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347" priority="119152"/>
  </conditionalFormatting>
  <conditionalFormatting sqref="A7:A11">
    <cfRule type="duplicateValues" dxfId="346" priority="119156"/>
    <cfRule type="duplicateValues" dxfId="345" priority="119157"/>
  </conditionalFormatting>
  <conditionalFormatting sqref="A7:A11">
    <cfRule type="duplicateValues" dxfId="344" priority="119160"/>
    <cfRule type="duplicateValues" dxfId="343" priority="119161"/>
  </conditionalFormatting>
  <conditionalFormatting sqref="B37:B39">
    <cfRule type="duplicateValues" dxfId="342" priority="219"/>
    <cfRule type="duplicateValues" dxfId="341" priority="220"/>
  </conditionalFormatting>
  <conditionalFormatting sqref="B37:B39">
    <cfRule type="duplicateValues" dxfId="340" priority="218"/>
  </conditionalFormatting>
  <conditionalFormatting sqref="B37:B39">
    <cfRule type="duplicateValues" dxfId="339" priority="217"/>
  </conditionalFormatting>
  <conditionalFormatting sqref="B37:B39">
    <cfRule type="duplicateValues" dxfId="338" priority="215"/>
    <cfRule type="duplicateValues" dxfId="337" priority="216"/>
  </conditionalFormatting>
  <conditionalFormatting sqref="B3">
    <cfRule type="duplicateValues" dxfId="336" priority="193"/>
    <cfRule type="duplicateValues" dxfId="335" priority="194"/>
  </conditionalFormatting>
  <conditionalFormatting sqref="B3">
    <cfRule type="duplicateValues" dxfId="334" priority="192"/>
  </conditionalFormatting>
  <conditionalFormatting sqref="B3">
    <cfRule type="duplicateValues" dxfId="333" priority="191"/>
  </conditionalFormatting>
  <conditionalFormatting sqref="B3">
    <cfRule type="duplicateValues" dxfId="332" priority="189"/>
    <cfRule type="duplicateValues" dxfId="331" priority="190"/>
  </conditionalFormatting>
  <conditionalFormatting sqref="A4:A6">
    <cfRule type="duplicateValues" dxfId="330" priority="188"/>
  </conditionalFormatting>
  <conditionalFormatting sqref="A4:A6">
    <cfRule type="duplicateValues" dxfId="329" priority="186"/>
    <cfRule type="duplicateValues" dxfId="328" priority="187"/>
  </conditionalFormatting>
  <conditionalFormatting sqref="A4:A6">
    <cfRule type="duplicateValues" dxfId="327" priority="184"/>
    <cfRule type="duplicateValues" dxfId="326" priority="185"/>
  </conditionalFormatting>
  <conditionalFormatting sqref="A3:A6">
    <cfRule type="duplicateValues" dxfId="325" priority="165"/>
  </conditionalFormatting>
  <conditionalFormatting sqref="A3:A6">
    <cfRule type="duplicateValues" dxfId="324" priority="163"/>
    <cfRule type="duplicateValues" dxfId="323" priority="164"/>
  </conditionalFormatting>
  <conditionalFormatting sqref="A3:A6">
    <cfRule type="duplicateValues" dxfId="322" priority="161"/>
    <cfRule type="duplicateValues" dxfId="321" priority="162"/>
  </conditionalFormatting>
  <conditionalFormatting sqref="B4:B6">
    <cfRule type="duplicateValues" dxfId="320" priority="158"/>
    <cfRule type="duplicateValues" dxfId="319" priority="159"/>
  </conditionalFormatting>
  <conditionalFormatting sqref="B4:B6">
    <cfRule type="duplicateValues" dxfId="318" priority="157"/>
  </conditionalFormatting>
  <conditionalFormatting sqref="B4:B6">
    <cfRule type="duplicateValues" dxfId="317" priority="156"/>
  </conditionalFormatting>
  <conditionalFormatting sqref="B4:B6">
    <cfRule type="duplicateValues" dxfId="316" priority="154"/>
    <cfRule type="duplicateValues" dxfId="315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79.5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78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78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84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2487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14" priority="51"/>
  </conditionalFormatting>
  <conditionalFormatting sqref="E9:E1048576 E1:E2">
    <cfRule type="duplicateValues" dxfId="313" priority="99232"/>
  </conditionalFormatting>
  <conditionalFormatting sqref="E4">
    <cfRule type="duplicateValues" dxfId="312" priority="44"/>
  </conditionalFormatting>
  <conditionalFormatting sqref="E5:E8">
    <cfRule type="duplicateValues" dxfId="311" priority="42"/>
  </conditionalFormatting>
  <conditionalFormatting sqref="B12">
    <cfRule type="duplicateValues" dxfId="310" priority="16"/>
    <cfRule type="duplicateValues" dxfId="309" priority="17"/>
    <cfRule type="duplicateValues" dxfId="308" priority="18"/>
  </conditionalFormatting>
  <conditionalFormatting sqref="B12">
    <cfRule type="duplicateValues" dxfId="307" priority="15"/>
  </conditionalFormatting>
  <conditionalFormatting sqref="B12">
    <cfRule type="duplicateValues" dxfId="306" priority="13"/>
    <cfRule type="duplicateValues" dxfId="305" priority="14"/>
  </conditionalFormatting>
  <conditionalFormatting sqref="B12">
    <cfRule type="duplicateValues" dxfId="304" priority="10"/>
    <cfRule type="duplicateValues" dxfId="303" priority="11"/>
    <cfRule type="duplicateValues" dxfId="302" priority="12"/>
  </conditionalFormatting>
  <conditionalFormatting sqref="B12">
    <cfRule type="duplicateValues" dxfId="301" priority="9"/>
  </conditionalFormatting>
  <conditionalFormatting sqref="B12">
    <cfRule type="duplicateValues" dxfId="300" priority="7"/>
    <cfRule type="duplicateValues" dxfId="299" priority="8"/>
  </conditionalFormatting>
  <conditionalFormatting sqref="B12">
    <cfRule type="duplicateValues" dxfId="298" priority="6"/>
  </conditionalFormatting>
  <conditionalFormatting sqref="B12">
    <cfRule type="duplicateValues" dxfId="297" priority="3"/>
    <cfRule type="duplicateValues" dxfId="296" priority="4"/>
    <cfRule type="duplicateValues" dxfId="295" priority="5"/>
  </conditionalFormatting>
  <conditionalFormatting sqref="B12">
    <cfRule type="duplicateValues" dxfId="294" priority="2"/>
  </conditionalFormatting>
  <conditionalFormatting sqref="B12">
    <cfRule type="duplicateValues" dxfId="29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2490</v>
      </c>
      <c r="C407" s="108" t="s">
        <v>2491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2021-01-31T20:30:30Z</cp:lastPrinted>
  <dcterms:created xsi:type="dcterms:W3CDTF">2014-10-01T23:18:29Z</dcterms:created>
  <dcterms:modified xsi:type="dcterms:W3CDTF">2021-02-07T02:57:28Z</dcterms:modified>
</cp:coreProperties>
</file>