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1\"/>
    </mc:Choice>
  </mc:AlternateContent>
  <bookViews>
    <workbookView xWindow="15240" yWindow="-120" windowWidth="24240" windowHeight="131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6" l="1"/>
  <c r="C46" i="16"/>
  <c r="A46" i="16"/>
  <c r="C45" i="16"/>
  <c r="A45" i="16"/>
  <c r="C44" i="16"/>
  <c r="A44" i="16"/>
  <c r="C43" i="16"/>
  <c r="A43" i="16"/>
  <c r="C42" i="16"/>
  <c r="C41" i="16"/>
  <c r="A41" i="16"/>
  <c r="C40" i="16"/>
  <c r="A40" i="16"/>
  <c r="C39" i="16"/>
  <c r="A39" i="16"/>
  <c r="C38" i="16"/>
  <c r="A38" i="16"/>
  <c r="C37" i="16"/>
  <c r="A37" i="16"/>
  <c r="B30" i="16"/>
  <c r="C29" i="16"/>
  <c r="A29" i="16"/>
  <c r="C28" i="16"/>
  <c r="A28" i="16"/>
  <c r="C27" i="16"/>
  <c r="A27" i="16"/>
  <c r="B23" i="16"/>
  <c r="A33" i="16" s="1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74" i="1" l="1"/>
  <c r="F74" i="1"/>
  <c r="G74" i="1"/>
  <c r="H74" i="1"/>
  <c r="I74" i="1"/>
  <c r="J74" i="1"/>
  <c r="K74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79" i="1"/>
  <c r="F79" i="1"/>
  <c r="G79" i="1"/>
  <c r="H79" i="1"/>
  <c r="I79" i="1"/>
  <c r="J79" i="1"/>
  <c r="K79" i="1"/>
  <c r="A87" i="1"/>
  <c r="F87" i="1"/>
  <c r="G87" i="1"/>
  <c r="H87" i="1"/>
  <c r="I87" i="1"/>
  <c r="J87" i="1"/>
  <c r="K87" i="1"/>
  <c r="A62" i="1"/>
  <c r="F62" i="1"/>
  <c r="G62" i="1"/>
  <c r="H62" i="1"/>
  <c r="I62" i="1"/>
  <c r="J62" i="1"/>
  <c r="K62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86" i="1"/>
  <c r="F86" i="1"/>
  <c r="G86" i="1"/>
  <c r="H86" i="1"/>
  <c r="I86" i="1"/>
  <c r="J86" i="1"/>
  <c r="K86" i="1"/>
  <c r="A73" i="1"/>
  <c r="F73" i="1"/>
  <c r="G73" i="1"/>
  <c r="H73" i="1"/>
  <c r="I73" i="1"/>
  <c r="J73" i="1"/>
  <c r="K73" i="1"/>
  <c r="A85" i="1"/>
  <c r="F85" i="1"/>
  <c r="G85" i="1"/>
  <c r="H85" i="1"/>
  <c r="I85" i="1"/>
  <c r="J85" i="1"/>
  <c r="K85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F78" i="1" l="1"/>
  <c r="G78" i="1"/>
  <c r="H78" i="1"/>
  <c r="I78" i="1"/>
  <c r="J78" i="1"/>
  <c r="K78" i="1"/>
  <c r="F77" i="1"/>
  <c r="G77" i="1"/>
  <c r="H77" i="1"/>
  <c r="I77" i="1"/>
  <c r="J77" i="1"/>
  <c r="K77" i="1"/>
  <c r="F52" i="1"/>
  <c r="G52" i="1"/>
  <c r="H52" i="1"/>
  <c r="I52" i="1"/>
  <c r="J52" i="1"/>
  <c r="K52" i="1"/>
  <c r="F72" i="1"/>
  <c r="G72" i="1"/>
  <c r="H72" i="1"/>
  <c r="I72" i="1"/>
  <c r="J72" i="1"/>
  <c r="K72" i="1"/>
  <c r="F57" i="1"/>
  <c r="G57" i="1"/>
  <c r="H57" i="1"/>
  <c r="I57" i="1"/>
  <c r="J57" i="1"/>
  <c r="K57" i="1"/>
  <c r="F56" i="1"/>
  <c r="G56" i="1"/>
  <c r="H56" i="1"/>
  <c r="I56" i="1"/>
  <c r="J56" i="1"/>
  <c r="K56" i="1"/>
  <c r="F48" i="1"/>
  <c r="G48" i="1"/>
  <c r="H48" i="1"/>
  <c r="I48" i="1"/>
  <c r="J48" i="1"/>
  <c r="K48" i="1"/>
  <c r="A78" i="1"/>
  <c r="A77" i="1"/>
  <c r="A52" i="1"/>
  <c r="A72" i="1"/>
  <c r="A57" i="1"/>
  <c r="A56" i="1"/>
  <c r="A48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0" i="1"/>
  <c r="A69" i="1"/>
  <c r="A68" i="1"/>
  <c r="A67" i="1"/>
  <c r="A66" i="1"/>
  <c r="A65" i="1"/>
  <c r="A64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25" i="1"/>
  <c r="G25" i="1"/>
  <c r="H25" i="1"/>
  <c r="I25" i="1"/>
  <c r="J25" i="1"/>
  <c r="K25" i="1"/>
  <c r="F31" i="1"/>
  <c r="G31" i="1"/>
  <c r="H31" i="1"/>
  <c r="I31" i="1"/>
  <c r="J31" i="1"/>
  <c r="K31" i="1"/>
  <c r="F40" i="1"/>
  <c r="G40" i="1"/>
  <c r="H40" i="1"/>
  <c r="I40" i="1"/>
  <c r="J40" i="1"/>
  <c r="K40" i="1"/>
  <c r="F36" i="1"/>
  <c r="G36" i="1"/>
  <c r="H36" i="1"/>
  <c r="I36" i="1"/>
  <c r="J36" i="1"/>
  <c r="K36" i="1"/>
  <c r="F45" i="1"/>
  <c r="G45" i="1"/>
  <c r="H45" i="1"/>
  <c r="I45" i="1"/>
  <c r="J45" i="1"/>
  <c r="K45" i="1"/>
  <c r="A41" i="1"/>
  <c r="A42" i="1"/>
  <c r="A43" i="1"/>
  <c r="A25" i="1"/>
  <c r="A31" i="1"/>
  <c r="A40" i="1"/>
  <c r="A36" i="1"/>
  <c r="A45" i="1"/>
  <c r="F63" i="1" l="1"/>
  <c r="G63" i="1"/>
  <c r="H63" i="1"/>
  <c r="I63" i="1"/>
  <c r="J63" i="1"/>
  <c r="K63" i="1"/>
  <c r="A63" i="1"/>
  <c r="F6" i="1"/>
  <c r="G6" i="1"/>
  <c r="H6" i="1"/>
  <c r="I6" i="1"/>
  <c r="J6" i="1"/>
  <c r="K6" i="1"/>
  <c r="F35" i="1"/>
  <c r="G35" i="1"/>
  <c r="H35" i="1"/>
  <c r="I35" i="1"/>
  <c r="J35" i="1"/>
  <c r="K35" i="1"/>
  <c r="A6" i="1"/>
  <c r="A35" i="1"/>
  <c r="F39" i="1" l="1"/>
  <c r="G39" i="1"/>
  <c r="H39" i="1"/>
  <c r="I39" i="1"/>
  <c r="J39" i="1"/>
  <c r="K39" i="1"/>
  <c r="F5" i="1"/>
  <c r="G5" i="1"/>
  <c r="H5" i="1"/>
  <c r="I5" i="1"/>
  <c r="J5" i="1"/>
  <c r="K5" i="1"/>
  <c r="A39" i="1"/>
  <c r="A5" i="1"/>
  <c r="F71" i="1" l="1"/>
  <c r="G71" i="1"/>
  <c r="H71" i="1"/>
  <c r="I71" i="1"/>
  <c r="J71" i="1"/>
  <c r="K71" i="1"/>
  <c r="F7" i="1"/>
  <c r="G7" i="1"/>
  <c r="H7" i="1"/>
  <c r="I7" i="1"/>
  <c r="J7" i="1"/>
  <c r="K7" i="1"/>
  <c r="F37" i="1"/>
  <c r="G37" i="1"/>
  <c r="H37" i="1"/>
  <c r="I37" i="1"/>
  <c r="J37" i="1"/>
  <c r="K37" i="1"/>
  <c r="F34" i="1"/>
  <c r="G34" i="1"/>
  <c r="H34" i="1"/>
  <c r="I34" i="1"/>
  <c r="J34" i="1"/>
  <c r="K34" i="1"/>
  <c r="F38" i="1"/>
  <c r="G38" i="1"/>
  <c r="H38" i="1"/>
  <c r="I38" i="1"/>
  <c r="J38" i="1"/>
  <c r="K38" i="1"/>
  <c r="F19" i="1"/>
  <c r="G19" i="1"/>
  <c r="H19" i="1"/>
  <c r="I19" i="1"/>
  <c r="J19" i="1"/>
  <c r="K19" i="1"/>
  <c r="F55" i="1"/>
  <c r="G55" i="1"/>
  <c r="H55" i="1"/>
  <c r="I55" i="1"/>
  <c r="J55" i="1"/>
  <c r="K55" i="1"/>
  <c r="A71" i="1"/>
  <c r="A7" i="1"/>
  <c r="A37" i="1"/>
  <c r="A34" i="1"/>
  <c r="A38" i="1"/>
  <c r="A19" i="1"/>
  <c r="A55" i="1"/>
  <c r="A21" i="1" l="1"/>
  <c r="F21" i="1"/>
  <c r="G21" i="1"/>
  <c r="H21" i="1"/>
  <c r="I21" i="1"/>
  <c r="J21" i="1"/>
  <c r="K21" i="1"/>
  <c r="A9" i="1"/>
  <c r="F9" i="1"/>
  <c r="G9" i="1"/>
  <c r="H9" i="1"/>
  <c r="I9" i="1"/>
  <c r="J9" i="1"/>
  <c r="K9" i="1"/>
  <c r="A33" i="1"/>
  <c r="F33" i="1"/>
  <c r="G33" i="1"/>
  <c r="H33" i="1"/>
  <c r="I33" i="1"/>
  <c r="J33" i="1"/>
  <c r="K33" i="1"/>
  <c r="A26" i="1"/>
  <c r="F26" i="1"/>
  <c r="G26" i="1"/>
  <c r="H26" i="1"/>
  <c r="I26" i="1"/>
  <c r="J26" i="1"/>
  <c r="K26" i="1"/>
  <c r="A46" i="1"/>
  <c r="F46" i="1"/>
  <c r="G46" i="1"/>
  <c r="H46" i="1"/>
  <c r="I46" i="1"/>
  <c r="J46" i="1"/>
  <c r="K46" i="1"/>
  <c r="A50" i="1"/>
  <c r="F50" i="1"/>
  <c r="G50" i="1"/>
  <c r="H50" i="1"/>
  <c r="I50" i="1"/>
  <c r="J50" i="1"/>
  <c r="K50" i="1"/>
  <c r="A23" i="1"/>
  <c r="F23" i="1"/>
  <c r="G23" i="1"/>
  <c r="H23" i="1"/>
  <c r="I23" i="1"/>
  <c r="J23" i="1"/>
  <c r="K23" i="1"/>
  <c r="A32" i="1"/>
  <c r="F32" i="1"/>
  <c r="G32" i="1"/>
  <c r="H32" i="1"/>
  <c r="I32" i="1"/>
  <c r="J32" i="1"/>
  <c r="K32" i="1"/>
  <c r="A81" i="1"/>
  <c r="F81" i="1"/>
  <c r="G81" i="1"/>
  <c r="H81" i="1"/>
  <c r="I81" i="1"/>
  <c r="J81" i="1"/>
  <c r="K81" i="1"/>
  <c r="K30" i="1"/>
  <c r="J30" i="1"/>
  <c r="I30" i="1"/>
  <c r="H30" i="1"/>
  <c r="G30" i="1"/>
  <c r="F30" i="1"/>
  <c r="A30" i="1"/>
  <c r="A47" i="1" l="1"/>
  <c r="F47" i="1"/>
  <c r="G47" i="1"/>
  <c r="H47" i="1"/>
  <c r="I47" i="1"/>
  <c r="J47" i="1"/>
  <c r="K47" i="1"/>
  <c r="A29" i="1"/>
  <c r="F29" i="1"/>
  <c r="G29" i="1"/>
  <c r="H29" i="1"/>
  <c r="I29" i="1"/>
  <c r="J29" i="1"/>
  <c r="K29" i="1"/>
  <c r="A27" i="1"/>
  <c r="F27" i="1"/>
  <c r="G27" i="1"/>
  <c r="H27" i="1"/>
  <c r="I27" i="1"/>
  <c r="J27" i="1"/>
  <c r="K27" i="1"/>
  <c r="A24" i="1"/>
  <c r="F24" i="1"/>
  <c r="G24" i="1"/>
  <c r="H24" i="1"/>
  <c r="I24" i="1"/>
  <c r="J24" i="1"/>
  <c r="K24" i="1"/>
  <c r="A28" i="1"/>
  <c r="F28" i="1"/>
  <c r="G28" i="1"/>
  <c r="H28" i="1"/>
  <c r="I28" i="1"/>
  <c r="J28" i="1"/>
  <c r="K28" i="1"/>
  <c r="A13" i="1"/>
  <c r="F13" i="1"/>
  <c r="G13" i="1"/>
  <c r="H13" i="1"/>
  <c r="I13" i="1"/>
  <c r="J13" i="1"/>
  <c r="K13" i="1"/>
  <c r="A22" i="1"/>
  <c r="F22" i="1"/>
  <c r="G22" i="1"/>
  <c r="H22" i="1"/>
  <c r="I22" i="1"/>
  <c r="J22" i="1"/>
  <c r="K22" i="1"/>
  <c r="A20" i="1"/>
  <c r="F20" i="1"/>
  <c r="G20" i="1"/>
  <c r="H20" i="1"/>
  <c r="I20" i="1"/>
  <c r="J20" i="1"/>
  <c r="K20" i="1"/>
  <c r="A8" i="1"/>
  <c r="F8" i="1"/>
  <c r="G8" i="1"/>
  <c r="H8" i="1"/>
  <c r="I8" i="1"/>
  <c r="J8" i="1"/>
  <c r="K8" i="1"/>
  <c r="A18" i="1"/>
  <c r="F18" i="1"/>
  <c r="G18" i="1"/>
  <c r="H18" i="1"/>
  <c r="I18" i="1"/>
  <c r="J18" i="1"/>
  <c r="K18" i="1"/>
  <c r="A16" i="1"/>
  <c r="F16" i="1"/>
  <c r="G16" i="1"/>
  <c r="H16" i="1"/>
  <c r="I16" i="1"/>
  <c r="J16" i="1"/>
  <c r="K16" i="1"/>
  <c r="A80" i="1"/>
  <c r="F80" i="1"/>
  <c r="G80" i="1"/>
  <c r="H80" i="1"/>
  <c r="I80" i="1"/>
  <c r="J80" i="1"/>
  <c r="K80" i="1"/>
  <c r="F10" i="1" l="1"/>
  <c r="G10" i="1"/>
  <c r="H10" i="1"/>
  <c r="I10" i="1"/>
  <c r="J10" i="1"/>
  <c r="K10" i="1"/>
  <c r="A10" i="1"/>
  <c r="F17" i="1" l="1"/>
  <c r="G17" i="1"/>
  <c r="H17" i="1"/>
  <c r="I17" i="1"/>
  <c r="J17" i="1"/>
  <c r="K17" i="1"/>
  <c r="F49" i="1"/>
  <c r="G49" i="1"/>
  <c r="H49" i="1"/>
  <c r="I49" i="1"/>
  <c r="J49" i="1"/>
  <c r="K49" i="1"/>
  <c r="F51" i="1"/>
  <c r="G51" i="1"/>
  <c r="H51" i="1"/>
  <c r="I51" i="1"/>
  <c r="J51" i="1"/>
  <c r="K51" i="1"/>
  <c r="A17" i="1"/>
  <c r="A49" i="1"/>
  <c r="A51" i="1"/>
  <c r="C792" i="4" l="1"/>
  <c r="A12" i="1" l="1"/>
  <c r="F12" i="1"/>
  <c r="G12" i="1"/>
  <c r="H12" i="1"/>
  <c r="I12" i="1"/>
  <c r="J12" i="1"/>
  <c r="K12" i="1"/>
  <c r="F54" i="1" l="1"/>
  <c r="G54" i="1"/>
  <c r="H54" i="1"/>
  <c r="I54" i="1"/>
  <c r="J54" i="1"/>
  <c r="K54" i="1"/>
  <c r="A54" i="1"/>
  <c r="F44" i="1" l="1"/>
  <c r="G44" i="1"/>
  <c r="H44" i="1"/>
  <c r="I44" i="1"/>
  <c r="J44" i="1"/>
  <c r="K44" i="1"/>
  <c r="F14" i="1"/>
  <c r="G14" i="1"/>
  <c r="H14" i="1"/>
  <c r="I14" i="1"/>
  <c r="J14" i="1"/>
  <c r="K14" i="1"/>
  <c r="A44" i="1"/>
  <c r="A14" i="1"/>
  <c r="A15" i="1" l="1"/>
  <c r="F15" i="1"/>
  <c r="G15" i="1"/>
  <c r="H15" i="1"/>
  <c r="I15" i="1"/>
  <c r="J15" i="1"/>
  <c r="K15" i="1"/>
  <c r="F11" i="1" l="1"/>
  <c r="G11" i="1"/>
  <c r="H11" i="1"/>
  <c r="I11" i="1"/>
  <c r="J11" i="1"/>
  <c r="K11" i="1"/>
  <c r="A11" i="1"/>
  <c r="F53" i="1" l="1"/>
  <c r="A53" i="1" l="1"/>
  <c r="H53" i="1"/>
  <c r="I53" i="1"/>
  <c r="J53" i="1"/>
  <c r="K53" i="1"/>
  <c r="G5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<sst xmlns="http://schemas.openxmlformats.org/spreadsheetml/2006/main" count="13275" uniqueCount="2598">
  <si>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</si>
  <si>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</si>
  <si>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</si>
  <si>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</si>
  <si>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</si>
  <si>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</si>
  <si>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</si>
  <si>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</si>
  <si>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</si>
  <si>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</si>
  <si>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</si>
  <si>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</si>
  <si>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</si>
  <si>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</si>
  <si>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</si>
  <si>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</si>
  <si>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</si>
  <si>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</si>
  <si>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</si>
  <si>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</si>
  <si>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</si>
  <si>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</si>
  <si>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</si>
  <si>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</si>
  <si>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</si>
  <si>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</si>
  <si>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</si>
  <si>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</si>
  <si>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</si>
  <si>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</si>
  <si>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</si>
  <si>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</si>
  <si>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</si>
  <si>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</si>
  <si>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</si>
  <si>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</si>
  <si>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</si>
  <si>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</si>
  <si>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</si>
  <si>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</si>
  <si>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</si>
  <si>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</si>
  <si>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</si>
  <si>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</si>
  <si>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</si>
  <si>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</si>
  <si>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</si>
  <si>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</si>
  <si>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</si>
  <si>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</si>
  <si>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</si>
  <si>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</si>
  <si>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</si>
  <si>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</si>
  <si>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</si>
  <si>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</si>
  <si>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</si>
  <si>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</si>
  <si>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</si>
  <si>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</si>
  <si>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</si>
  <si>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</si>
  <si>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</si>
  <si>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</si>
  <si>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</si>
  <si>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</si>
  <si>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</si>
  <si>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</si>
  <si>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</si>
  <si>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</si>
  <si>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</si>
  <si>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</si>
  <si>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</si>
  <si>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</si>
  <si>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</si>
  <si>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</si>
  <si>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</si>
  <si>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</si>
  <si>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</si>
  <si>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</si>
  <si>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</si>
  <si>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</si>
  <si>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</si>
  <si>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</si>
  <si>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</si>
  <si>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</si>
  <si>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</si>
  <si>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</si>
  <si>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</si>
  <si>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</si>
  <si>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</si>
  <si>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</si>
  <si>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</si>
  <si>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</si>
  <si>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</si>
  <si>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</si>
  <si>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</si>
  <si>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</si>
  <si>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</si>
  <si>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</si>
  <si>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</si>
  <si>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</si>
  <si>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</si>
  <si>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</si>
  <si>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</si>
  <si>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</si>
  <si>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</si>
  <si>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</si>
  <si>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</si>
  <si>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</si>
  <si>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</si>
  <si>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</si>
  <si>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</si>
  <si>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</si>
  <si>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</si>
  <si>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</si>
  <si>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</si>
  <si>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</si>
  <si>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</si>
  <si>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</si>
  <si>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</si>
  <si>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</si>
  <si>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</si>
  <si>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</si>
  <si>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</si>
  <si>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</si>
  <si>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</si>
  <si>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</si>
  <si>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</si>
  <si>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</si>
  <si>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</si>
  <si>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</si>
  <si>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</si>
  <si>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</si>
  <si>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</si>
  <si>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</si>
  <si>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</si>
  <si>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</si>
  <si>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</si>
  <si>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</si>
  <si>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</si>
  <si>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</si>
  <si>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</si>
  <si>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</si>
  <si>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</si>
  <si>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</si>
  <si>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</si>
  <si>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</si>
  <si>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</si>
  <si>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</si>
  <si>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</si>
  <si>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</si>
  <si>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</si>
  <si>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</si>
  <si>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</si>
  <si>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</si>
  <si>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</si>
  <si>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</si>
  <si>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</si>
  <si>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</si>
  <si>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</si>
  <si>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</si>
  <si>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</si>
  <si>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</si>
  <si>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</si>
  <si>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</si>
  <si>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</si>
  <si>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</si>
  <si>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</si>
  <si>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</si>
  <si>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</si>
  <si>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</si>
  <si>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</si>
  <si>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</si>
  <si>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</si>
  <si>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</si>
  <si>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</si>
  <si>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</si>
  <si>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</si>
  <si>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</si>
  <si>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</si>
  <si>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</si>
  <si>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</si>
  <si>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</si>
  <si>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</si>
  <si>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</si>
  <si>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</si>
  <si>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</si>
  <si>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</si>
  <si>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</si>
  <si>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</si>
  <si>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</si>
  <si>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</si>
  <si>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</si>
  <si>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</si>
  <si>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</si>
  <si>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</si>
  <si>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</si>
  <si>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</si>
  <si>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</si>
  <si>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</si>
  <si>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</si>
  <si>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</si>
  <si>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</si>
  <si>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</si>
  <si>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</si>
  <si>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</si>
  <si>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</si>
  <si>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</si>
  <si>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</si>
  <si>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</si>
  <si>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</si>
  <si>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</si>
  <si>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</si>
  <si>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</si>
  <si>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</si>
  <si>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</si>
  <si>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</si>
  <si>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</si>
  <si>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</si>
  <si>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</si>
  <si>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</si>
  <si>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</si>
  <si>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</si>
  <si>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</si>
  <si>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</si>
  <si>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</si>
  <si>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</si>
  <si>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</si>
  <si>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</si>
  <si>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</si>
  <si>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</si>
  <si>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</si>
  <si>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</si>
  <si>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</si>
  <si>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</si>
  <si>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</si>
  <si>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</si>
  <si>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</si>
  <si>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</si>
  <si>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</si>
  <si>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</si>
  <si>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</si>
  <si>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</si>
  <si>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</si>
  <si>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</si>
  <si>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</si>
  <si>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</si>
  <si>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</si>
  <si>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</si>
  <si>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</si>
  <si>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</si>
  <si>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</si>
  <si>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</si>
  <si>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</si>
  <si>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</si>
  <si>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</si>
  <si>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</si>
  <si>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</si>
  <si>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</si>
  <si>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</si>
  <si>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</si>
  <si>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</si>
  <si>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</si>
  <si>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</si>
  <si>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</si>
  <si>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</si>
  <si>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</si>
  <si>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</si>
  <si>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</si>
  <si>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</si>
  <si>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</si>
  <si>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</si>
  <si>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</si>
  <si>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</si>
  <si>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</si>
  <si>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</si>
  <si>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</si>
  <si>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</si>
  <si>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</si>
  <si>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</si>
  <si>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</si>
  <si>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</si>
  <si>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</si>
  <si>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</si>
  <si>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</si>
  <si>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</si>
  <si>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</si>
  <si>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</si>
  <si>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</si>
  <si>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</si>
  <si>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</si>
  <si>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</si>
  <si>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</si>
  <si>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</si>
  <si>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</si>
  <si>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</si>
  <si>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</si>
  <si>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</si>
  <si>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</si>
  <si>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</si>
  <si>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</si>
  <si>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</si>
  <si>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</si>
  <si>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</si>
  <si>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</si>
  <si>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</si>
  <si>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</si>
  <si>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</si>
  <si>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</si>
  <si>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</si>
  <si>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</si>
  <si>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</si>
  <si>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</si>
  <si>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</si>
  <si>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</si>
  <si>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</si>
  <si>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</si>
  <si>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</si>
  <si>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</si>
  <si>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</si>
  <si>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</si>
  <si>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</si>
  <si>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</si>
  <si>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</si>
  <si>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</si>
  <si>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</si>
  <si>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</si>
  <si>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</si>
  <si>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</si>
  <si>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</si>
  <si>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</si>
  <si>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</si>
  <si>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</si>
  <si>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</si>
  <si>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</si>
  <si>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</si>
  <si>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</si>
  <si>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</si>
  <si>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</si>
  <si>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</si>
  <si>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</si>
  <si>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</si>
  <si>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</si>
  <si>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</si>
  <si>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</si>
  <si>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</si>
  <si>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</si>
  <si>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</si>
  <si>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</si>
  <si>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</si>
  <si>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</si>
  <si>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</si>
  <si>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</si>
  <si>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</si>
  <si>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</si>
  <si>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</si>
  <si>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</si>
  <si>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</si>
  <si>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</si>
  <si>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</si>
  <si>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</si>
  <si>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</si>
  <si>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</si>
  <si>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</si>
  <si>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</si>
  <si>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</si>
  <si>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</si>
  <si>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</si>
  <si>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</si>
  <si>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</si>
  <si>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</si>
  <si>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</si>
  <si>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</si>
  <si>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</si>
  <si>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</si>
  <si>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</si>
  <si>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</si>
  <si>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</si>
  <si>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</si>
  <si>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</si>
  <si>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</si>
  <si>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</si>
  <si>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</si>
  <si>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</si>
  <si>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</si>
  <si>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</si>
  <si>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</si>
  <si>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</si>
  <si>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</si>
  <si>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</si>
  <si>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</si>
  <si>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</si>
  <si>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</si>
  <si>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</si>
  <si>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</si>
  <si>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</si>
  <si>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</si>
  <si>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</si>
  <si>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</si>
  <si>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</si>
  <si>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</si>
  <si>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</si>
  <si>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</si>
  <si>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</si>
  <si>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</si>
  <si>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</si>
  <si>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</si>
  <si>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</si>
  <si>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</si>
  <si>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</si>
  <si>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</si>
  <si>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</si>
  <si>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</si>
  <si>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</si>
  <si>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</si>
  <si>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</si>
  <si>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</si>
  <si>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</si>
  <si>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</si>
  <si>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</si>
  <si>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</si>
  <si>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</si>
  <si>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</si>
  <si>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</si>
  <si>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</si>
  <si>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</si>
  <si>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</si>
  <si>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</si>
  <si>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</si>
  <si>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</si>
  <si>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</si>
  <si>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</si>
  <si>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</si>
  <si>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</si>
  <si>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</si>
  <si>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</si>
  <si>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</si>
  <si>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</si>
  <si>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</si>
  <si>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</si>
  <si>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</si>
  <si>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</si>
  <si>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</si>
  <si>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</si>
  <si>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</si>
  <si>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</si>
  <si>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</si>
  <si>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</si>
  <si>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</si>
  <si>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</si>
  <si>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</si>
  <si>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</si>
  <si>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</si>
  <si>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</si>
  <si>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</si>
  <si>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</si>
  <si>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</si>
  <si>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</si>
  <si>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</si>
  <si>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</si>
  <si>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</si>
  <si>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</si>
  <si>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</si>
  <si>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</si>
  <si>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</si>
  <si>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</si>
  <si>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</si>
  <si>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</si>
  <si>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</si>
  <si>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</si>
  <si>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</si>
  <si>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</si>
  <si>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</si>
  <si>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</si>
  <si>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</si>
  <si>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</si>
  <si>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</si>
  <si>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</si>
  <si>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</si>
  <si>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</si>
  <si>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</si>
  <si>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</si>
  <si>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</si>
  <si>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</si>
  <si>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</si>
  <si>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</si>
  <si>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</si>
  <si>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</si>
  <si>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</si>
  <si>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</si>
  <si>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</si>
  <si>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</si>
  <si>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</si>
  <si>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</si>
  <si>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</si>
  <si>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</si>
  <si>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</si>
  <si>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</si>
  <si>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</si>
  <si>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</si>
  <si>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</si>
  <si>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</si>
  <si>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</si>
  <si>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</si>
  <si>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</si>
  <si>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</si>
  <si>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</si>
  <si>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</si>
  <si>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</si>
  <si>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</si>
  <si>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</si>
  <si>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</si>
  <si>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</si>
  <si>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</si>
  <si>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</si>
  <si>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</si>
  <si>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</si>
  <si>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</si>
  <si>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</si>
  <si>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</si>
  <si>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</si>
  <si>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</si>
  <si>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</si>
  <si>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</si>
  <si>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</si>
  <si>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</si>
  <si>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</si>
  <si>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</si>
  <si>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</si>
  <si>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</si>
  <si>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</si>
  <si>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</si>
  <si>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</si>
  <si>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</si>
  <si>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</si>
  <si>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</si>
  <si>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</si>
  <si>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</si>
  <si>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</si>
  <si>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</si>
  <si>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</si>
  <si>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</si>
  <si>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</si>
  <si>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</si>
  <si>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</si>
  <si>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</si>
  <si>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</si>
  <si>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</si>
  <si>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</si>
  <si>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</si>
  <si>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</si>
  <si>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</si>
  <si>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</si>
  <si>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</si>
  <si>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</si>
  <si>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</si>
  <si>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</si>
  <si>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</si>
  <si>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</si>
  <si>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</si>
  <si>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</si>
  <si>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</si>
  <si>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</si>
  <si>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</si>
  <si>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</si>
  <si>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</si>
  <si>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</si>
  <si>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</si>
  <si>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</si>
  <si>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</si>
  <si>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</si>
  <si>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</si>
  <si>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</si>
  <si>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</si>
  <si>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</si>
  <si>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</si>
  <si>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</si>
  <si>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</si>
  <si>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</si>
  <si>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</si>
  <si>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</si>
  <si>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</si>
  <si>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</si>
  <si>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</si>
  <si>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</si>
  <si>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</si>
  <si>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</si>
  <si>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</si>
  <si>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</si>
  <si>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</si>
  <si>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</si>
  <si>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</si>
  <si>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</si>
  <si>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</si>
  <si>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</si>
  <si>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</si>
  <si>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</si>
  <si>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</si>
  <si>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</si>
  <si>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</si>
  <si>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</si>
  <si>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</si>
  <si>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</si>
  <si>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</si>
  <si>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</si>
  <si>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</si>
  <si>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</si>
  <si>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</si>
  <si>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</si>
  <si>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</si>
  <si>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</si>
  <si>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</si>
  <si>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</si>
  <si>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</si>
  <si>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</si>
  <si>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</si>
  <si>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</si>
  <si>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</si>
  <si>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</si>
  <si>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</si>
  <si>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</si>
  <si>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</si>
  <si>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</si>
  <si>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</si>
  <si>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</si>
  <si>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</si>
  <si>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</si>
  <si>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</si>
  <si>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</si>
  <si>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</si>
  <si>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</si>
  <si>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</si>
  <si>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</si>
  <si>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</si>
  <si>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</si>
  <si>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</si>
  <si>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</si>
  <si>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</si>
  <si>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</si>
  <si>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</si>
  <si>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</si>
  <si>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</si>
  <si>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</si>
  <si>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</si>
  <si>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</si>
  <si>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</si>
  <si>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</si>
  <si>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</si>
  <si>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</si>
  <si>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</si>
  <si>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</si>
  <si>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</si>
  <si>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</si>
  <si>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</si>
  <si>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</si>
  <si>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</si>
  <si>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</si>
  <si>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</si>
  <si>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</si>
  <si>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</si>
  <si>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</si>
  <si>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</si>
  <si>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</si>
  <si>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</si>
  <si>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</si>
  <si>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</si>
  <si>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</si>
  <si>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</si>
  <si>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</si>
  <si>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</si>
  <si>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</si>
  <si>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</si>
  <si>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</si>
  <si>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</si>
  <si>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</si>
  <si>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</si>
  <si>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</si>
  <si>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</si>
  <si>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</si>
  <si>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</si>
  <si>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</si>
  <si>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</si>
  <si>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</si>
  <si>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</si>
  <si>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</si>
  <si>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</si>
  <si>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</si>
  <si>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</si>
  <si>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</si>
  <si>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</si>
  <si>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</si>
  <si>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</si>
  <si>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</si>
  <si>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</si>
  <si>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</si>
  <si>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</si>
  <si>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</si>
  <si>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</si>
  <si>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</si>
  <si>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</si>
  <si>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</si>
  <si>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</si>
  <si>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</si>
  <si>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</si>
  <si>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</si>
  <si>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</si>
  <si>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</si>
  <si>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</si>
  <si>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</si>
  <si>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</si>
  <si>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</si>
  <si>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</si>
  <si>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</si>
  <si>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</si>
  <si>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</si>
  <si>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</si>
  <si>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</si>
  <si>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</si>
  <si>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</si>
  <si>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</si>
  <si>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</si>
  <si>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</si>
  <si>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</si>
  <si>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</si>
  <si>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</si>
  <si>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</si>
  <si>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</si>
  <si>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</si>
  <si>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</si>
  <si>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</si>
  <si>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</si>
  <si>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</si>
  <si>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</si>
  <si>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</si>
  <si>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</si>
  <si>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</si>
  <si>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</si>
  <si>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</si>
  <si>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</si>
  <si>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</si>
  <si>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</si>
  <si>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</si>
  <si>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</si>
  <si>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</si>
  <si>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</si>
  <si>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</si>
  <si>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</si>
  <si>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</si>
  <si>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</si>
  <si>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</si>
  <si>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</si>
  <si>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</si>
  <si>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</si>
  <si>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</si>
  <si>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</si>
  <si>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</si>
  <si>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</si>
  <si>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</si>
  <si>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</si>
  <si>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</si>
  <si>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</si>
  <si>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</si>
  <si>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</si>
  <si>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</si>
  <si>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</si>
  <si>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</si>
  <si>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</si>
  <si>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</si>
  <si>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</si>
  <si>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</si>
  <si>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</si>
  <si>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</si>
  <si>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</si>
  <si>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</si>
  <si>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</si>
  <si>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</si>
  <si>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</si>
  <si>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</si>
  <si>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</si>
  <si>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</si>
  <si>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</si>
  <si>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</si>
  <si>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</si>
  <si>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</si>
  <si>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</si>
  <si>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</si>
  <si>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</si>
  <si>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</si>
  <si>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</si>
  <si>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</si>
  <si>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</si>
  <si>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</si>
  <si>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</si>
  <si>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</si>
  <si>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</si>
  <si>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</si>
  <si>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</si>
  <si>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</si>
  <si>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</si>
  <si>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</si>
  <si>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</si>
  <si>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</si>
  <si>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</si>
  <si>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</si>
  <si>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</si>
  <si>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</si>
  <si>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</si>
  <si>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</si>
  <si>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</si>
  <si>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</si>
  <si>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</si>
  <si>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</si>
  <si>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</si>
  <si>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</si>
  <si>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</si>
  <si>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</si>
  <si>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</si>
  <si>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</si>
  <si>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</si>
  <si>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</si>
  <si>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</si>
  <si>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</si>
  <si>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</si>
  <si>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</si>
  <si>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</si>
  <si>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</si>
  <si>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</si>
  <si>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</si>
  <si>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</si>
  <si>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</si>
  <si>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</si>
  <si>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</si>
  <si>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</si>
  <si>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</si>
  <si>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</si>
  <si>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</si>
  <si>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</si>
  <si>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</si>
  <si>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</si>
  <si>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</si>
  <si>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</si>
  <si>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</si>
  <si>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</si>
  <si>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</si>
  <si>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</si>
  <si>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</si>
  <si>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</si>
  <si>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</si>
  <si>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</si>
  <si>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</si>
  <si>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</si>
  <si>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</si>
  <si>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</si>
  <si>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</si>
  <si>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</si>
  <si>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</si>
  <si>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</si>
  <si>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</si>
  <si>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</si>
  <si>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</si>
  <si>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</si>
  <si>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</si>
  <si>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</si>
  <si>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</si>
  <si>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</si>
  <si>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</si>
  <si>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</si>
  <si>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</si>
  <si>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</si>
  <si>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</si>
  <si>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</si>
  <si>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</si>
  <si>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</si>
  <si>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</si>
  <si>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</si>
  <si>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</si>
  <si>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</si>
  <si>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</si>
  <si>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</si>
  <si>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</si>
  <si>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</si>
  <si>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</si>
  <si>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</si>
  <si>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</si>
  <si>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</si>
  <si>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</si>
  <si>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</si>
  <si>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</si>
  <si>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</si>
  <si>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</si>
  <si>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</si>
  <si>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</si>
  <si>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</si>
  <si>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</si>
  <si>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</si>
  <si>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</si>
  <si>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</si>
  <si>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</si>
  <si>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</si>
  <si>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</si>
  <si>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</si>
  <si>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</si>
  <si>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</si>
  <si>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</si>
  <si>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</si>
  <si>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</si>
  <si>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</si>
  <si>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</si>
  <si>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</si>
  <si>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</si>
  <si>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</si>
  <si>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</si>
  <si>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</si>
  <si>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</si>
  <si>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</si>
  <si>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</si>
  <si>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</si>
  <si>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</si>
  <si>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</si>
  <si>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</si>
  <si>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</si>
  <si>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</si>
  <si>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</si>
  <si>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</si>
  <si>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</si>
  <si>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</si>
  <si>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</si>
  <si>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</si>
  <si>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</si>
  <si>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</si>
  <si>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</si>
  <si>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</si>
  <si>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</si>
  <si>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</si>
  <si>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</si>
  <si>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</si>
  <si>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</si>
  <si>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</si>
  <si>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</si>
  <si>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</si>
  <si>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</si>
  <si>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</si>
  <si>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</si>
  <si>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</si>
  <si>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</si>
  <si>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</si>
  <si>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</si>
  <si>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</si>
  <si>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</si>
  <si>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</si>
  <si>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</si>
  <si>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</si>
  <si>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</si>
  <si>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</si>
  <si>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</si>
  <si>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</si>
  <si>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</si>
  <si>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</si>
  <si>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</si>
  <si>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</si>
  <si>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</si>
  <si>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</si>
  <si>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</si>
  <si>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</si>
  <si>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</si>
  <si>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</si>
  <si>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</si>
  <si>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</si>
  <si>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</si>
  <si>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</si>
  <si>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</si>
  <si>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</si>
  <si>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</si>
  <si>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</si>
  <si>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</si>
  <si>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</si>
  <si>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</si>
  <si>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</si>
  <si>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</si>
  <si>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</si>
  <si>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</si>
  <si>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</si>
  <si>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</si>
  <si>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</si>
  <si>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</si>
  <si>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</si>
  <si>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</si>
  <si>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</si>
  <si>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</si>
  <si>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</si>
  <si>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</si>
  <si>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</si>
  <si>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</si>
  <si>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</si>
  <si>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</si>
  <si>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</si>
  <si>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</si>
  <si>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</si>
  <si>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</si>
  <si>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</si>
  <si>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</si>
  <si>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</si>
  <si>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</si>
  <si>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</si>
  <si>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</si>
  <si>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</si>
  <si>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</si>
  <si>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</si>
  <si>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</si>
  <si>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</si>
  <si>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</si>
  <si>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</si>
  <si>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</si>
  <si>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</si>
  <si>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</si>
  <si>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</si>
  <si>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</si>
  <si>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</si>
  <si>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</si>
  <si>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</si>
  <si>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</si>
  <si>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</si>
  <si>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</si>
  <si>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</si>
  <si>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</si>
  <si>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</si>
  <si>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</si>
  <si>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</si>
  <si>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</si>
  <si>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</si>
  <si>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</si>
  <si>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</si>
  <si>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</si>
  <si>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</si>
  <si>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</si>
  <si>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</si>
  <si>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</si>
  <si>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</si>
  <si>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</si>
  <si>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</si>
  <si>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</si>
  <si>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</si>
  <si>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</si>
  <si>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</si>
  <si>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</si>
  <si>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</si>
  <si>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</si>
  <si>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</si>
  <si>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</si>
  <si>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</si>
  <si>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</si>
  <si>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</si>
  <si>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</si>
  <si>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</si>
  <si>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</si>
  <si>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</si>
  <si>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</si>
  <si>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</si>
  <si>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</si>
  <si>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</si>
  <si>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</si>
  <si>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</si>
  <si>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</si>
  <si>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</si>
  <si>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</si>
  <si>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</si>
  <si>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</si>
  <si>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</si>
  <si>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</si>
  <si>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</si>
  <si>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</si>
  <si>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</si>
  <si>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</si>
  <si>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</si>
  <si>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</si>
  <si>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</si>
  <si>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</si>
  <si>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</si>
  <si>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</si>
  <si>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</si>
  <si>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</si>
  <si>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</si>
  <si>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</si>
  <si>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</si>
  <si>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</si>
  <si>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</si>
  <si>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</si>
  <si>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</si>
  <si>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</si>
  <si>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</si>
  <si>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</si>
  <si>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</si>
  <si>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</si>
  <si>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</si>
  <si>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</si>
  <si>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</si>
  <si>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</si>
  <si>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</si>
  <si>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</si>
  <si>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</si>
  <si>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</si>
  <si>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</si>
  <si>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</si>
  <si>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</si>
  <si>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</si>
  <si>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</si>
  <si>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</si>
  <si>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</si>
  <si>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</si>
  <si>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</si>
  <si>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</si>
  <si>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</si>
  <si>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</si>
  <si>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</si>
  <si>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</si>
  <si>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</si>
  <si>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</si>
  <si>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</si>
  <si>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</si>
  <si>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</si>
  <si>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</si>
  <si>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</si>
  <si>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</si>
  <si>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</si>
  <si>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</si>
  <si>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</si>
  <si>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</si>
  <si>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</si>
  <si>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</si>
  <si>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</si>
  <si>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</si>
  <si>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</si>
  <si>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</si>
  <si>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</si>
  <si>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</si>
  <si>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</si>
  <si>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</si>
  <si>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</si>
  <si>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</si>
  <si>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</si>
  <si>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</si>
  <si>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</si>
  <si>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</si>
  <si>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</si>
  <si>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</si>
  <si>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</si>
  <si>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</si>
  <si>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</si>
  <si>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</si>
  <si>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</si>
  <si>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</si>
  <si>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</si>
  <si>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</si>
  <si>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</si>
  <si>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</si>
  <si>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</si>
  <si>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</si>
  <si>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</si>
  <si>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</si>
  <si>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</si>
  <si>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</si>
  <si>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</si>
  <si>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</si>
  <si>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</si>
  <si>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</si>
  <si>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</si>
  <si>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</si>
  <si>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</si>
  <si>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</si>
  <si>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</si>
  <si>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</si>
  <si>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</si>
  <si>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</si>
  <si>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</si>
  <si>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</si>
  <si>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</si>
  <si>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</si>
  <si>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</si>
  <si>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</si>
  <si>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</si>
  <si>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</si>
  <si>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</si>
  <si>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</si>
  <si>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</si>
  <si>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</si>
  <si>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</si>
  <si>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</si>
  <si>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</si>
  <si>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</si>
  <si>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</si>
  <si>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</si>
  <si>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</si>
  <si>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</si>
  <si>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</si>
  <si>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</si>
  <si>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</si>
  <si>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</si>
  <si>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</si>
  <si>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</si>
  <si>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</si>
  <si>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</si>
  <si>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</si>
  <si>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</si>
  <si>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</si>
  <si>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</si>
  <si>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</si>
  <si>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</si>
  <si>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</si>
  <si>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</si>
  <si>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</si>
  <si>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</si>
  <si>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</si>
  <si>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</si>
  <si>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</si>
  <si>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</si>
  <si>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</si>
  <si>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</si>
  <si>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</si>
  <si>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</si>
  <si>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</si>
  <si>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</si>
  <si>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</si>
  <si>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</si>
  <si>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</si>
  <si>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</si>
  <si>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</si>
  <si>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</si>
  <si>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</si>
  <si>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</si>
  <si>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</si>
  <si>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</si>
  <si>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</si>
  <si>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</si>
  <si>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</si>
  <si>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</si>
  <si>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</si>
  <si>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</si>
  <si>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</si>
  <si>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</si>
  <si>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</si>
  <si>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</si>
  <si>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</si>
  <si>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</si>
  <si>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</si>
  <si>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</si>
  <si>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</si>
  <si>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</si>
  <si>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</si>
  <si>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</si>
  <si>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</si>
  <si>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</si>
  <si>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</si>
  <si>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</si>
  <si>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</si>
  <si>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</si>
  <si>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</si>
  <si>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</si>
  <si>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</si>
  <si>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</si>
  <si>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</si>
  <si>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</si>
  <si>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</si>
  <si>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</si>
  <si>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</si>
  <si>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</si>
  <si>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</si>
  <si>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</si>
  <si>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</si>
  <si>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</si>
  <si>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</si>
  <si>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</si>
  <si>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</si>
  <si>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</si>
  <si>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</si>
  <si>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</si>
  <si>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</si>
  <si>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</si>
  <si>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</si>
  <si>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</si>
  <si>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</si>
  <si>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</si>
  <si>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</si>
  <si>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</si>
  <si>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</si>
  <si>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</si>
  <si>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</si>
  <si>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</si>
  <si>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</si>
  <si>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</si>
  <si>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</si>
  <si>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</si>
  <si>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</si>
  <si>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</si>
  <si>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</si>
  <si>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</si>
  <si>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</si>
  <si>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</si>
  <si>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</si>
  <si>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</si>
  <si>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</si>
  <si>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</si>
  <si>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</si>
  <si>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</si>
  <si>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</si>
  <si>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</si>
  <si>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</si>
  <si>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</si>
  <si>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</si>
  <si>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</si>
  <si>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</si>
  <si>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</si>
  <si>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</si>
  <si>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</si>
  <si>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</si>
  <si>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</si>
  <si>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</si>
  <si>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</si>
  <si>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</si>
  <si>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</si>
  <si>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</si>
  <si>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</si>
  <si>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</si>
  <si>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</si>
  <si>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</si>
  <si>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</si>
  <si>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</si>
  <si>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</si>
  <si>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</si>
  <si>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</si>
  <si>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</si>
  <si>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</si>
  <si>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</si>
  <si>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</si>
  <si>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</si>
  <si>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</si>
  <si>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</si>
  <si>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</si>
  <si>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</si>
  <si>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</si>
  <si>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</si>
  <si>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</si>
  <si>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</si>
  <si>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</si>
  <si>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</si>
  <si>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</si>
  <si>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</si>
  <si>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</si>
  <si>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</si>
  <si>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</si>
  <si>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</si>
  <si>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</si>
  <si>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</si>
  <si>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</si>
  <si>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</si>
  <si>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</si>
  <si>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</si>
  <si>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</si>
  <si>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</si>
  <si>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</si>
  <si>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</si>
  <si>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</si>
  <si>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</si>
  <si>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</si>
  <si>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</si>
  <si>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</si>
  <si>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</si>
  <si>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</si>
  <si>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</si>
  <si>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</si>
  <si>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</si>
  <si>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</si>
  <si>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</si>
  <si>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</si>
  <si>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</si>
  <si>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</si>
  <si>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</si>
  <si>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</si>
  <si>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</si>
  <si>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</si>
  <si>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</si>
  <si>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</si>
  <si>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</si>
  <si>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</si>
  <si>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</si>
  <si>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</si>
  <si>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</si>
  <si>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</si>
  <si>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</si>
  <si>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</si>
  <si>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</si>
  <si>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</si>
  <si>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</si>
  <si>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</si>
  <si>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</si>
  <si>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</si>
  <si>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</si>
  <si>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</si>
  <si>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</si>
  <si>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</si>
  <si>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</si>
  <si>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</si>
  <si>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</si>
  <si>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</si>
  <si>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</si>
  <si>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</si>
  <si>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</si>
  <si>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</si>
  <si>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</si>
  <si>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</si>
  <si>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</si>
  <si>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</si>
  <si>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</si>
  <si>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</si>
  <si>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</si>
  <si>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</si>
  <si>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</si>
  <si>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</si>
  <si>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</si>
  <si>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</si>
  <si>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</si>
  <si>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</si>
  <si>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</si>
  <si>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</si>
  <si>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</si>
  <si>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</si>
  <si>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</si>
  <si>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</si>
  <si>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</si>
  <si>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</si>
  <si>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</si>
  <si>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</si>
  <si>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</si>
  <si>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</si>
  <si>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</si>
  <si>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</si>
  <si>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</si>
  <si>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</si>
  <si>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</si>
  <si>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</si>
  <si>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</si>
  <si>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</si>
  <si>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</si>
  <si>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</si>
  <si>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</si>
  <si>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</si>
  <si>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</si>
  <si>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</si>
  <si>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</si>
  <si>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</si>
  <si>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</si>
  <si>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</si>
  <si>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</si>
  <si>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</si>
  <si>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</si>
  <si>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</si>
  <si>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</si>
  <si>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</si>
  <si>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</si>
  <si>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</si>
  <si>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</si>
  <si>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</si>
  <si>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</si>
  <si>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</si>
  <si>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</si>
  <si>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</si>
  <si>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</si>
  <si>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</si>
  <si>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</si>
  <si>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</si>
  <si>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</si>
  <si>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</si>
  <si>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</si>
  <si>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</si>
  <si>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</si>
  <si>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</si>
  <si>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</si>
  <si>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</si>
  <si>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</si>
  <si>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</si>
  <si>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</si>
  <si>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</si>
  <si>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</si>
  <si>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</si>
  <si>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</si>
  <si>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</si>
  <si>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</si>
  <si>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</si>
  <si>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</si>
  <si>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</si>
  <si>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</si>
  <si>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</si>
  <si>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</si>
  <si>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</si>
  <si>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</si>
  <si>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</si>
  <si>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</si>
  <si>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</si>
  <si>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</si>
  <si>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</si>
  <si>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</si>
  <si>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</si>
  <si>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</si>
  <si>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</si>
  <si>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</si>
  <si>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</si>
  <si>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</si>
  <si>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</si>
  <si>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</si>
  <si>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</si>
  <si>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</si>
  <si>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</si>
  <si>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</si>
  <si>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</si>
  <si>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</si>
  <si>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</si>
  <si>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</si>
  <si>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</si>
  <si>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</si>
  <si>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</si>
  <si>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</si>
  <si>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</si>
  <si>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</si>
  <si>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</si>
  <si>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</si>
  <si>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</si>
  <si>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</si>
  <si>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</si>
  <si>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</si>
  <si>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</si>
  <si>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</si>
  <si>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</si>
  <si>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</si>
  <si>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</si>
  <si>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</si>
  <si>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</si>
  <si>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</si>
  <si>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</si>
  <si>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</si>
  <si>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</si>
  <si>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</si>
  <si>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</si>
  <si>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</si>
  <si>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</si>
  <si>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</si>
  <si>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</si>
  <si>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</si>
  <si>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</si>
  <si>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</si>
  <si>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</si>
  <si>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</si>
  <si>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</si>
  <si>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</si>
  <si>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</si>
  <si>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</si>
  <si>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</si>
  <si>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</si>
  <si>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</si>
  <si>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</si>
  <si>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</si>
  <si>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</si>
  <si>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</si>
  <si>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</si>
  <si>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</si>
  <si>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</si>
  <si>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</si>
  <si>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</si>
  <si>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</si>
  <si>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</si>
  <si>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</si>
  <si>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</si>
  <si>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</si>
  <si>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</si>
  <si>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</si>
  <si>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</si>
  <si>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</si>
  <si>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</si>
  <si>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</si>
  <si>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</si>
  <si>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</si>
  <si>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</si>
  <si>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</si>
  <si>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</si>
  <si>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</si>
  <si>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</si>
  <si>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</si>
  <si>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</si>
  <si>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</si>
  <si>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</si>
  <si>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</si>
  <si>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</si>
  <si>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</si>
  <si>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</si>
  <si>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</si>
  <si>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</si>
  <si>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</si>
  <si>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</si>
  <si>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</si>
  <si>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</si>
  <si>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</si>
  <si>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</si>
  <si>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</si>
  <si>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</si>
  <si>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</si>
  <si>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</si>
  <si>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</si>
  <si>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</si>
  <si>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</si>
  <si>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</si>
  <si>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</si>
  <si>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</si>
  <si>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</si>
  <si>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</si>
  <si>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</si>
  <si>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</si>
  <si>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</si>
  <si>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</si>
  <si>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</si>
  <si>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</si>
  <si>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</si>
  <si>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</si>
  <si>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</si>
  <si>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</si>
  <si>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</si>
  <si>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</si>
  <si>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</si>
  <si>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</si>
  <si>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</si>
  <si>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</si>
  <si>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</si>
  <si>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</si>
  <si>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</si>
  <si>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</si>
  <si>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</si>
  <si>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</si>
  <si>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</si>
  <si>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</si>
  <si>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</si>
  <si>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</si>
  <si>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</si>
  <si>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</si>
  <si>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</si>
  <si>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</si>
  <si>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</si>
  <si>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</si>
  <si>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</si>
  <si>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</si>
  <si>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</si>
  <si>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</si>
  <si>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</si>
  <si>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</si>
  <si>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</si>
  <si>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</si>
  <si>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</si>
  <si>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</si>
  <si>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</si>
  <si>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</si>
  <si>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</si>
  <si>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</si>
  <si>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</si>
  <si>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</si>
  <si>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</si>
  <si>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</si>
  <si>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</si>
  <si>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</si>
  <si>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</si>
  <si>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</si>
  <si>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</si>
  <si>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</si>
  <si>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</si>
  <si>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</si>
  <si>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</si>
  <si>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</si>
  <si>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</si>
  <si>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</si>
  <si>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</si>
  <si>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</si>
  <si>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</si>
  <si>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</si>
  <si>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</si>
  <si>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</si>
  <si>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</si>
  <si>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</si>
  <si>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</si>
  <si>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</si>
  <si>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</si>
  <si>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</si>
  <si>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</si>
  <si>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</si>
  <si>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</si>
  <si>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</si>
  <si>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</si>
  <si>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</si>
  <si>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</si>
  <si>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</si>
  <si>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</si>
  <si>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</si>
  <si>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</si>
  <si>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</si>
  <si>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</si>
  <si>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</si>
  <si>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</si>
  <si>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</si>
  <si>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</si>
  <si>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</si>
  <si>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</si>
  <si>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</si>
  <si>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</si>
  <si>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</si>
  <si>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</si>
  <si>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</si>
  <si>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</si>
  <si>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</si>
  <si>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</si>
  <si>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</si>
  <si>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</si>
  <si>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</si>
  <si>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</si>
  <si>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</si>
  <si>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</si>
  <si>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</si>
  <si>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</si>
  <si>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</si>
  <si>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</si>
  <si>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</si>
  <si>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</si>
  <si>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</si>
  <si>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</si>
  <si>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</si>
  <si>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</si>
  <si>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</si>
  <si>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</si>
  <si>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</si>
  <si>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</si>
  <si>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</si>
  <si>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</si>
  <si>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</si>
  <si>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</si>
  <si>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</si>
  <si>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</si>
  <si>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</si>
  <si>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</si>
  <si>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</si>
  <si>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</si>
  <si>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</si>
  <si>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</si>
  <si>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</si>
  <si>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</si>
  <si>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</si>
  <si>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</si>
  <si>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</si>
  <si>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</si>
  <si>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</si>
  <si>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</si>
  <si>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</si>
  <si>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</si>
  <si>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</si>
  <si>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</si>
  <si>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</si>
  <si>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</si>
  <si>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</si>
  <si>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</si>
  <si>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</si>
  <si>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</si>
  <si>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</si>
  <si>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</si>
  <si>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</si>
  <si>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</si>
  <si>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</si>
  <si>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</si>
  <si>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</si>
  <si>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</si>
  <si>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</si>
  <si>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</si>
  <si>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</si>
  <si>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</si>
  <si>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</si>
  <si>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</si>
  <si>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</si>
  <si>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</si>
  <si>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</si>
  <si>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</si>
  <si>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</si>
  <si>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</si>
  <si>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</si>
  <si>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</si>
  <si>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</si>
  <si>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</si>
  <si>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</si>
  <si>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</si>
  <si>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</si>
  <si>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</si>
  <si>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</si>
  <si>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</si>
  <si>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</si>
  <si>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</si>
  <si>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</si>
  <si>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</si>
  <si>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</si>
  <si>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</si>
  <si>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</si>
  <si>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</si>
  <si>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</si>
  <si>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</si>
  <si>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</si>
  <si>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</si>
  <si>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</si>
  <si>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</si>
  <si>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</si>
  <si>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</si>
  <si>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</si>
  <si>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</si>
  <si>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</si>
  <si>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</si>
  <si>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</si>
  <si>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</si>
  <si>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</si>
  <si>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</si>
  <si>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</si>
  <si>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</si>
  <si>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</si>
  <si>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</si>
  <si>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</si>
  <si>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</si>
  <si>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</si>
  <si>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</si>
  <si>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</si>
  <si>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</si>
  <si>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</si>
  <si>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</si>
  <si>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</si>
  <si>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</si>
  <si>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</si>
  <si>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</si>
  <si>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</si>
  <si>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</si>
  <si>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</si>
  <si>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</si>
  <si>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</si>
  <si>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</si>
  <si>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</si>
  <si>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</si>
  <si>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</si>
  <si>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</si>
  <si>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</si>
  <si>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</si>
  <si>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</si>
  <si>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</si>
  <si>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</si>
  <si>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</si>
  <si>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</si>
  <si>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</si>
  <si>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</si>
  <si>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</si>
  <si>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</si>
  <si>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</si>
  <si>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</si>
  <si>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</si>
  <si>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</si>
  <si>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</si>
  <si>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</si>
  <si>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</si>
  <si>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</si>
  <si>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</si>
  <si>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</si>
  <si>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</si>
  <si>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</si>
  <si>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</si>
  <si>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</si>
  <si>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</si>
  <si>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</si>
  <si>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</si>
  <si>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</si>
  <si>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</si>
  <si>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</si>
  <si>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</si>
  <si>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</si>
  <si>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</si>
  <si>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</si>
  <si>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</si>
  <si>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</si>
  <si>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</si>
  <si>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</si>
  <si>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</si>
  <si>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</si>
  <si>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</si>
  <si>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</si>
  <si>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</si>
  <si>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</si>
  <si>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</si>
  <si>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</si>
  <si>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</si>
  <si>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</si>
  <si>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</si>
  <si>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</si>
  <si>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</si>
  <si>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</si>
  <si>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</si>
  <si>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</si>
  <si>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</si>
  <si>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</si>
  <si>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</si>
  <si>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</si>
  <si>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</si>
  <si>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</si>
  <si>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</si>
  <si>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</si>
  <si>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</si>
  <si>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</si>
  <si>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</si>
  <si>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</si>
  <si>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</si>
  <si>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</si>
  <si>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</si>
  <si>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</si>
  <si>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</si>
  <si>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</si>
  <si>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</si>
  <si>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</si>
  <si>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</si>
  <si>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</si>
  <si>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</si>
  <si>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</si>
  <si>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</si>
  <si>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</si>
  <si>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</si>
  <si>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</si>
  <si>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</si>
  <si>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</si>
  <si>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</si>
  <si>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</si>
  <si>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</si>
  <si>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</si>
  <si>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</si>
  <si>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</si>
  <si>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</si>
  <si>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</si>
  <si>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</si>
  <si>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</si>
  <si>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</si>
  <si>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</si>
  <si>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</si>
  <si>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</si>
  <si>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</si>
  <si>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</si>
  <si>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</si>
  <si>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</si>
  <si>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</si>
  <si>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</si>
  <si>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</si>
  <si>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</si>
  <si>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</si>
  <si>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</si>
  <si>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</si>
  <si>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</si>
  <si>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</si>
  <si>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</si>
  <si>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</si>
  <si>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</si>
  <si>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</si>
  <si>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</si>
  <si>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</si>
  <si>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</si>
  <si>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</si>
  <si>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</si>
  <si>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</si>
  <si>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</si>
  <si>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</si>
  <si>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</si>
  <si>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</si>
  <si>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</si>
  <si>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</si>
  <si>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</si>
  <si>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</si>
  <si>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</si>
  <si>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</si>
  <si>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</si>
  <si>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</si>
  <si>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</si>
  <si>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</si>
  <si>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</si>
  <si>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</si>
  <si>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</si>
  <si>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</si>
  <si>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</si>
  <si>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</si>
  <si>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</si>
  <si>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</si>
  <si>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</si>
  <si>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</si>
  <si>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</si>
  <si>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</si>
  <si>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</si>
  <si>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</si>
  <si>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</si>
  <si>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</si>
  <si>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</si>
  <si>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</si>
  <si>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</si>
  <si>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</si>
  <si>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</si>
  <si>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</si>
  <si>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</si>
  <si>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</si>
  <si>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</si>
  <si>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</si>
  <si>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</si>
  <si>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</si>
  <si>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</si>
  <si>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</si>
  <si>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</si>
  <si>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</si>
  <si>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</si>
  <si>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</si>
  <si>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</si>
  <si>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</si>
  <si>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</si>
  <si>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</si>
  <si>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</si>
  <si>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</si>
  <si>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</si>
  <si>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</si>
  <si>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</si>
  <si>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</si>
  <si>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</si>
  <si>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</si>
  <si>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</si>
  <si>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</si>
  <si>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</si>
  <si>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</si>
  <si>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</si>
  <si>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</si>
  <si>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</si>
  <si>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</si>
  <si>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</si>
  <si>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</si>
  <si>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</si>
  <si>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</si>
  <si>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</si>
  <si>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</si>
  <si>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</si>
  <si>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</si>
  <si>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</si>
  <si>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</si>
  <si>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</si>
  <si>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</si>
  <si>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</si>
  <si>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</si>
  <si>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</si>
  <si>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</si>
  <si>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</si>
  <si>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</si>
  <si>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</si>
  <si>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</si>
  <si>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</si>
  <si>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</si>
  <si>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</si>
  <si>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</si>
  <si>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</si>
  <si>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</si>
  <si>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</si>
  <si>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</si>
  <si>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</si>
  <si>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</si>
  <si>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</si>
  <si>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</si>
  <si>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</si>
  <si>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</si>
  <si>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</si>
  <si>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</si>
  <si>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</si>
  <si>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</si>
  <si>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</si>
  <si>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</si>
  <si>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</si>
  <si>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</si>
  <si>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</si>
  <si>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</si>
  <si>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</si>
  <si>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</si>
  <si>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</si>
  <si>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</si>
  <si>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</si>
  <si>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</si>
  <si>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</si>
  <si>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</si>
  <si>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</si>
  <si>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</si>
  <si>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</si>
  <si>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</si>
  <si>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</si>
  <si>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</si>
  <si>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</si>
  <si>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</si>
  <si>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</si>
  <si>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</si>
  <si>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</si>
  <si>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</si>
  <si>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</si>
  <si>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</si>
  <si>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</si>
  <si>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</si>
  <si>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</si>
  <si>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</si>
  <si>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</si>
  <si>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</si>
  <si>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</si>
  <si>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</si>
  <si>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</si>
  <si>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</si>
  <si>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</si>
  <si>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</si>
  <si>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</si>
  <si>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</si>
  <si>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</si>
  <si>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</si>
  <si>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</si>
  <si>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</si>
  <si>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</si>
  <si>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</si>
  <si>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</si>
  <si>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</si>
  <si>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</si>
  <si>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</si>
  <si>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</si>
  <si>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</si>
  <si>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</si>
  <si>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</si>
  <si>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</si>
  <si>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</si>
  <si>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</si>
  <si>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</si>
  <si>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</si>
  <si>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</si>
  <si>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</si>
  <si>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</si>
  <si>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</si>
  <si>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</si>
  <si>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</si>
  <si>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</si>
  <si>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</si>
  <si>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</si>
  <si>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</si>
  <si>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</si>
  <si>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</si>
  <si>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</si>
  <si>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</si>
  <si>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</si>
  <si>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</si>
  <si>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</si>
  <si>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</si>
  <si>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</si>
  <si>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</si>
  <si>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</si>
  <si>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</si>
  <si>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</si>
  <si>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</si>
  <si>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</si>
  <si>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</si>
  <si>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</si>
  <si>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</si>
  <si>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</si>
  <si>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</si>
  <si>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</si>
  <si>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</si>
  <si>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</si>
  <si>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</si>
  <si>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</si>
  <si>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</si>
  <si>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</si>
  <si>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</si>
  <si>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</si>
  <si>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</si>
  <si>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</si>
  <si>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</si>
  <si>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</si>
  <si>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</si>
  <si>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</si>
  <si>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</si>
  <si>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</si>
  <si>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</si>
  <si>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</si>
  <si>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</si>
  <si>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</si>
  <si>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</si>
  <si>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</si>
  <si>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</si>
  <si>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</si>
  <si>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</si>
  <si>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</si>
  <si>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</si>
  <si>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</si>
  <si>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</si>
  <si>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</si>
  <si>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</si>
  <si>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</si>
  <si>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</si>
  <si>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</si>
  <si>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</si>
  <si>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</si>
  <si>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</si>
  <si>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</si>
  <si>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</si>
  <si>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</si>
  <si>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</si>
  <si>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</si>
  <si>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</si>
  <si>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</si>
  <si>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</si>
  <si>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</si>
  <si>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</si>
  <si>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</si>
  <si>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</si>
  <si>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</si>
  <si>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</si>
  <si>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</si>
  <si>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</si>
  <si>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</si>
  <si>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</si>
  <si>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</si>
  <si>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</si>
  <si>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</si>
  <si>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</si>
  <si>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</si>
  <si>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</si>
  <si>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</si>
  <si>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</si>
  <si>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</si>
  <si>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</si>
  <si>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</si>
  <si>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</si>
  <si>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</si>
  <si>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</si>
  <si>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</si>
  <si>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</si>
  <si>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</si>
  <si>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</si>
  <si>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</si>
  <si>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</si>
  <si>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</si>
  <si>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</si>
  <si>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</si>
  <si>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</si>
  <si>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</si>
  <si>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</si>
  <si>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</si>
  <si>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</si>
  <si>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</si>
  <si>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</si>
  <si>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</si>
  <si>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</si>
  <si>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</si>
  <si>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</si>
  <si>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</si>
  <si>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</si>
  <si>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</si>
  <si>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</si>
  <si>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</si>
  <si>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</si>
  <si>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</si>
  <si>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</si>
  <si>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</si>
  <si>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</si>
  <si>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</si>
  <si>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</si>
  <si>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</si>
  <si>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</si>
  <si>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</si>
  <si>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</si>
  <si>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</si>
  <si>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</si>
  <si>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</si>
  <si>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</si>
  <si>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</si>
  <si>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</si>
  <si>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</si>
  <si>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</si>
  <si>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</si>
  <si>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</si>
  <si>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</si>
  <si>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</si>
  <si>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</si>
  <si>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</si>
  <si>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</si>
  <si>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</si>
  <si>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</si>
  <si>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</si>
  <si>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</si>
  <si>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</si>
  <si>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</si>
  <si>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</si>
  <si>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</si>
  <si>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</si>
  <si>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</si>
  <si>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</si>
  <si>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</si>
  <si>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</si>
  <si>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</si>
  <si>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</si>
  <si>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</si>
  <si>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</si>
  <si>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</si>
  <si>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</si>
  <si>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</si>
  <si>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</si>
  <si>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</si>
  <si>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</si>
  <si>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</si>
  <si>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</si>
  <si>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</si>
  <si>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</si>
  <si>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</si>
  <si>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</si>
  <si>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</si>
  <si>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</si>
  <si>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</si>
  <si>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</si>
  <si>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</si>
  <si>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</si>
  <si>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</si>
  <si>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</si>
  <si>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</si>
  <si>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</si>
  <si>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</si>
  <si>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</si>
  <si>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</si>
  <si>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</si>
  <si>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</si>
  <si>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</si>
  <si>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</si>
  <si>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</si>
  <si>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</si>
  <si>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</si>
  <si>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</si>
  <si>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</si>
  <si>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</si>
  <si>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</si>
  <si>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</si>
  <si>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</si>
  <si>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</si>
  <si>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</si>
  <si>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</si>
  <si>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</si>
  <si>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</si>
  <si>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</si>
  <si>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</si>
  <si>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</si>
  <si>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</si>
  <si>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</si>
  <si>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</si>
  <si>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</si>
  <si>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</si>
  <si>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</si>
  <si>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</si>
  <si>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</si>
  <si>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</si>
  <si>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</si>
  <si>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</si>
  <si>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</si>
  <si>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</si>
  <si>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</si>
  <si>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</si>
  <si>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</si>
  <si>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</si>
  <si>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</si>
  <si>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</si>
  <si>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</si>
  <si>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</si>
  <si>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</si>
  <si>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</si>
  <si>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</si>
  <si>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</si>
  <si>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</si>
  <si>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</si>
  <si>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</si>
  <si>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</si>
  <si>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</si>
  <si>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</si>
  <si>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</si>
  <si>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</si>
  <si>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</si>
  <si>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</si>
  <si>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</si>
  <si>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</si>
  <si>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</si>
  <si>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</si>
  <si>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</si>
  <si>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</si>
  <si>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</si>
  <si>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</si>
  <si>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</si>
  <si>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</si>
  <si>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</si>
  <si>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</si>
  <si>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</si>
  <si>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</si>
  <si>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</si>
  <si>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</si>
  <si>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</si>
  <si>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</si>
  <si>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</si>
  <si>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</si>
  <si>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</si>
  <si>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</si>
  <si>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</si>
  <si>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</si>
  <si>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</si>
  <si>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</si>
  <si>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</si>
  <si>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</si>
  <si>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</si>
  <si>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</si>
  <si>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</si>
  <si>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</si>
  <si>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</si>
  <si>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</si>
  <si>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</si>
  <si>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</si>
  <si>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</si>
  <si>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</si>
  <si>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</si>
  <si>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</si>
  <si>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</si>
  <si>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</si>
  <si>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</si>
  <si>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</si>
  <si>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</si>
  <si>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</si>
  <si>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</si>
  <si>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</si>
  <si>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</si>
  <si>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</si>
  <si>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</si>
  <si>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</si>
  <si>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</si>
  <si>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</si>
  <si>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</si>
  <si>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</si>
  <si>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</si>
  <si>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</si>
  <si>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</si>
  <si>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</si>
  <si>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</si>
  <si>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</si>
  <si>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</si>
  <si>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</si>
  <si>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</si>
  <si>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</si>
  <si>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</si>
  <si>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</si>
  <si>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</si>
  <si>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</si>
  <si>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</si>
  <si>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</si>
  <si>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</si>
  <si>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</si>
  <si>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</si>
  <si>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</si>
  <si>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</si>
  <si>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</si>
  <si>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</si>
  <si>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</si>
  <si>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</si>
  <si>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</si>
  <si>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</si>
  <si>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</si>
  <si>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</si>
  <si>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</si>
  <si>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</si>
  <si>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</si>
  <si>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</si>
  <si>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</si>
  <si>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</si>
  <si>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</si>
  <si>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</si>
  <si>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</si>
  <si>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</si>
  <si>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</si>
  <si>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</si>
  <si>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</si>
  <si>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</si>
  <si>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</si>
  <si>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</si>
  <si>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</si>
  <si>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</si>
  <si>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</si>
  <si>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</si>
  <si>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</si>
  <si>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</si>
  <si>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</si>
  <si>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</si>
  <si>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</si>
  <si>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</si>
  <si>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</si>
  <si>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</si>
  <si>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</si>
  <si>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</si>
  <si>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</si>
  <si>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</si>
  <si>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</si>
  <si>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335786607</t>
  </si>
  <si>
    <t>335787211</t>
  </si>
  <si>
    <t>335787076</t>
  </si>
  <si>
    <t>335787292</t>
  </si>
  <si>
    <t>335787583</t>
  </si>
  <si>
    <t>DRBR600</t>
  </si>
  <si>
    <t>335788408</t>
  </si>
  <si>
    <t>335788400</t>
  </si>
  <si>
    <t>335788350</t>
  </si>
  <si>
    <t>GAVETA DE DEPOSITO LLENA</t>
  </si>
  <si>
    <t xml:space="preserve"> Open</t>
  </si>
  <si>
    <t>335788892</t>
  </si>
  <si>
    <t>335788889</t>
  </si>
  <si>
    <t>335788886</t>
  </si>
  <si>
    <t>335788881</t>
  </si>
  <si>
    <t>335788877</t>
  </si>
  <si>
    <t>335788875</t>
  </si>
  <si>
    <t>335788873</t>
  </si>
  <si>
    <t>335788870</t>
  </si>
  <si>
    <t>335788866</t>
  </si>
  <si>
    <t>335788824</t>
  </si>
  <si>
    <t>335788792</t>
  </si>
  <si>
    <t>335788781</t>
  </si>
  <si>
    <t>335788700</t>
  </si>
  <si>
    <t>335788937</t>
  </si>
  <si>
    <t>335788934</t>
  </si>
  <si>
    <t>335788933</t>
  </si>
  <si>
    <t>335788932</t>
  </si>
  <si>
    <t>335788930</t>
  </si>
  <si>
    <t>335788911</t>
  </si>
  <si>
    <t>335788910</t>
  </si>
  <si>
    <t>335788908</t>
  </si>
  <si>
    <t>335788899</t>
  </si>
  <si>
    <t>11 Febrero de 2021</t>
  </si>
  <si>
    <t>335788951</t>
  </si>
  <si>
    <t>335788950</t>
  </si>
  <si>
    <t>335788949</t>
  </si>
  <si>
    <t>335788948</t>
  </si>
  <si>
    <t>335788947</t>
  </si>
  <si>
    <t>335788946</t>
  </si>
  <si>
    <t>335788945</t>
  </si>
  <si>
    <t>Acevedo Dominguez, Victor Leonardo</t>
  </si>
  <si>
    <t>335788953</t>
  </si>
  <si>
    <t>335788952</t>
  </si>
  <si>
    <t>335788962</t>
  </si>
  <si>
    <t>335788959</t>
  </si>
  <si>
    <t>En Servicio</t>
  </si>
  <si>
    <t xml:space="preserve"> Closed</t>
  </si>
  <si>
    <t xml:space="preserve"> Acosta Medina, Juan Manuel</t>
  </si>
  <si>
    <t>CARGA EXITOSA</t>
  </si>
  <si>
    <t>335789320</t>
  </si>
  <si>
    <t>335789305</t>
  </si>
  <si>
    <t>335789297</t>
  </si>
  <si>
    <t>335789293</t>
  </si>
  <si>
    <t>335789285</t>
  </si>
  <si>
    <t>335789180</t>
  </si>
  <si>
    <t>335789167</t>
  </si>
  <si>
    <t>335789012</t>
  </si>
  <si>
    <t xml:space="preserve">Gil Carrera, Santiago </t>
  </si>
  <si>
    <t>GAVERA DE DEPOSITO LLENA</t>
  </si>
  <si>
    <t>335789372</t>
  </si>
  <si>
    <t>335789365</t>
  </si>
  <si>
    <t>335789360</t>
  </si>
  <si>
    <t>335789354</t>
  </si>
  <si>
    <t>335789346</t>
  </si>
  <si>
    <t>335789339</t>
  </si>
  <si>
    <t>335789333</t>
  </si>
  <si>
    <t>Closed</t>
  </si>
  <si>
    <t>Acosta Medina, Juan Manuel</t>
  </si>
  <si>
    <t>Doñe Ramirez, Luis Manuel</t>
  </si>
  <si>
    <t>335789012 </t>
  </si>
  <si>
    <t>335789764</t>
  </si>
  <si>
    <t>335789758</t>
  </si>
  <si>
    <t>335789687</t>
  </si>
  <si>
    <t>335789674</t>
  </si>
  <si>
    <t>335789634</t>
  </si>
  <si>
    <t>335789627</t>
  </si>
  <si>
    <t>335789608</t>
  </si>
  <si>
    <t>FALLA NO CONFIRMADA.</t>
  </si>
  <si>
    <t>GAVETAS VACÍAS + GAVETAS FALLANDO</t>
  </si>
  <si>
    <t>Toribio Batista, Junior De Jesus</t>
  </si>
  <si>
    <t>2 Gavetas Vacias &amp; 1 Fallando</t>
  </si>
  <si>
    <t>335790109</t>
  </si>
  <si>
    <t>335790107</t>
  </si>
  <si>
    <t>335790095</t>
  </si>
  <si>
    <t>335790083</t>
  </si>
  <si>
    <t>335790078</t>
  </si>
  <si>
    <t>335790073</t>
  </si>
  <si>
    <t>335790047</t>
  </si>
  <si>
    <t>335789783</t>
  </si>
  <si>
    <t>335790128</t>
  </si>
  <si>
    <t>335790127</t>
  </si>
  <si>
    <t>335790124</t>
  </si>
  <si>
    <t>335790122</t>
  </si>
  <si>
    <t>335790121</t>
  </si>
  <si>
    <t>335790120</t>
  </si>
  <si>
    <t>335790116</t>
  </si>
  <si>
    <t>335790115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</si>
</sst>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ítulo 4" xfId="57"/>
    <cellStyle name="Total" xfId="20" builtinId="25" customBuiltin="1"/>
    <cellStyle name="Warning Text" xfId="17" builtinId="11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45"/>
  <sheetViews>
    <sheetView tabSelected="1" topLeftCell="M1" zoomScale="80" zoomScaleNormal="80" workbookViewId="0">
      <pane ySplit="4" topLeftCell="A20" activePane="bottomLeft" state="frozen"/>
      <selection pane="bottomLeft" activeCell="S6" sqref="S6"/>
    </sheetView>
  </sheetViews>
  <sheetFormatPr defaultColWidth="25.6640625" defaultRowHeight="14.4" x14ac:dyDescent="0.3"/>
  <cols>
    <col min="1" max="1" width="25.6640625" style="70" bestFit="1" customWidth="1"/>
    <col min="2" max="2" width="20.6640625" style="110" bestFit="1" customWidth="1"/>
    <col min="3" max="3" width="17.6640625" style="47" customWidth="1"/>
    <col min="4" max="4" width="41.33203125" style="70" customWidth="1"/>
    <col min="5" max="5" width="12.33203125" style="109" customWidth="1"/>
    <col min="6" max="6" width="10.6640625" style="48" customWidth="1"/>
    <col min="7" max="7" width="55.88671875" style="48" customWidth="1"/>
    <col min="8" max="11" width="6.44140625" style="48" customWidth="1"/>
    <col min="12" max="12" width="49.88671875" style="48" customWidth="1"/>
    <col min="13" max="13" width="19.88671875" style="70" customWidth="1"/>
    <col min="14" max="14" width="18" style="85" customWidth="1"/>
    <col min="15" max="15" width="54" style="85" customWidth="1"/>
    <col min="16" max="16" width="30" style="74" customWidth="1"/>
    <col min="17" max="17" width="49.88671875" style="66" customWidth="1"/>
    <col min="18" max="16384" width="25.6640625" style="45"/>
  </cols>
  <sheetData>
    <row r="1" spans="1:17" ht="17.399999999999999" x14ac:dyDescent="0.3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7.399999999999999" x14ac:dyDescent="0.3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" thickBot="1" x14ac:dyDescent="0.35">
      <c r="A3" s="132" t="s">
        <v>2533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7.399999999999999" x14ac:dyDescent="0.3">
      <c r="A5" s="113" t="str">
        <f>VLOOKUP(E5,'LISTADO ATM'!$A$2:$C$897,3,0)</f>
        <v>DISTRITO NACIONAL</v>
      </c>
      <c r="B5" s="107" t="s">
        <v>2543</v>
      </c>
      <c r="C5" s="99">
        <v>44238.092118055552</v>
      </c>
      <c r="D5" s="113" t="s">
        <v>2189</v>
      </c>
      <c r="E5" s="97">
        <v>587</v>
      </c>
      <c r="F5" s="84" t="str">
        <f>VLOOKUP(E5,VIP!$A$2:$O11366,2,0)</f>
        <v>DRBR123</v>
      </c>
      <c r="G5" s="96" t="str">
        <f>VLOOKUP(E5,'LISTADO ATM'!$A$2:$B$896,2,0)</f>
        <v xml:space="preserve">ATM Cuerpo de Ayudantes Militares </v>
      </c>
      <c r="H5" s="96" t="str">
        <f>VLOOKUP(E5,VIP!$A$2:$O16287,7,FALSE)</f>
        <v>Si</v>
      </c>
      <c r="I5" s="96" t="str">
        <f>VLOOKUP(E5,VIP!$A$2:$O8252,8,FALSE)</f>
        <v>Si</v>
      </c>
      <c r="J5" s="96" t="str">
        <f>VLOOKUP(E5,VIP!$A$2:$O8202,8,FALSE)</f>
        <v>Si</v>
      </c>
      <c r="K5" s="96" t="str">
        <f>VLOOKUP(E5,VIP!$A$2:$O11776,6,0)</f>
        <v>NO</v>
      </c>
      <c r="L5" s="102" t="s">
        <v>2254</v>
      </c>
      <c r="M5" s="116" t="s">
        <v>2546</v>
      </c>
      <c r="N5" s="100" t="s">
        <v>2510</v>
      </c>
      <c r="O5" s="113" t="s">
        <v>2482</v>
      </c>
      <c r="P5" s="116"/>
      <c r="Q5" s="126">
        <v>44238.294849537036</v>
      </c>
    </row>
    <row r="6" spans="1:17" s="117" customFormat="1" ht="17.399999999999999" x14ac:dyDescent="0.3">
      <c r="A6" s="113" t="str">
        <f>VLOOKUP(E6,'LISTADO ATM'!$A$2:$C$897,3,0)</f>
        <v>DISTRITO NACIONAL</v>
      </c>
      <c r="B6" s="107" t="s">
        <v>2544</v>
      </c>
      <c r="C6" s="99">
        <v>44238.304768518516</v>
      </c>
      <c r="D6" s="113" t="s">
        <v>2189</v>
      </c>
      <c r="E6" s="97">
        <v>939</v>
      </c>
      <c r="F6" s="84" t="str">
        <f>VLOOKUP(E6,VIP!$A$2:$O11358,2,0)</f>
        <v>DRBR939</v>
      </c>
      <c r="G6" s="96" t="str">
        <f>VLOOKUP(E6,'LISTADO ATM'!$A$2:$B$896,2,0)</f>
        <v xml:space="preserve">ATM Estación Texaco Máximo Gómez </v>
      </c>
      <c r="H6" s="96" t="str">
        <f>VLOOKUP(E6,VIP!$A$2:$O16279,7,FALSE)</f>
        <v>Si</v>
      </c>
      <c r="I6" s="96" t="str">
        <f>VLOOKUP(E6,VIP!$A$2:$O8244,8,FALSE)</f>
        <v>Si</v>
      </c>
      <c r="J6" s="96" t="str">
        <f>VLOOKUP(E6,VIP!$A$2:$O8194,8,FALSE)</f>
        <v>Si</v>
      </c>
      <c r="K6" s="96" t="str">
        <f>VLOOKUP(E6,VIP!$A$2:$O11768,6,0)</f>
        <v>NO</v>
      </c>
      <c r="L6" s="102" t="s">
        <v>2254</v>
      </c>
      <c r="M6" s="116" t="s">
        <v>2546</v>
      </c>
      <c r="N6" s="100" t="s">
        <v>2480</v>
      </c>
      <c r="O6" s="113" t="s">
        <v>2482</v>
      </c>
      <c r="P6" s="116"/>
      <c r="Q6" s="126">
        <v>44238.297939814816</v>
      </c>
    </row>
    <row r="7" spans="1:17" s="117" customFormat="1" ht="17.399999999999999" x14ac:dyDescent="0.3">
      <c r="A7" s="113" t="str">
        <f>VLOOKUP(E7,'LISTADO ATM'!$A$2:$C$897,3,0)</f>
        <v>DISTRITO NACIONAL</v>
      </c>
      <c r="B7" s="107" t="s">
        <v>2535</v>
      </c>
      <c r="C7" s="99">
        <v>44238.027337962965</v>
      </c>
      <c r="D7" s="113" t="s">
        <v>2189</v>
      </c>
      <c r="E7" s="97">
        <v>570</v>
      </c>
      <c r="F7" s="84" t="str">
        <f>VLOOKUP(E7,VIP!$A$2:$O11364,2,0)</f>
        <v>DRBR478</v>
      </c>
      <c r="G7" s="96" t="str">
        <f>VLOOKUP(E7,'LISTADO ATM'!$A$2:$B$896,2,0)</f>
        <v xml:space="preserve">ATM S/M Liverpool Villa Mella </v>
      </c>
      <c r="H7" s="96" t="str">
        <f>VLOOKUP(E7,VIP!$A$2:$O16285,7,FALSE)</f>
        <v>Si</v>
      </c>
      <c r="I7" s="96" t="str">
        <f>VLOOKUP(E7,VIP!$A$2:$O8250,8,FALSE)</f>
        <v>Si</v>
      </c>
      <c r="J7" s="96" t="str">
        <f>VLOOKUP(E7,VIP!$A$2:$O8200,8,FALSE)</f>
        <v>Si</v>
      </c>
      <c r="K7" s="96" t="str">
        <f>VLOOKUP(E7,VIP!$A$2:$O11774,6,0)</f>
        <v>NO</v>
      </c>
      <c r="L7" s="102" t="s">
        <v>2228</v>
      </c>
      <c r="M7" s="116" t="s">
        <v>2546</v>
      </c>
      <c r="N7" s="100" t="s">
        <v>2510</v>
      </c>
      <c r="O7" s="113" t="s">
        <v>2482</v>
      </c>
      <c r="P7" s="116"/>
      <c r="Q7" s="126">
        <v>44238.305972222224</v>
      </c>
    </row>
    <row r="8" spans="1:17" s="117" customFormat="1" ht="17.399999999999999" x14ac:dyDescent="0.3">
      <c r="A8" s="113" t="str">
        <f>VLOOKUP(E8,'LISTADO ATM'!$A$2:$C$897,3,0)</f>
        <v>DISTRITO NACIONAL</v>
      </c>
      <c r="B8" s="107" t="s">
        <v>2520</v>
      </c>
      <c r="C8" s="99">
        <v>44237.701840277776</v>
      </c>
      <c r="D8" s="113" t="s">
        <v>2189</v>
      </c>
      <c r="E8" s="97">
        <v>648</v>
      </c>
      <c r="F8" s="84" t="str">
        <f>VLOOKUP(E8,VIP!$A$2:$O11370,2,0)</f>
        <v>DRBR190</v>
      </c>
      <c r="G8" s="96" t="str">
        <f>VLOOKUP(E8,'LISTADO ATM'!$A$2:$B$896,2,0)</f>
        <v xml:space="preserve">ATM Hermandad de Pensionados </v>
      </c>
      <c r="H8" s="96" t="str">
        <f>VLOOKUP(E8,VIP!$A$2:$O16291,7,FALSE)</f>
        <v>Si</v>
      </c>
      <c r="I8" s="96" t="str">
        <f>VLOOKUP(E8,VIP!$A$2:$O8256,8,FALSE)</f>
        <v>No</v>
      </c>
      <c r="J8" s="96" t="str">
        <f>VLOOKUP(E8,VIP!$A$2:$O8206,8,FALSE)</f>
        <v>No</v>
      </c>
      <c r="K8" s="96" t="str">
        <f>VLOOKUP(E8,VIP!$A$2:$O11780,6,0)</f>
        <v>NO</v>
      </c>
      <c r="L8" s="102" t="s">
        <v>2254</v>
      </c>
      <c r="M8" s="116" t="s">
        <v>2546</v>
      </c>
      <c r="N8" s="100" t="s">
        <v>2510</v>
      </c>
      <c r="O8" s="113" t="s">
        <v>2482</v>
      </c>
      <c r="P8" s="116"/>
      <c r="Q8" s="126">
        <v>44238.30810185185</v>
      </c>
    </row>
    <row r="9" spans="1:17" s="117" customFormat="1" ht="17.399999999999999" x14ac:dyDescent="0.3">
      <c r="A9" s="113" t="str">
        <f>VLOOKUP(E9,'LISTADO ATM'!$A$2:$C$897,3,0)</f>
        <v>SUR</v>
      </c>
      <c r="B9" s="107" t="s">
        <v>2525</v>
      </c>
      <c r="C9" s="99">
        <v>44237.864675925928</v>
      </c>
      <c r="D9" s="113" t="s">
        <v>2189</v>
      </c>
      <c r="E9" s="97">
        <v>134</v>
      </c>
      <c r="F9" s="84" t="str">
        <f>VLOOKUP(E9,VIP!$A$2:$O11363,2,0)</f>
        <v>DRBR134</v>
      </c>
      <c r="G9" s="96" t="str">
        <f>VLOOKUP(E9,'LISTADO ATM'!$A$2:$B$896,2,0)</f>
        <v xml:space="preserve">ATM Oficina San José de Ocoa </v>
      </c>
      <c r="H9" s="96" t="str">
        <f>VLOOKUP(E9,VIP!$A$2:$O16284,7,FALSE)</f>
        <v>Si</v>
      </c>
      <c r="I9" s="96" t="str">
        <f>VLOOKUP(E9,VIP!$A$2:$O8249,8,FALSE)</f>
        <v>Si</v>
      </c>
      <c r="J9" s="96" t="str">
        <f>VLOOKUP(E9,VIP!$A$2:$O8199,8,FALSE)</f>
        <v>Si</v>
      </c>
      <c r="K9" s="96" t="str">
        <f>VLOOKUP(E9,VIP!$A$2:$O11773,6,0)</f>
        <v>SI</v>
      </c>
      <c r="L9" s="102" t="s">
        <v>2228</v>
      </c>
      <c r="M9" s="116" t="s">
        <v>2546</v>
      </c>
      <c r="N9" s="100" t="s">
        <v>2510</v>
      </c>
      <c r="O9" s="113" t="s">
        <v>2482</v>
      </c>
      <c r="P9" s="116"/>
      <c r="Q9" s="126">
        <v>44238.309224537035</v>
      </c>
    </row>
    <row r="10" spans="1:17" s="117" customFormat="1" ht="17.399999999999999" x14ac:dyDescent="0.3">
      <c r="A10" s="113" t="str">
        <f>VLOOKUP(E10,'LISTADO ATM'!$A$2:$C$897,3,0)</f>
        <v>ESTE</v>
      </c>
      <c r="B10" s="107">
        <v>335788492</v>
      </c>
      <c r="C10" s="99">
        <v>44237.592361111114</v>
      </c>
      <c r="D10" s="113" t="s">
        <v>2476</v>
      </c>
      <c r="E10" s="97">
        <v>158</v>
      </c>
      <c r="F10" s="84" t="str">
        <f>VLOOKUP(E10,VIP!$A$2:$O11358,2,0)</f>
        <v>DRBR158</v>
      </c>
      <c r="G10" s="96" t="str">
        <f>VLOOKUP(E10,'LISTADO ATM'!$A$2:$B$896,2,0)</f>
        <v xml:space="preserve">ATM Oficina Romana Norte </v>
      </c>
      <c r="H10" s="96" t="str">
        <f>VLOOKUP(E10,VIP!$A$2:$O16279,7,FALSE)</f>
        <v>Si</v>
      </c>
      <c r="I10" s="96" t="str">
        <f>VLOOKUP(E10,VIP!$A$2:$O8244,8,FALSE)</f>
        <v>Si</v>
      </c>
      <c r="J10" s="96" t="str">
        <f>VLOOKUP(E10,VIP!$A$2:$O8194,8,FALSE)</f>
        <v>Si</v>
      </c>
      <c r="K10" s="96" t="str">
        <f>VLOOKUP(E10,VIP!$A$2:$O11768,6,0)</f>
        <v>SI</v>
      </c>
      <c r="L10" s="102" t="s">
        <v>2509</v>
      </c>
      <c r="M10" s="116" t="s">
        <v>2546</v>
      </c>
      <c r="N10" s="100" t="s">
        <v>2510</v>
      </c>
      <c r="O10" s="113" t="s">
        <v>2476</v>
      </c>
      <c r="P10" s="116"/>
      <c r="Q10" s="126">
        <v>44238.309317129628</v>
      </c>
    </row>
    <row r="11" spans="1:17" s="117" customFormat="1" ht="17.399999999999999" x14ac:dyDescent="0.3">
      <c r="A11" s="113" t="str">
        <f>VLOOKUP(E11,'LISTADO ATM'!$A$2:$C$897,3,0)</f>
        <v>DISTRITO NACIONAL</v>
      </c>
      <c r="B11" s="107">
        <v>335784621</v>
      </c>
      <c r="C11" s="99">
        <v>44234.569918981484</v>
      </c>
      <c r="D11" s="113" t="s">
        <v>2189</v>
      </c>
      <c r="E11" s="97">
        <v>476</v>
      </c>
      <c r="F11" s="84" t="str">
        <f>VLOOKUP(E11,VIP!$A$2:$O11358,2,0)</f>
        <v>DRBR476</v>
      </c>
      <c r="G11" s="96" t="str">
        <f>VLOOKUP(E11,'LISTADO ATM'!$A$2:$B$896,2,0)</f>
        <v xml:space="preserve">ATM Multicentro La Sirena Las Caobas </v>
      </c>
      <c r="H11" s="96" t="str">
        <f>VLOOKUP(E11,VIP!$A$2:$O16279,7,FALSE)</f>
        <v>Si</v>
      </c>
      <c r="I11" s="96" t="str">
        <f>VLOOKUP(E11,VIP!$A$2:$O8244,8,FALSE)</f>
        <v>Si</v>
      </c>
      <c r="J11" s="96" t="str">
        <f>VLOOKUP(E11,VIP!$A$2:$O8194,8,FALSE)</f>
        <v>Si</v>
      </c>
      <c r="K11" s="96" t="str">
        <f>VLOOKUP(E11,VIP!$A$2:$O11768,6,0)</f>
        <v>SI</v>
      </c>
      <c r="L11" s="102" t="s">
        <v>2254</v>
      </c>
      <c r="M11" s="116" t="s">
        <v>2546</v>
      </c>
      <c r="N11" s="100" t="s">
        <v>2493</v>
      </c>
      <c r="O11" s="113" t="s">
        <v>2482</v>
      </c>
      <c r="P11" s="116"/>
      <c r="Q11" s="126">
        <v>44238.316111111111</v>
      </c>
    </row>
    <row r="12" spans="1:17" s="117" customFormat="1" ht="17.399999999999999" x14ac:dyDescent="0.3">
      <c r="A12" s="113" t="str">
        <f>VLOOKUP(E12,'LISTADO ATM'!$A$2:$C$897,3,0)</f>
        <v>DISTRITO NACIONAL</v>
      </c>
      <c r="B12" s="107" t="s">
        <v>2504</v>
      </c>
      <c r="C12" s="99">
        <v>44236.72042824074</v>
      </c>
      <c r="D12" s="113" t="s">
        <v>2189</v>
      </c>
      <c r="E12" s="97">
        <v>686</v>
      </c>
      <c r="F12" s="84" t="str">
        <f>VLOOKUP(E12,VIP!$A$2:$O11406,2,0)</f>
        <v>DRBR686</v>
      </c>
      <c r="G12" s="96" t="str">
        <f>VLOOKUP(E12,'LISTADO ATM'!$A$2:$B$896,2,0)</f>
        <v>ATM Autoservicio Oficina Máximo Gómez</v>
      </c>
      <c r="H12" s="96" t="str">
        <f>VLOOKUP(E12,VIP!$A$2:$O16327,7,FALSE)</f>
        <v>Si</v>
      </c>
      <c r="I12" s="96" t="str">
        <f>VLOOKUP(E12,VIP!$A$2:$O8292,8,FALSE)</f>
        <v>Si</v>
      </c>
      <c r="J12" s="96" t="str">
        <f>VLOOKUP(E12,VIP!$A$2:$O8242,8,FALSE)</f>
        <v>Si</v>
      </c>
      <c r="K12" s="96" t="str">
        <f>VLOOKUP(E12,VIP!$A$2:$O11816,6,0)</f>
        <v>NO</v>
      </c>
      <c r="L12" s="102" t="s">
        <v>2228</v>
      </c>
      <c r="M12" s="116" t="s">
        <v>2546</v>
      </c>
      <c r="N12" s="100" t="s">
        <v>2480</v>
      </c>
      <c r="O12" s="113" t="s">
        <v>2482</v>
      </c>
      <c r="P12" s="116"/>
      <c r="Q12" s="126">
        <v>44238.565532407411</v>
      </c>
    </row>
    <row r="13" spans="1:17" s="117" customFormat="1" ht="17.399999999999999" x14ac:dyDescent="0.3">
      <c r="A13" s="113" t="str">
        <f>VLOOKUP(E13,'LISTADO ATM'!$A$2:$C$897,3,0)</f>
        <v>DISTRITO NACIONAL</v>
      </c>
      <c r="B13" s="107" t="s">
        <v>2517</v>
      </c>
      <c r="C13" s="99">
        <v>44237.731620370374</v>
      </c>
      <c r="D13" s="113" t="s">
        <v>2189</v>
      </c>
      <c r="E13" s="97">
        <v>180</v>
      </c>
      <c r="F13" s="84" t="str">
        <f>VLOOKUP(E13,VIP!$A$2:$O11366,2,0)</f>
        <v>DRBR180</v>
      </c>
      <c r="G13" s="96" t="str">
        <f>VLOOKUP(E13,'LISTADO ATM'!$A$2:$B$896,2,0)</f>
        <v xml:space="preserve">ATM Megacentro II </v>
      </c>
      <c r="H13" s="96" t="str">
        <f>VLOOKUP(E13,VIP!$A$2:$O16287,7,FALSE)</f>
        <v>Si</v>
      </c>
      <c r="I13" s="96" t="str">
        <f>VLOOKUP(E13,VIP!$A$2:$O8252,8,FALSE)</f>
        <v>Si</v>
      </c>
      <c r="J13" s="96" t="str">
        <f>VLOOKUP(E13,VIP!$A$2:$O8202,8,FALSE)</f>
        <v>Si</v>
      </c>
      <c r="K13" s="96" t="str">
        <f>VLOOKUP(E13,VIP!$A$2:$O11776,6,0)</f>
        <v>SI</v>
      </c>
      <c r="L13" s="102" t="s">
        <v>2228</v>
      </c>
      <c r="M13" s="116" t="s">
        <v>2546</v>
      </c>
      <c r="N13" s="100" t="s">
        <v>2510</v>
      </c>
      <c r="O13" s="113" t="s">
        <v>2482</v>
      </c>
      <c r="P13" s="116"/>
      <c r="Q13" s="126">
        <v>44238.576412037037</v>
      </c>
    </row>
    <row r="14" spans="1:17" s="117" customFormat="1" ht="17.399999999999999" x14ac:dyDescent="0.3">
      <c r="A14" s="113" t="str">
        <f>VLOOKUP(E14,'LISTADO ATM'!$A$2:$C$897,3,0)</f>
        <v>DISTRITO NACIONAL</v>
      </c>
      <c r="B14" s="107" t="s">
        <v>2502</v>
      </c>
      <c r="C14" s="99">
        <v>44236.495219907411</v>
      </c>
      <c r="D14" s="113" t="s">
        <v>2189</v>
      </c>
      <c r="E14" s="97">
        <v>32</v>
      </c>
      <c r="F14" s="84" t="str">
        <f>VLOOKUP(E14,VIP!$A$2:$O11412,2,0)</f>
        <v>DRBR032</v>
      </c>
      <c r="G14" s="96" t="str">
        <f>VLOOKUP(E14,'LISTADO ATM'!$A$2:$B$896,2,0)</f>
        <v xml:space="preserve">ATM Oficina San Martín II </v>
      </c>
      <c r="H14" s="96" t="str">
        <f>VLOOKUP(E14,VIP!$A$2:$O16333,7,FALSE)</f>
        <v>Si</v>
      </c>
      <c r="I14" s="96" t="str">
        <f>VLOOKUP(E14,VIP!$A$2:$O8298,8,FALSE)</f>
        <v>Si</v>
      </c>
      <c r="J14" s="96" t="str">
        <f>VLOOKUP(E14,VIP!$A$2:$O8248,8,FALSE)</f>
        <v>Si</v>
      </c>
      <c r="K14" s="96" t="str">
        <f>VLOOKUP(E14,VIP!$A$2:$O11822,6,0)</f>
        <v>NO</v>
      </c>
      <c r="L14" s="102" t="s">
        <v>2228</v>
      </c>
      <c r="M14" s="116" t="s">
        <v>2546</v>
      </c>
      <c r="N14" s="100" t="s">
        <v>2480</v>
      </c>
      <c r="O14" s="113" t="s">
        <v>2482</v>
      </c>
      <c r="P14" s="116"/>
      <c r="Q14" s="126">
        <v>44238.577974537038</v>
      </c>
    </row>
    <row r="15" spans="1:17" s="117" customFormat="1" ht="17.399999999999999" x14ac:dyDescent="0.3">
      <c r="A15" s="113" t="str">
        <f>VLOOKUP(E15,'LISTADO ATM'!$A$2:$C$897,3,0)</f>
        <v>ESTE</v>
      </c>
      <c r="B15" s="107" t="s">
        <v>2500</v>
      </c>
      <c r="C15" s="99">
        <v>44236.390127314815</v>
      </c>
      <c r="D15" s="113" t="s">
        <v>2189</v>
      </c>
      <c r="E15" s="97">
        <v>608</v>
      </c>
      <c r="F15" s="84" t="str">
        <f>VLOOKUP(E15,VIP!$A$2:$O11391,2,0)</f>
        <v>DRBR305</v>
      </c>
      <c r="G15" s="96" t="str">
        <f>VLOOKUP(E15,'LISTADO ATM'!$A$2:$B$896,2,0)</f>
        <v xml:space="preserve">ATM Oficina Jumbo (San Pedro) </v>
      </c>
      <c r="H15" s="96" t="str">
        <f>VLOOKUP(E15,VIP!$A$2:$O16312,7,FALSE)</f>
        <v>Si</v>
      </c>
      <c r="I15" s="96" t="str">
        <f>VLOOKUP(E15,VIP!$A$2:$O8277,8,FALSE)</f>
        <v>Si</v>
      </c>
      <c r="J15" s="96" t="str">
        <f>VLOOKUP(E15,VIP!$A$2:$O8227,8,FALSE)</f>
        <v>Si</v>
      </c>
      <c r="K15" s="96" t="str">
        <f>VLOOKUP(E15,VIP!$A$2:$O11801,6,0)</f>
        <v>SI</v>
      </c>
      <c r="L15" s="102" t="s">
        <v>2463</v>
      </c>
      <c r="M15" s="116" t="s">
        <v>2546</v>
      </c>
      <c r="N15" s="100" t="s">
        <v>2480</v>
      </c>
      <c r="O15" s="113" t="s">
        <v>2482</v>
      </c>
      <c r="P15" s="116"/>
      <c r="Q15" s="126">
        <v>44238.580810185187</v>
      </c>
    </row>
    <row r="16" spans="1:17" s="117" customFormat="1" ht="17.399999999999999" x14ac:dyDescent="0.3">
      <c r="A16" s="113" t="str">
        <f>VLOOKUP(E16,'LISTADO ATM'!$A$2:$C$897,3,0)</f>
        <v>DISTRITO NACIONAL</v>
      </c>
      <c r="B16" s="107" t="s">
        <v>2522</v>
      </c>
      <c r="C16" s="99">
        <v>44237.683310185188</v>
      </c>
      <c r="D16" s="113" t="s">
        <v>2476</v>
      </c>
      <c r="E16" s="97">
        <v>835</v>
      </c>
      <c r="F16" s="84" t="str">
        <f>VLOOKUP(E16,VIP!$A$2:$O11373,2,0)</f>
        <v>DRBR835</v>
      </c>
      <c r="G16" s="96" t="str">
        <f>VLOOKUP(E16,'LISTADO ATM'!$A$2:$B$896,2,0)</f>
        <v xml:space="preserve">ATM UNP Megacentro </v>
      </c>
      <c r="H16" s="96" t="str">
        <f>VLOOKUP(E16,VIP!$A$2:$O16294,7,FALSE)</f>
        <v>Si</v>
      </c>
      <c r="I16" s="96" t="str">
        <f>VLOOKUP(E16,VIP!$A$2:$O8259,8,FALSE)</f>
        <v>Si</v>
      </c>
      <c r="J16" s="96" t="str">
        <f>VLOOKUP(E16,VIP!$A$2:$O8209,8,FALSE)</f>
        <v>Si</v>
      </c>
      <c r="K16" s="96" t="str">
        <f>VLOOKUP(E16,VIP!$A$2:$O11783,6,0)</f>
        <v>SI</v>
      </c>
      <c r="L16" s="102" t="s">
        <v>2430</v>
      </c>
      <c r="M16" s="116" t="s">
        <v>2546</v>
      </c>
      <c r="N16" s="100" t="s">
        <v>2510</v>
      </c>
      <c r="O16" s="113" t="s">
        <v>2481</v>
      </c>
      <c r="P16" s="116"/>
      <c r="Q16" s="126">
        <v>44238.581145833334</v>
      </c>
    </row>
    <row r="17" spans="1:17" s="117" customFormat="1" ht="17.399999999999999" x14ac:dyDescent="0.3">
      <c r="A17" s="113" t="str">
        <f>VLOOKUP(E17,'LISTADO ATM'!$A$2:$C$897,3,0)</f>
        <v>DISTRITO NACIONAL</v>
      </c>
      <c r="B17" s="107" t="s">
        <v>2506</v>
      </c>
      <c r="C17" s="99">
        <v>44237.555868055555</v>
      </c>
      <c r="D17" s="113" t="s">
        <v>2189</v>
      </c>
      <c r="E17" s="97">
        <v>237</v>
      </c>
      <c r="F17" s="84" t="str">
        <f>VLOOKUP(E17,VIP!$A$2:$O11358,2,0)</f>
        <v>DRBR237</v>
      </c>
      <c r="G17" s="96" t="str">
        <f>VLOOKUP(E17,'LISTADO ATM'!$A$2:$B$896,2,0)</f>
        <v xml:space="preserve">ATM UNP Plaza Vásquez </v>
      </c>
      <c r="H17" s="96" t="str">
        <f>VLOOKUP(E17,VIP!$A$2:$O16279,7,FALSE)</f>
        <v>Si</v>
      </c>
      <c r="I17" s="96" t="str">
        <f>VLOOKUP(E17,VIP!$A$2:$O8244,8,FALSE)</f>
        <v>Si</v>
      </c>
      <c r="J17" s="96" t="str">
        <f>VLOOKUP(E17,VIP!$A$2:$O8194,8,FALSE)</f>
        <v>Si</v>
      </c>
      <c r="K17" s="96" t="str">
        <f>VLOOKUP(E17,VIP!$A$2:$O11768,6,0)</f>
        <v>SI</v>
      </c>
      <c r="L17" s="102" t="s">
        <v>2228</v>
      </c>
      <c r="M17" s="116" t="s">
        <v>2546</v>
      </c>
      <c r="N17" s="100" t="s">
        <v>2480</v>
      </c>
      <c r="O17" s="113" t="s">
        <v>2482</v>
      </c>
      <c r="P17" s="116"/>
      <c r="Q17" s="126">
        <v>44238.582743055558</v>
      </c>
    </row>
    <row r="18" spans="1:17" s="117" customFormat="1" ht="17.399999999999999" x14ac:dyDescent="0.3">
      <c r="A18" s="113" t="str">
        <f>VLOOKUP(E18,'LISTADO ATM'!$A$2:$C$897,3,0)</f>
        <v>SUR</v>
      </c>
      <c r="B18" s="107" t="s">
        <v>2521</v>
      </c>
      <c r="C18" s="99">
        <v>44237.688784722224</v>
      </c>
      <c r="D18" s="113" t="s">
        <v>2189</v>
      </c>
      <c r="E18" s="97">
        <v>512</v>
      </c>
      <c r="F18" s="84" t="str">
        <f>VLOOKUP(E18,VIP!$A$2:$O11372,2,0)</f>
        <v>DRBR512</v>
      </c>
      <c r="G18" s="96" t="str">
        <f>VLOOKUP(E18,'LISTADO ATM'!$A$2:$B$896,2,0)</f>
        <v>ATM Plaza Jesús Ferreira</v>
      </c>
      <c r="H18" s="96" t="str">
        <f>VLOOKUP(E18,VIP!$A$2:$O16293,7,FALSE)</f>
        <v>N/A</v>
      </c>
      <c r="I18" s="96" t="str">
        <f>VLOOKUP(E18,VIP!$A$2:$O8258,8,FALSE)</f>
        <v>N/A</v>
      </c>
      <c r="J18" s="96" t="str">
        <f>VLOOKUP(E18,VIP!$A$2:$O8208,8,FALSE)</f>
        <v>N/A</v>
      </c>
      <c r="K18" s="96" t="str">
        <f>VLOOKUP(E18,VIP!$A$2:$O11782,6,0)</f>
        <v>N/A</v>
      </c>
      <c r="L18" s="102" t="s">
        <v>2463</v>
      </c>
      <c r="M18" s="116" t="s">
        <v>2546</v>
      </c>
      <c r="N18" s="100" t="s">
        <v>2510</v>
      </c>
      <c r="O18" s="113" t="s">
        <v>2482</v>
      </c>
      <c r="P18" s="116"/>
      <c r="Q18" s="126">
        <v>44238.58284722222</v>
      </c>
    </row>
    <row r="19" spans="1:17" s="117" customFormat="1" ht="17.399999999999999" x14ac:dyDescent="0.3">
      <c r="A19" s="113" t="str">
        <f>VLOOKUP(E19,'LISTADO ATM'!$A$2:$C$897,3,0)</f>
        <v>NORTE</v>
      </c>
      <c r="B19" s="107" t="s">
        <v>2539</v>
      </c>
      <c r="C19" s="99">
        <v>44237.981192129628</v>
      </c>
      <c r="D19" s="113" t="s">
        <v>2190</v>
      </c>
      <c r="E19" s="97">
        <v>88</v>
      </c>
      <c r="F19" s="84" t="str">
        <f>VLOOKUP(E19,VIP!$A$2:$O11368,2,0)</f>
        <v>DRBR088</v>
      </c>
      <c r="G19" s="96" t="str">
        <f>VLOOKUP(E19,'LISTADO ATM'!$A$2:$B$896,2,0)</f>
        <v xml:space="preserve">ATM S/M La Fuente (Santiago) </v>
      </c>
      <c r="H19" s="96" t="str">
        <f>VLOOKUP(E19,VIP!$A$2:$O16289,7,FALSE)</f>
        <v>Si</v>
      </c>
      <c r="I19" s="96" t="str">
        <f>VLOOKUP(E19,VIP!$A$2:$O8254,8,FALSE)</f>
        <v>Si</v>
      </c>
      <c r="J19" s="96" t="str">
        <f>VLOOKUP(E19,VIP!$A$2:$O8204,8,FALSE)</f>
        <v>Si</v>
      </c>
      <c r="K19" s="96" t="str">
        <f>VLOOKUP(E19,VIP!$A$2:$O11778,6,0)</f>
        <v>NO</v>
      </c>
      <c r="L19" s="102" t="s">
        <v>2228</v>
      </c>
      <c r="M19" s="116" t="s">
        <v>2546</v>
      </c>
      <c r="N19" s="100" t="s">
        <v>2510</v>
      </c>
      <c r="O19" s="113" t="s">
        <v>2541</v>
      </c>
      <c r="P19" s="116"/>
      <c r="Q19" s="126">
        <v>44238.583101851851</v>
      </c>
    </row>
    <row r="20" spans="1:17" s="117" customFormat="1" ht="17.399999999999999" x14ac:dyDescent="0.3">
      <c r="A20" s="113" t="str">
        <f>VLOOKUP(E20,'LISTADO ATM'!$A$2:$C$897,3,0)</f>
        <v>DISTRITO NACIONAL</v>
      </c>
      <c r="B20" s="107" t="s">
        <v>2519</v>
      </c>
      <c r="C20" s="99">
        <v>44237.728819444441</v>
      </c>
      <c r="D20" s="113" t="s">
        <v>2189</v>
      </c>
      <c r="E20" s="97">
        <v>943</v>
      </c>
      <c r="F20" s="84" t="str">
        <f>VLOOKUP(E20,VIP!$A$2:$O11368,2,0)</f>
        <v>DRBR16K</v>
      </c>
      <c r="G20" s="96" t="str">
        <f>VLOOKUP(E20,'LISTADO ATM'!$A$2:$B$896,2,0)</f>
        <v xml:space="preserve">ATM Oficina Tránsito Terreste </v>
      </c>
      <c r="H20" s="96" t="str">
        <f>VLOOKUP(E20,VIP!$A$2:$O16289,7,FALSE)</f>
        <v>Si</v>
      </c>
      <c r="I20" s="96" t="str">
        <f>VLOOKUP(E20,VIP!$A$2:$O8254,8,FALSE)</f>
        <v>Si</v>
      </c>
      <c r="J20" s="96" t="str">
        <f>VLOOKUP(E20,VIP!$A$2:$O8204,8,FALSE)</f>
        <v>Si</v>
      </c>
      <c r="K20" s="96" t="str">
        <f>VLOOKUP(E20,VIP!$A$2:$O11778,6,0)</f>
        <v>NO</v>
      </c>
      <c r="L20" s="102" t="s">
        <v>2228</v>
      </c>
      <c r="M20" s="116" t="s">
        <v>2546</v>
      </c>
      <c r="N20" s="100" t="s">
        <v>2510</v>
      </c>
      <c r="O20" s="113" t="s">
        <v>2482</v>
      </c>
      <c r="P20" s="116"/>
      <c r="Q20" s="126">
        <v>44238.584675925929</v>
      </c>
    </row>
    <row r="21" spans="1:17" s="117" customFormat="1" ht="17.399999999999999" x14ac:dyDescent="0.3">
      <c r="A21" s="113" t="str">
        <f>VLOOKUP(E21,'LISTADO ATM'!$A$2:$C$897,3,0)</f>
        <v>ESTE</v>
      </c>
      <c r="B21" s="107" t="s">
        <v>2524</v>
      </c>
      <c r="C21" s="99">
        <v>44237.876111111109</v>
      </c>
      <c r="D21" s="113" t="s">
        <v>2189</v>
      </c>
      <c r="E21" s="97">
        <v>843</v>
      </c>
      <c r="F21" s="84" t="str">
        <f>VLOOKUP(E21,VIP!$A$2:$O11362,2,0)</f>
        <v>DRBR843</v>
      </c>
      <c r="G21" s="96" t="str">
        <f>VLOOKUP(E21,'LISTADO ATM'!$A$2:$B$896,2,0)</f>
        <v xml:space="preserve">ATM Oficina Romana Centro </v>
      </c>
      <c r="H21" s="96" t="str">
        <f>VLOOKUP(E21,VIP!$A$2:$O16283,7,FALSE)</f>
        <v>Si</v>
      </c>
      <c r="I21" s="96" t="str">
        <f>VLOOKUP(E21,VIP!$A$2:$O8248,8,FALSE)</f>
        <v>Si</v>
      </c>
      <c r="J21" s="96" t="str">
        <f>VLOOKUP(E21,VIP!$A$2:$O8198,8,FALSE)</f>
        <v>Si</v>
      </c>
      <c r="K21" s="96" t="str">
        <f>VLOOKUP(E21,VIP!$A$2:$O11772,6,0)</f>
        <v>NO</v>
      </c>
      <c r="L21" s="102" t="s">
        <v>2463</v>
      </c>
      <c r="M21" s="116" t="s">
        <v>2546</v>
      </c>
      <c r="N21" s="100" t="s">
        <v>2510</v>
      </c>
      <c r="O21" s="113" t="s">
        <v>2482</v>
      </c>
      <c r="P21" s="116"/>
      <c r="Q21" s="126">
        <v>44238.585416666669</v>
      </c>
    </row>
    <row r="22" spans="1:17" s="117" customFormat="1" ht="17.399999999999999" x14ac:dyDescent="0.3">
      <c r="A22" s="113" t="str">
        <f>VLOOKUP(E22,'LISTADO ATM'!$A$2:$C$897,3,0)</f>
        <v>DISTRITO NACIONAL</v>
      </c>
      <c r="B22" s="107" t="s">
        <v>2518</v>
      </c>
      <c r="C22" s="99">
        <v>44237.729814814818</v>
      </c>
      <c r="D22" s="113" t="s">
        <v>2189</v>
      </c>
      <c r="E22" s="97">
        <v>57</v>
      </c>
      <c r="F22" s="84" t="str">
        <f>VLOOKUP(E22,VIP!$A$2:$O11367,2,0)</f>
        <v>DRBR057</v>
      </c>
      <c r="G22" s="96" t="str">
        <f>VLOOKUP(E22,'LISTADO ATM'!$A$2:$B$896,2,0)</f>
        <v xml:space="preserve">ATM Oficina Malecon Center </v>
      </c>
      <c r="H22" s="96" t="str">
        <f>VLOOKUP(E22,VIP!$A$2:$O16288,7,FALSE)</f>
        <v>Si</v>
      </c>
      <c r="I22" s="96" t="str">
        <f>VLOOKUP(E22,VIP!$A$2:$O8253,8,FALSE)</f>
        <v>Si</v>
      </c>
      <c r="J22" s="96" t="str">
        <f>VLOOKUP(E22,VIP!$A$2:$O8203,8,FALSE)</f>
        <v>Si</v>
      </c>
      <c r="K22" s="96" t="str">
        <f>VLOOKUP(E22,VIP!$A$2:$O11777,6,0)</f>
        <v>NO</v>
      </c>
      <c r="L22" s="102" t="s">
        <v>2228</v>
      </c>
      <c r="M22" s="116" t="s">
        <v>2546</v>
      </c>
      <c r="N22" s="100" t="s">
        <v>2510</v>
      </c>
      <c r="O22" s="113" t="s">
        <v>2482</v>
      </c>
      <c r="P22" s="116"/>
      <c r="Q22" s="126">
        <v>44238.586145833331</v>
      </c>
    </row>
    <row r="23" spans="1:17" s="117" customFormat="1" ht="17.399999999999999" x14ac:dyDescent="0.3">
      <c r="A23" s="113" t="str">
        <f>VLOOKUP(E23,'LISTADO ATM'!$A$2:$C$897,3,0)</f>
        <v>DISTRITO NACIONAL</v>
      </c>
      <c r="B23" s="107" t="s">
        <v>2530</v>
      </c>
      <c r="C23" s="99">
        <v>44237.777025462965</v>
      </c>
      <c r="D23" s="113" t="s">
        <v>2189</v>
      </c>
      <c r="E23" s="97">
        <v>868</v>
      </c>
      <c r="F23" s="84" t="str">
        <f>VLOOKUP(E23,VIP!$A$2:$O11368,2,0)</f>
        <v>DRBR868</v>
      </c>
      <c r="G23" s="96" t="str">
        <f>VLOOKUP(E23,'LISTADO ATM'!$A$2:$B$896,2,0)</f>
        <v xml:space="preserve">ATM Casino Diamante </v>
      </c>
      <c r="H23" s="96" t="str">
        <f>VLOOKUP(E23,VIP!$A$2:$O16289,7,FALSE)</f>
        <v>Si</v>
      </c>
      <c r="I23" s="96" t="str">
        <f>VLOOKUP(E23,VIP!$A$2:$O8254,8,FALSE)</f>
        <v>Si</v>
      </c>
      <c r="J23" s="96" t="str">
        <f>VLOOKUP(E23,VIP!$A$2:$O8204,8,FALSE)</f>
        <v>Si</v>
      </c>
      <c r="K23" s="96" t="str">
        <f>VLOOKUP(E23,VIP!$A$2:$O11778,6,0)</f>
        <v>NO</v>
      </c>
      <c r="L23" s="102" t="s">
        <v>2463</v>
      </c>
      <c r="M23" s="116" t="s">
        <v>2546</v>
      </c>
      <c r="N23" s="100" t="s">
        <v>2510</v>
      </c>
      <c r="O23" s="113" t="s">
        <v>2482</v>
      </c>
      <c r="P23" s="116"/>
      <c r="Q23" s="126">
        <v>44238.58693287037</v>
      </c>
    </row>
    <row r="24" spans="1:17" s="117" customFormat="1" ht="17.399999999999999" x14ac:dyDescent="0.3">
      <c r="A24" s="113" t="str">
        <f>VLOOKUP(E24,'LISTADO ATM'!$A$2:$C$897,3,0)</f>
        <v>DISTRITO NACIONAL</v>
      </c>
      <c r="B24" s="107" t="s">
        <v>2515</v>
      </c>
      <c r="C24" s="99">
        <v>44237.734560185185</v>
      </c>
      <c r="D24" s="113" t="s">
        <v>2189</v>
      </c>
      <c r="E24" s="97">
        <v>389</v>
      </c>
      <c r="F24" s="84" t="str">
        <f>VLOOKUP(E24,VIP!$A$2:$O11364,2,0)</f>
        <v>DRBR389</v>
      </c>
      <c r="G24" s="96" t="str">
        <f>VLOOKUP(E24,'LISTADO ATM'!$A$2:$B$896,2,0)</f>
        <v xml:space="preserve">ATM Casino Hotel Princess </v>
      </c>
      <c r="H24" s="96" t="str">
        <f>VLOOKUP(E24,VIP!$A$2:$O16285,7,FALSE)</f>
        <v>Si</v>
      </c>
      <c r="I24" s="96" t="str">
        <f>VLOOKUP(E24,VIP!$A$2:$O8250,8,FALSE)</f>
        <v>Si</v>
      </c>
      <c r="J24" s="96" t="str">
        <f>VLOOKUP(E24,VIP!$A$2:$O8200,8,FALSE)</f>
        <v>Si</v>
      </c>
      <c r="K24" s="96" t="str">
        <f>VLOOKUP(E24,VIP!$A$2:$O11774,6,0)</f>
        <v>NO</v>
      </c>
      <c r="L24" s="102" t="s">
        <v>2228</v>
      </c>
      <c r="M24" s="116" t="s">
        <v>2546</v>
      </c>
      <c r="N24" s="100" t="s">
        <v>2510</v>
      </c>
      <c r="O24" s="113" t="s">
        <v>2482</v>
      </c>
      <c r="P24" s="116"/>
      <c r="Q24" s="126">
        <v>44238.587025462963</v>
      </c>
    </row>
    <row r="25" spans="1:17" s="117" customFormat="1" ht="17.399999999999999" x14ac:dyDescent="0.3">
      <c r="A25" s="113" t="str">
        <f>VLOOKUP(E25,'LISTADO ATM'!$A$2:$C$897,3,0)</f>
        <v>SUR</v>
      </c>
      <c r="B25" s="107" t="s">
        <v>2553</v>
      </c>
      <c r="C25" s="99">
        <v>44238.43136574074</v>
      </c>
      <c r="D25" s="113" t="s">
        <v>2189</v>
      </c>
      <c r="E25" s="97">
        <v>891</v>
      </c>
      <c r="F25" s="84" t="str">
        <f>VLOOKUP(E25,VIP!$A$2:$O11364,2,0)</f>
        <v>DRBR891</v>
      </c>
      <c r="G25" s="96" t="str">
        <f>VLOOKUP(E25,'LISTADO ATM'!$A$2:$B$896,2,0)</f>
        <v xml:space="preserve">ATM Estación Texaco (Barahona) </v>
      </c>
      <c r="H25" s="96" t="str">
        <f>VLOOKUP(E25,VIP!$A$2:$O16285,7,FALSE)</f>
        <v>Si</v>
      </c>
      <c r="I25" s="96" t="str">
        <f>VLOOKUP(E25,VIP!$A$2:$O8250,8,FALSE)</f>
        <v>Si</v>
      </c>
      <c r="J25" s="96" t="str">
        <f>VLOOKUP(E25,VIP!$A$2:$O8200,8,FALSE)</f>
        <v>Si</v>
      </c>
      <c r="K25" s="96" t="str">
        <f>VLOOKUP(E25,VIP!$A$2:$O11774,6,0)</f>
        <v>NO</v>
      </c>
      <c r="L25" s="102" t="s">
        <v>2254</v>
      </c>
      <c r="M25" s="116" t="s">
        <v>2546</v>
      </c>
      <c r="N25" s="100" t="s">
        <v>2480</v>
      </c>
      <c r="O25" s="113" t="s">
        <v>2482</v>
      </c>
      <c r="P25" s="116"/>
      <c r="Q25" s="126">
        <v>44238.587037037039</v>
      </c>
    </row>
    <row r="26" spans="1:17" s="117" customFormat="1" ht="17.399999999999999" x14ac:dyDescent="0.3">
      <c r="A26" s="113" t="str">
        <f>VLOOKUP(E26,'LISTADO ATM'!$A$2:$C$897,3,0)</f>
        <v>NORTE</v>
      </c>
      <c r="B26" s="107" t="s">
        <v>2527</v>
      </c>
      <c r="C26" s="99">
        <v>44237.837060185186</v>
      </c>
      <c r="D26" s="113" t="s">
        <v>2491</v>
      </c>
      <c r="E26" s="97">
        <v>645</v>
      </c>
      <c r="F26" s="84" t="str">
        <f>VLOOKUP(E26,VIP!$A$2:$O11365,2,0)</f>
        <v>DRBR329</v>
      </c>
      <c r="G26" s="96" t="str">
        <f>VLOOKUP(E26,'LISTADO ATM'!$A$2:$B$896,2,0)</f>
        <v xml:space="preserve">ATM UNP Cabrera </v>
      </c>
      <c r="H26" s="96" t="str">
        <f>VLOOKUP(E26,VIP!$A$2:$O16286,7,FALSE)</f>
        <v>Si</v>
      </c>
      <c r="I26" s="96" t="str">
        <f>VLOOKUP(E26,VIP!$A$2:$O8251,8,FALSE)</f>
        <v>Si</v>
      </c>
      <c r="J26" s="96" t="str">
        <f>VLOOKUP(E26,VIP!$A$2:$O8201,8,FALSE)</f>
        <v>Si</v>
      </c>
      <c r="K26" s="96" t="str">
        <f>VLOOKUP(E26,VIP!$A$2:$O11775,6,0)</f>
        <v>NO</v>
      </c>
      <c r="L26" s="102" t="s">
        <v>2430</v>
      </c>
      <c r="M26" s="116" t="s">
        <v>2546</v>
      </c>
      <c r="N26" s="100" t="s">
        <v>2510</v>
      </c>
      <c r="O26" s="113" t="s">
        <v>2497</v>
      </c>
      <c r="P26" s="116"/>
      <c r="Q26" s="126">
        <v>44238.587210648147</v>
      </c>
    </row>
    <row r="27" spans="1:17" s="117" customFormat="1" ht="17.399999999999999" x14ac:dyDescent="0.3">
      <c r="A27" s="113" t="str">
        <f>VLOOKUP(E27,'LISTADO ATM'!$A$2:$C$897,3,0)</f>
        <v>NORTE</v>
      </c>
      <c r="B27" s="107" t="s">
        <v>2514</v>
      </c>
      <c r="C27" s="99">
        <v>44237.73715277778</v>
      </c>
      <c r="D27" s="113" t="s">
        <v>2190</v>
      </c>
      <c r="E27" s="97">
        <v>601</v>
      </c>
      <c r="F27" s="84" t="str">
        <f>VLOOKUP(E27,VIP!$A$2:$O11363,2,0)</f>
        <v>DRBR255</v>
      </c>
      <c r="G27" s="96" t="str">
        <f>VLOOKUP(E27,'LISTADO ATM'!$A$2:$B$896,2,0)</f>
        <v xml:space="preserve">ATM Plaza Haché (Santiago) </v>
      </c>
      <c r="H27" s="96" t="str">
        <f>VLOOKUP(E27,VIP!$A$2:$O16284,7,FALSE)</f>
        <v>Si</v>
      </c>
      <c r="I27" s="96" t="str">
        <f>VLOOKUP(E27,VIP!$A$2:$O8249,8,FALSE)</f>
        <v>Si</v>
      </c>
      <c r="J27" s="96" t="str">
        <f>VLOOKUP(E27,VIP!$A$2:$O8199,8,FALSE)</f>
        <v>Si</v>
      </c>
      <c r="K27" s="96" t="str">
        <f>VLOOKUP(E27,VIP!$A$2:$O11773,6,0)</f>
        <v>NO</v>
      </c>
      <c r="L27" s="102" t="s">
        <v>2228</v>
      </c>
      <c r="M27" s="116" t="s">
        <v>2546</v>
      </c>
      <c r="N27" s="100" t="s">
        <v>2510</v>
      </c>
      <c r="O27" s="113" t="s">
        <v>2494</v>
      </c>
      <c r="P27" s="116"/>
      <c r="Q27" s="126">
        <v>44238.587534722225</v>
      </c>
    </row>
    <row r="28" spans="1:17" s="117" customFormat="1" ht="17.399999999999999" x14ac:dyDescent="0.3">
      <c r="A28" s="113" t="str">
        <f>VLOOKUP(E28,'LISTADO ATM'!$A$2:$C$897,3,0)</f>
        <v>DISTRITO NACIONAL</v>
      </c>
      <c r="B28" s="107" t="s">
        <v>2516</v>
      </c>
      <c r="C28" s="99">
        <v>44237.733310185184</v>
      </c>
      <c r="D28" s="113" t="s">
        <v>2189</v>
      </c>
      <c r="E28" s="97">
        <v>244</v>
      </c>
      <c r="F28" s="84" t="str">
        <f>VLOOKUP(E28,VIP!$A$2:$O11365,2,0)</f>
        <v>DRBR244</v>
      </c>
      <c r="G28" s="96" t="str">
        <f>VLOOKUP(E28,'LISTADO ATM'!$A$2:$B$896,2,0)</f>
        <v xml:space="preserve">ATM Ministerio de Hacienda (antiguo Finanzas) </v>
      </c>
      <c r="H28" s="96" t="str">
        <f>VLOOKUP(E28,VIP!$A$2:$O16286,7,FALSE)</f>
        <v>Si</v>
      </c>
      <c r="I28" s="96" t="str">
        <f>VLOOKUP(E28,VIP!$A$2:$O8251,8,FALSE)</f>
        <v>Si</v>
      </c>
      <c r="J28" s="96" t="str">
        <f>VLOOKUP(E28,VIP!$A$2:$O8201,8,FALSE)</f>
        <v>Si</v>
      </c>
      <c r="K28" s="96" t="str">
        <f>VLOOKUP(E28,VIP!$A$2:$O11775,6,0)</f>
        <v>NO</v>
      </c>
      <c r="L28" s="102" t="s">
        <v>2228</v>
      </c>
      <c r="M28" s="116" t="s">
        <v>2546</v>
      </c>
      <c r="N28" s="100" t="s">
        <v>2510</v>
      </c>
      <c r="O28" s="113" t="s">
        <v>2482</v>
      </c>
      <c r="P28" s="116"/>
      <c r="Q28" s="126">
        <v>44238.588564814818</v>
      </c>
    </row>
    <row r="29" spans="1:17" s="117" customFormat="1" ht="17.399999999999999" x14ac:dyDescent="0.3">
      <c r="A29" s="113" t="str">
        <f>VLOOKUP(E29,'LISTADO ATM'!$A$2:$C$897,3,0)</f>
        <v>SUR</v>
      </c>
      <c r="B29" s="107" t="s">
        <v>2513</v>
      </c>
      <c r="C29" s="99">
        <v>44237.743495370371</v>
      </c>
      <c r="D29" s="113" t="s">
        <v>2189</v>
      </c>
      <c r="E29" s="97">
        <v>750</v>
      </c>
      <c r="F29" s="84" t="str">
        <f>VLOOKUP(E29,VIP!$A$2:$O11362,2,0)</f>
        <v>DRBR265</v>
      </c>
      <c r="G29" s="96" t="str">
        <f>VLOOKUP(E29,'LISTADO ATM'!$A$2:$B$896,2,0)</f>
        <v xml:space="preserve">ATM UNP Duvergé </v>
      </c>
      <c r="H29" s="96" t="str">
        <f>VLOOKUP(E29,VIP!$A$2:$O16283,7,FALSE)</f>
        <v>Si</v>
      </c>
      <c r="I29" s="96" t="str">
        <f>VLOOKUP(E29,VIP!$A$2:$O8248,8,FALSE)</f>
        <v>Si</v>
      </c>
      <c r="J29" s="96" t="str">
        <f>VLOOKUP(E29,VIP!$A$2:$O8198,8,FALSE)</f>
        <v>Si</v>
      </c>
      <c r="K29" s="96" t="str">
        <f>VLOOKUP(E29,VIP!$A$2:$O11772,6,0)</f>
        <v>SI</v>
      </c>
      <c r="L29" s="102" t="s">
        <v>2228</v>
      </c>
      <c r="M29" s="116" t="s">
        <v>2546</v>
      </c>
      <c r="N29" s="100" t="s">
        <v>2510</v>
      </c>
      <c r="O29" s="113" t="s">
        <v>2482</v>
      </c>
      <c r="P29" s="116"/>
      <c r="Q29" s="126">
        <v>44238.589953703704</v>
      </c>
    </row>
    <row r="30" spans="1:17" s="117" customFormat="1" ht="17.399999999999999" x14ac:dyDescent="0.3">
      <c r="A30" s="113" t="str">
        <f>VLOOKUP(E30,'LISTADO ATM'!$A$2:$C$897,3,0)</f>
        <v>DISTRITO NACIONAL</v>
      </c>
      <c r="B30" s="107" t="s">
        <v>2511</v>
      </c>
      <c r="C30" s="99">
        <v>44237.746712962966</v>
      </c>
      <c r="D30" s="113" t="s">
        <v>2189</v>
      </c>
      <c r="E30" s="97">
        <v>970</v>
      </c>
      <c r="F30" s="84" t="str">
        <f>VLOOKUP(E30,VIP!$A$2:$O11359,2,0)</f>
        <v>DRBR970</v>
      </c>
      <c r="G30" s="96" t="str">
        <f>VLOOKUP(E30,'LISTADO ATM'!$A$2:$B$896,2,0)</f>
        <v xml:space="preserve">ATM S/M Olé Haina </v>
      </c>
      <c r="H30" s="96" t="str">
        <f>VLOOKUP(E30,VIP!$A$2:$O16280,7,FALSE)</f>
        <v>Si</v>
      </c>
      <c r="I30" s="96" t="str">
        <f>VLOOKUP(E30,VIP!$A$2:$O8245,8,FALSE)</f>
        <v>Si</v>
      </c>
      <c r="J30" s="96" t="str">
        <f>VLOOKUP(E30,VIP!$A$2:$O8195,8,FALSE)</f>
        <v>Si</v>
      </c>
      <c r="K30" s="96" t="str">
        <f>VLOOKUP(E30,VIP!$A$2:$O11769,6,0)</f>
        <v>NO</v>
      </c>
      <c r="L30" s="102" t="s">
        <v>2228</v>
      </c>
      <c r="M30" s="116" t="s">
        <v>2546</v>
      </c>
      <c r="N30" s="100" t="s">
        <v>2510</v>
      </c>
      <c r="O30" s="113" t="s">
        <v>2482</v>
      </c>
      <c r="P30" s="116"/>
      <c r="Q30" s="126">
        <v>44238.590069444443</v>
      </c>
    </row>
    <row r="31" spans="1:17" s="117" customFormat="1" ht="17.399999999999999" x14ac:dyDescent="0.3">
      <c r="A31" s="113" t="str">
        <f>VLOOKUP(E31,'LISTADO ATM'!$A$2:$C$897,3,0)</f>
        <v>ESTE</v>
      </c>
      <c r="B31" s="107" t="s">
        <v>2554</v>
      </c>
      <c r="C31" s="99">
        <v>44238.429548611108</v>
      </c>
      <c r="D31" s="113" t="s">
        <v>2189</v>
      </c>
      <c r="E31" s="97">
        <v>899</v>
      </c>
      <c r="F31" s="84" t="str">
        <f>VLOOKUP(E31,VIP!$A$2:$O11365,2,0)</f>
        <v>DRBR899</v>
      </c>
      <c r="G31" s="96" t="str">
        <f>VLOOKUP(E31,'LISTADO ATM'!$A$2:$B$896,2,0)</f>
        <v xml:space="preserve">ATM Oficina Punta Cana </v>
      </c>
      <c r="H31" s="96" t="str">
        <f>VLOOKUP(E31,VIP!$A$2:$O16286,7,FALSE)</f>
        <v>Si</v>
      </c>
      <c r="I31" s="96" t="str">
        <f>VLOOKUP(E31,VIP!$A$2:$O8251,8,FALSE)</f>
        <v>Si</v>
      </c>
      <c r="J31" s="96" t="str">
        <f>VLOOKUP(E31,VIP!$A$2:$O8201,8,FALSE)</f>
        <v>Si</v>
      </c>
      <c r="K31" s="96" t="str">
        <f>VLOOKUP(E31,VIP!$A$2:$O11775,6,0)</f>
        <v>NO</v>
      </c>
      <c r="L31" s="102" t="s">
        <v>2254</v>
      </c>
      <c r="M31" s="116" t="s">
        <v>2546</v>
      </c>
      <c r="N31" s="100" t="s">
        <v>2480</v>
      </c>
      <c r="O31" s="113" t="s">
        <v>2482</v>
      </c>
      <c r="P31" s="116"/>
      <c r="Q31" s="126">
        <v>44238.590069444443</v>
      </c>
    </row>
    <row r="32" spans="1:17" s="117" customFormat="1" ht="17.399999999999999" x14ac:dyDescent="0.3">
      <c r="A32" s="113" t="str">
        <f>VLOOKUP(E32,'LISTADO ATM'!$A$2:$C$897,3,0)</f>
        <v>NORTE</v>
      </c>
      <c r="B32" s="107" t="s">
        <v>2531</v>
      </c>
      <c r="C32" s="99">
        <v>44237.775254629632</v>
      </c>
      <c r="D32" s="113" t="s">
        <v>2190</v>
      </c>
      <c r="E32" s="97">
        <v>528</v>
      </c>
      <c r="F32" s="84" t="str">
        <f>VLOOKUP(E32,VIP!$A$2:$O11369,2,0)</f>
        <v>DRBR284</v>
      </c>
      <c r="G32" s="96" t="str">
        <f>VLOOKUP(E32,'LISTADO ATM'!$A$2:$B$896,2,0)</f>
        <v xml:space="preserve">ATM Ferretería Ochoa (Santiago) </v>
      </c>
      <c r="H32" s="96" t="str">
        <f>VLOOKUP(E32,VIP!$A$2:$O16290,7,FALSE)</f>
        <v>Si</v>
      </c>
      <c r="I32" s="96" t="str">
        <f>VLOOKUP(E32,VIP!$A$2:$O8255,8,FALSE)</f>
        <v>Si</v>
      </c>
      <c r="J32" s="96" t="str">
        <f>VLOOKUP(E32,VIP!$A$2:$O8205,8,FALSE)</f>
        <v>Si</v>
      </c>
      <c r="K32" s="96" t="str">
        <f>VLOOKUP(E32,VIP!$A$2:$O11779,6,0)</f>
        <v>NO</v>
      </c>
      <c r="L32" s="102" t="s">
        <v>2463</v>
      </c>
      <c r="M32" s="116" t="s">
        <v>2546</v>
      </c>
      <c r="N32" s="100" t="s">
        <v>2510</v>
      </c>
      <c r="O32" s="113" t="s">
        <v>2494</v>
      </c>
      <c r="P32" s="116"/>
      <c r="Q32" s="126">
        <v>44238.590324074074</v>
      </c>
    </row>
    <row r="33" spans="1:17" s="117" customFormat="1" ht="17.399999999999999" x14ac:dyDescent="0.3">
      <c r="A33" s="113" t="str">
        <f>VLOOKUP(E33,'LISTADO ATM'!$A$2:$C$897,3,0)</f>
        <v>DISTRITO NACIONAL</v>
      </c>
      <c r="B33" s="107" t="s">
        <v>2526</v>
      </c>
      <c r="C33" s="99">
        <v>44237.841597222221</v>
      </c>
      <c r="D33" s="113" t="s">
        <v>2189</v>
      </c>
      <c r="E33" s="97">
        <v>378</v>
      </c>
      <c r="F33" s="84" t="str">
        <f>VLOOKUP(E33,VIP!$A$2:$O11364,2,0)</f>
        <v>DRBR378</v>
      </c>
      <c r="G33" s="96" t="str">
        <f>VLOOKUP(E33,'LISTADO ATM'!$A$2:$B$896,2,0)</f>
        <v>ATM UNP Villa Flores</v>
      </c>
      <c r="H33" s="96" t="str">
        <f>VLOOKUP(E33,VIP!$A$2:$O16285,7,FALSE)</f>
        <v>N/A</v>
      </c>
      <c r="I33" s="96" t="str">
        <f>VLOOKUP(E33,VIP!$A$2:$O8250,8,FALSE)</f>
        <v>N/A</v>
      </c>
      <c r="J33" s="96" t="str">
        <f>VLOOKUP(E33,VIP!$A$2:$O8200,8,FALSE)</f>
        <v>N/A</v>
      </c>
      <c r="K33" s="96" t="str">
        <f>VLOOKUP(E33,VIP!$A$2:$O11774,6,0)</f>
        <v>N/A</v>
      </c>
      <c r="L33" s="102" t="s">
        <v>2228</v>
      </c>
      <c r="M33" s="116" t="s">
        <v>2546</v>
      </c>
      <c r="N33" s="100" t="s">
        <v>2510</v>
      </c>
      <c r="O33" s="113" t="s">
        <v>2482</v>
      </c>
      <c r="P33" s="116"/>
      <c r="Q33" s="126">
        <v>44238.590763888889</v>
      </c>
    </row>
    <row r="34" spans="1:17" s="117" customFormat="1" ht="17.399999999999999" x14ac:dyDescent="0.3">
      <c r="A34" s="113" t="str">
        <f>VLOOKUP(E34,'LISTADO ATM'!$A$2:$C$897,3,0)</f>
        <v>DISTRITO NACIONAL</v>
      </c>
      <c r="B34" s="107" t="s">
        <v>2537</v>
      </c>
      <c r="C34" s="99">
        <v>44238.013819444444</v>
      </c>
      <c r="D34" s="113" t="s">
        <v>2189</v>
      </c>
      <c r="E34" s="97">
        <v>39</v>
      </c>
      <c r="F34" s="84" t="str">
        <f>VLOOKUP(E34,VIP!$A$2:$O11366,2,0)</f>
        <v>DRBR039</v>
      </c>
      <c r="G34" s="96" t="str">
        <f>VLOOKUP(E34,'LISTADO ATM'!$A$2:$B$896,2,0)</f>
        <v xml:space="preserve">ATM Oficina Ovando </v>
      </c>
      <c r="H34" s="96" t="str">
        <f>VLOOKUP(E34,VIP!$A$2:$O16287,7,FALSE)</f>
        <v>Si</v>
      </c>
      <c r="I34" s="96" t="str">
        <f>VLOOKUP(E34,VIP!$A$2:$O8252,8,FALSE)</f>
        <v>No</v>
      </c>
      <c r="J34" s="96" t="str">
        <f>VLOOKUP(E34,VIP!$A$2:$O8202,8,FALSE)</f>
        <v>No</v>
      </c>
      <c r="K34" s="96" t="str">
        <f>VLOOKUP(E34,VIP!$A$2:$O11776,6,0)</f>
        <v>NO</v>
      </c>
      <c r="L34" s="102" t="s">
        <v>2254</v>
      </c>
      <c r="M34" s="116" t="s">
        <v>2546</v>
      </c>
      <c r="N34" s="100" t="s">
        <v>2510</v>
      </c>
      <c r="O34" s="113" t="s">
        <v>2482</v>
      </c>
      <c r="P34" s="116"/>
      <c r="Q34" s="126">
        <v>44238.591041666667</v>
      </c>
    </row>
    <row r="35" spans="1:17" s="117" customFormat="1" ht="17.399999999999999" x14ac:dyDescent="0.3">
      <c r="A35" s="113" t="str">
        <f>VLOOKUP(E35,'LISTADO ATM'!$A$2:$C$897,3,0)</f>
        <v>DISTRITO NACIONAL</v>
      </c>
      <c r="B35" s="107" t="s">
        <v>2545</v>
      </c>
      <c r="C35" s="99">
        <v>44238.301817129628</v>
      </c>
      <c r="D35" s="113" t="s">
        <v>2189</v>
      </c>
      <c r="E35" s="97">
        <v>248</v>
      </c>
      <c r="F35" s="84" t="str">
        <f>VLOOKUP(E35,VIP!$A$2:$O11359,2,0)</f>
        <v>DRBR248</v>
      </c>
      <c r="G35" s="96" t="str">
        <f>VLOOKUP(E35,'LISTADO ATM'!$A$2:$B$896,2,0)</f>
        <v xml:space="preserve">ATM Shell Paraiso </v>
      </c>
      <c r="H35" s="96" t="str">
        <f>VLOOKUP(E35,VIP!$A$2:$O16280,7,FALSE)</f>
        <v>Si</v>
      </c>
      <c r="I35" s="96" t="str">
        <f>VLOOKUP(E35,VIP!$A$2:$O8245,8,FALSE)</f>
        <v>Si</v>
      </c>
      <c r="J35" s="96" t="str">
        <f>VLOOKUP(E35,VIP!$A$2:$O8195,8,FALSE)</f>
        <v>Si</v>
      </c>
      <c r="K35" s="96" t="str">
        <f>VLOOKUP(E35,VIP!$A$2:$O11769,6,0)</f>
        <v>NO</v>
      </c>
      <c r="L35" s="102" t="s">
        <v>2228</v>
      </c>
      <c r="M35" s="116" t="s">
        <v>2546</v>
      </c>
      <c r="N35" s="100" t="s">
        <v>2480</v>
      </c>
      <c r="O35" s="113" t="s">
        <v>2482</v>
      </c>
      <c r="P35" s="116"/>
      <c r="Q35" s="126">
        <v>44238.591817129629</v>
      </c>
    </row>
    <row r="36" spans="1:17" s="117" customFormat="1" ht="17.399999999999999" x14ac:dyDescent="0.3">
      <c r="A36" s="113" t="str">
        <f>VLOOKUP(E36,'LISTADO ATM'!$A$2:$C$897,3,0)</f>
        <v>NORTE</v>
      </c>
      <c r="B36" s="107" t="s">
        <v>2556</v>
      </c>
      <c r="C36" s="99">
        <v>44238.391828703701</v>
      </c>
      <c r="D36" s="113" t="s">
        <v>2190</v>
      </c>
      <c r="E36" s="97">
        <v>747</v>
      </c>
      <c r="F36" s="84" t="str">
        <f>VLOOKUP(E36,VIP!$A$2:$O11367,2,0)</f>
        <v>DRBR200</v>
      </c>
      <c r="G36" s="96" t="str">
        <f>VLOOKUP(E36,'LISTADO ATM'!$A$2:$B$896,2,0)</f>
        <v xml:space="preserve">ATM Club BR (Santiago) </v>
      </c>
      <c r="H36" s="96" t="str">
        <f>VLOOKUP(E36,VIP!$A$2:$O16288,7,FALSE)</f>
        <v>Si</v>
      </c>
      <c r="I36" s="96" t="str">
        <f>VLOOKUP(E36,VIP!$A$2:$O8253,8,FALSE)</f>
        <v>Si</v>
      </c>
      <c r="J36" s="96" t="str">
        <f>VLOOKUP(E36,VIP!$A$2:$O8203,8,FALSE)</f>
        <v>Si</v>
      </c>
      <c r="K36" s="96" t="str">
        <f>VLOOKUP(E36,VIP!$A$2:$O11777,6,0)</f>
        <v>SI</v>
      </c>
      <c r="L36" s="102" t="s">
        <v>2441</v>
      </c>
      <c r="M36" s="116" t="s">
        <v>2546</v>
      </c>
      <c r="N36" s="100" t="s">
        <v>2480</v>
      </c>
      <c r="O36" s="113" t="s">
        <v>2541</v>
      </c>
      <c r="P36" s="116"/>
      <c r="Q36" s="126">
        <v>44238.591874999998</v>
      </c>
    </row>
    <row r="37" spans="1:17" ht="17.399999999999999" x14ac:dyDescent="0.3">
      <c r="A37" s="113" t="str">
        <f>VLOOKUP(E37,'LISTADO ATM'!$A$2:$C$897,3,0)</f>
        <v>DISTRITO NACIONAL</v>
      </c>
      <c r="B37" s="107" t="s">
        <v>2536</v>
      </c>
      <c r="C37" s="99">
        <v>44238.017511574071</v>
      </c>
      <c r="D37" s="113" t="s">
        <v>2189</v>
      </c>
      <c r="E37" s="97">
        <v>967</v>
      </c>
      <c r="F37" s="84" t="str">
        <f>VLOOKUP(E37,VIP!$A$2:$O11365,2,0)</f>
        <v>DRBR967</v>
      </c>
      <c r="G37" s="96" t="str">
        <f>VLOOKUP(E37,'LISTADO ATM'!$A$2:$B$896,2,0)</f>
        <v xml:space="preserve">ATM UNP Hiper Olé Autopista Duarte </v>
      </c>
      <c r="H37" s="96" t="str">
        <f>VLOOKUP(E37,VIP!$A$2:$O16286,7,FALSE)</f>
        <v>Si</v>
      </c>
      <c r="I37" s="96" t="str">
        <f>VLOOKUP(E37,VIP!$A$2:$O8251,8,FALSE)</f>
        <v>Si</v>
      </c>
      <c r="J37" s="96" t="str">
        <f>VLOOKUP(E37,VIP!$A$2:$O8201,8,FALSE)</f>
        <v>Si</v>
      </c>
      <c r="K37" s="96" t="str">
        <f>VLOOKUP(E37,VIP!$A$2:$O11775,6,0)</f>
        <v>NO</v>
      </c>
      <c r="L37" s="102" t="s">
        <v>2441</v>
      </c>
      <c r="M37" s="116" t="s">
        <v>2546</v>
      </c>
      <c r="N37" s="100" t="s">
        <v>2510</v>
      </c>
      <c r="O37" s="113" t="s">
        <v>2482</v>
      </c>
      <c r="P37" s="116"/>
      <c r="Q37" s="126">
        <v>44238.593680555554</v>
      </c>
    </row>
    <row r="38" spans="1:17" ht="17.399999999999999" x14ac:dyDescent="0.3">
      <c r="A38" s="113" t="str">
        <f>VLOOKUP(E38,'LISTADO ATM'!$A$2:$C$897,3,0)</f>
        <v>ESTE</v>
      </c>
      <c r="B38" s="107" t="s">
        <v>2538</v>
      </c>
      <c r="C38" s="99">
        <v>44238.007268518515</v>
      </c>
      <c r="D38" s="113" t="s">
        <v>2189</v>
      </c>
      <c r="E38" s="97">
        <v>345</v>
      </c>
      <c r="F38" s="84" t="e">
        <f>VLOOKUP(E38,VIP!$A$2:$O11367,2,0)</f>
        <v>#N/A</v>
      </c>
      <c r="G38" s="96" t="str">
        <f>VLOOKUP(E38,'LISTADO ATM'!$A$2:$B$896,2,0)</f>
        <v>ATM Oficina Yamasá  II</v>
      </c>
      <c r="H38" s="96" t="e">
        <f>VLOOKUP(E38,VIP!$A$2:$O16288,7,FALSE)</f>
        <v>#N/A</v>
      </c>
      <c r="I38" s="96" t="e">
        <f>VLOOKUP(E38,VIP!$A$2:$O8253,8,FALSE)</f>
        <v>#N/A</v>
      </c>
      <c r="J38" s="96" t="e">
        <f>VLOOKUP(E38,VIP!$A$2:$O8203,8,FALSE)</f>
        <v>#N/A</v>
      </c>
      <c r="K38" s="96" t="e">
        <f>VLOOKUP(E38,VIP!$A$2:$O11777,6,0)</f>
        <v>#N/A</v>
      </c>
      <c r="L38" s="102" t="s">
        <v>2254</v>
      </c>
      <c r="M38" s="116" t="s">
        <v>2546</v>
      </c>
      <c r="N38" s="100" t="s">
        <v>2510</v>
      </c>
      <c r="O38" s="113" t="s">
        <v>2482</v>
      </c>
      <c r="P38" s="116"/>
      <c r="Q38" s="126">
        <v>44238.594201388885</v>
      </c>
    </row>
    <row r="39" spans="1:17" ht="17.399999999999999" x14ac:dyDescent="0.3">
      <c r="A39" s="113" t="str">
        <f>VLOOKUP(E39,'LISTADO ATM'!$A$2:$C$897,3,0)</f>
        <v>DISTRITO NACIONAL</v>
      </c>
      <c r="B39" s="107" t="s">
        <v>2542</v>
      </c>
      <c r="C39" s="99">
        <v>44238.253391203703</v>
      </c>
      <c r="D39" s="113" t="s">
        <v>2189</v>
      </c>
      <c r="E39" s="97">
        <v>507</v>
      </c>
      <c r="F39" s="84" t="str">
        <f>VLOOKUP(E39,VIP!$A$2:$O11365,2,0)</f>
        <v>DRBR507</v>
      </c>
      <c r="G39" s="96" t="str">
        <f>VLOOKUP(E39,'LISTADO ATM'!$A$2:$B$896,2,0)</f>
        <v>ATM Estación Sigma Boca Chica</v>
      </c>
      <c r="H39" s="96" t="str">
        <f>VLOOKUP(E39,VIP!$A$2:$O16286,7,FALSE)</f>
        <v>Si</v>
      </c>
      <c r="I39" s="96" t="str">
        <f>VLOOKUP(E39,VIP!$A$2:$O8251,8,FALSE)</f>
        <v>Si</v>
      </c>
      <c r="J39" s="96" t="str">
        <f>VLOOKUP(E39,VIP!$A$2:$O8201,8,FALSE)</f>
        <v>Si</v>
      </c>
      <c r="K39" s="96" t="str">
        <f>VLOOKUP(E39,VIP!$A$2:$O11775,6,0)</f>
        <v>NO</v>
      </c>
      <c r="L39" s="102" t="s">
        <v>2254</v>
      </c>
      <c r="M39" s="116" t="s">
        <v>2546</v>
      </c>
      <c r="N39" s="100" t="s">
        <v>2510</v>
      </c>
      <c r="O39" s="113" t="s">
        <v>2482</v>
      </c>
      <c r="P39" s="116"/>
      <c r="Q39" s="126">
        <v>44238.595335648148</v>
      </c>
    </row>
    <row r="40" spans="1:17" ht="17.399999999999999" x14ac:dyDescent="0.3">
      <c r="A40" s="113" t="str">
        <f>VLOOKUP(E40,'LISTADO ATM'!$A$2:$C$897,3,0)</f>
        <v>NORTE</v>
      </c>
      <c r="B40" s="107" t="s">
        <v>2555</v>
      </c>
      <c r="C40" s="99">
        <v>44238.398460648146</v>
      </c>
      <c r="D40" s="113" t="s">
        <v>2491</v>
      </c>
      <c r="E40" s="97">
        <v>944</v>
      </c>
      <c r="F40" s="84" t="str">
        <f>VLOOKUP(E40,VIP!$A$2:$O11366,2,0)</f>
        <v>DRBR944</v>
      </c>
      <c r="G40" s="96" t="str">
        <f>VLOOKUP(E40,'LISTADO ATM'!$A$2:$B$896,2,0)</f>
        <v xml:space="preserve">ATM UNP Mao </v>
      </c>
      <c r="H40" s="96" t="str">
        <f>VLOOKUP(E40,VIP!$A$2:$O16287,7,FALSE)</f>
        <v>Si</v>
      </c>
      <c r="I40" s="96" t="str">
        <f>VLOOKUP(E40,VIP!$A$2:$O8252,8,FALSE)</f>
        <v>Si</v>
      </c>
      <c r="J40" s="96" t="str">
        <f>VLOOKUP(E40,VIP!$A$2:$O8202,8,FALSE)</f>
        <v>Si</v>
      </c>
      <c r="K40" s="96" t="str">
        <f>VLOOKUP(E40,VIP!$A$2:$O11776,6,0)</f>
        <v>NO</v>
      </c>
      <c r="L40" s="102" t="s">
        <v>2430</v>
      </c>
      <c r="M40" s="116" t="s">
        <v>2546</v>
      </c>
      <c r="N40" s="100" t="s">
        <v>2480</v>
      </c>
      <c r="O40" s="113" t="s">
        <v>2497</v>
      </c>
      <c r="P40" s="116"/>
      <c r="Q40" s="126">
        <v>44238.596655092595</v>
      </c>
    </row>
    <row r="41" spans="1:17" ht="17.399999999999999" x14ac:dyDescent="0.3">
      <c r="A41" s="113" t="str">
        <f>VLOOKUP(E41,'LISTADO ATM'!$A$2:$C$897,3,0)</f>
        <v>NORTE</v>
      </c>
      <c r="B41" s="107" t="s">
        <v>2550</v>
      </c>
      <c r="C41" s="99">
        <v>44238.440104166664</v>
      </c>
      <c r="D41" s="113" t="s">
        <v>2190</v>
      </c>
      <c r="E41" s="97">
        <v>142</v>
      </c>
      <c r="F41" s="84" t="str">
        <f>VLOOKUP(E41,VIP!$A$2:$O11361,2,0)</f>
        <v>DRBR142</v>
      </c>
      <c r="G41" s="96" t="str">
        <f>VLOOKUP(E41,'LISTADO ATM'!$A$2:$B$896,2,0)</f>
        <v xml:space="preserve">ATM Centro de Caja Galerías Bonao </v>
      </c>
      <c r="H41" s="96" t="str">
        <f>VLOOKUP(E41,VIP!$A$2:$O16282,7,FALSE)</f>
        <v>Si</v>
      </c>
      <c r="I41" s="96" t="str">
        <f>VLOOKUP(E41,VIP!$A$2:$O8247,8,FALSE)</f>
        <v>Si</v>
      </c>
      <c r="J41" s="96" t="str">
        <f>VLOOKUP(E41,VIP!$A$2:$O8197,8,FALSE)</f>
        <v>Si</v>
      </c>
      <c r="K41" s="96" t="str">
        <f>VLOOKUP(E41,VIP!$A$2:$O11771,6,0)</f>
        <v>SI</v>
      </c>
      <c r="L41" s="102" t="s">
        <v>2228</v>
      </c>
      <c r="M41" s="116" t="s">
        <v>2546</v>
      </c>
      <c r="N41" s="100" t="s">
        <v>2480</v>
      </c>
      <c r="O41" s="113" t="s">
        <v>2558</v>
      </c>
      <c r="P41" s="116"/>
      <c r="Q41" s="126">
        <v>44238.597118055557</v>
      </c>
    </row>
    <row r="42" spans="1:17" ht="17.399999999999999" x14ac:dyDescent="0.3">
      <c r="A42" s="113" t="str">
        <f>VLOOKUP(E42,'LISTADO ATM'!$A$2:$C$897,3,0)</f>
        <v>DISTRITO NACIONAL</v>
      </c>
      <c r="B42" s="107" t="s">
        <v>2551</v>
      </c>
      <c r="C42" s="99">
        <v>44238.435208333336</v>
      </c>
      <c r="D42" s="113" t="s">
        <v>2491</v>
      </c>
      <c r="E42" s="97">
        <v>410</v>
      </c>
      <c r="F42" s="84" t="str">
        <f>VLOOKUP(E42,VIP!$A$2:$O11362,2,0)</f>
        <v>DRBR410</v>
      </c>
      <c r="G42" s="96" t="str">
        <f>VLOOKUP(E42,'LISTADO ATM'!$A$2:$B$896,2,0)</f>
        <v xml:space="preserve">ATM Oficina Las Palmas de Herrera II </v>
      </c>
      <c r="H42" s="96" t="str">
        <f>VLOOKUP(E42,VIP!$A$2:$O16283,7,FALSE)</f>
        <v>Si</v>
      </c>
      <c r="I42" s="96" t="str">
        <f>VLOOKUP(E42,VIP!$A$2:$O8248,8,FALSE)</f>
        <v>Si</v>
      </c>
      <c r="J42" s="96" t="str">
        <f>VLOOKUP(E42,VIP!$A$2:$O8198,8,FALSE)</f>
        <v>Si</v>
      </c>
      <c r="K42" s="96" t="str">
        <f>VLOOKUP(E42,VIP!$A$2:$O11772,6,0)</f>
        <v>NO</v>
      </c>
      <c r="L42" s="102" t="s">
        <v>2559</v>
      </c>
      <c r="M42" s="116" t="s">
        <v>2546</v>
      </c>
      <c r="N42" s="100" t="s">
        <v>2480</v>
      </c>
      <c r="O42" s="113" t="s">
        <v>2497</v>
      </c>
      <c r="P42" s="116"/>
      <c r="Q42" s="126">
        <v>44238.597141203703</v>
      </c>
    </row>
    <row r="43" spans="1:17" ht="17.399999999999999" x14ac:dyDescent="0.3">
      <c r="A43" s="113" t="str">
        <f>VLOOKUP(E43,'LISTADO ATM'!$A$2:$C$897,3,0)</f>
        <v>NORTE</v>
      </c>
      <c r="B43" s="107" t="s">
        <v>2552</v>
      </c>
      <c r="C43" s="99">
        <v>44238.432523148149</v>
      </c>
      <c r="D43" s="113" t="s">
        <v>2190</v>
      </c>
      <c r="E43" s="97">
        <v>511</v>
      </c>
      <c r="F43" s="84" t="str">
        <f>VLOOKUP(E43,VIP!$A$2:$O11363,2,0)</f>
        <v>DRBR511</v>
      </c>
      <c r="G43" s="96" t="str">
        <f>VLOOKUP(E43,'LISTADO ATM'!$A$2:$B$896,2,0)</f>
        <v xml:space="preserve">ATM UNP Río San Juan (Nagua) </v>
      </c>
      <c r="H43" s="96" t="str">
        <f>VLOOKUP(E43,VIP!$A$2:$O16284,7,FALSE)</f>
        <v>Si</v>
      </c>
      <c r="I43" s="96" t="str">
        <f>VLOOKUP(E43,VIP!$A$2:$O8249,8,FALSE)</f>
        <v>Si</v>
      </c>
      <c r="J43" s="96" t="str">
        <f>VLOOKUP(E43,VIP!$A$2:$O8199,8,FALSE)</f>
        <v>Si</v>
      </c>
      <c r="K43" s="96" t="str">
        <f>VLOOKUP(E43,VIP!$A$2:$O11773,6,0)</f>
        <v>NO</v>
      </c>
      <c r="L43" s="102" t="s">
        <v>2254</v>
      </c>
      <c r="M43" s="116" t="s">
        <v>2546</v>
      </c>
      <c r="N43" s="100" t="s">
        <v>2480</v>
      </c>
      <c r="O43" s="113" t="s">
        <v>2558</v>
      </c>
      <c r="P43" s="116"/>
      <c r="Q43" s="126">
        <v>44238.597222222219</v>
      </c>
    </row>
    <row r="44" spans="1:17" ht="17.399999999999999" x14ac:dyDescent="0.3">
      <c r="A44" s="113" t="str">
        <f>VLOOKUP(E44,'LISTADO ATM'!$A$2:$C$897,3,0)</f>
        <v>DISTRITO NACIONAL</v>
      </c>
      <c r="B44" s="107" t="s">
        <v>2501</v>
      </c>
      <c r="C44" s="99">
        <v>44236.574965277781</v>
      </c>
      <c r="D44" s="113" t="s">
        <v>2189</v>
      </c>
      <c r="E44" s="97">
        <v>562</v>
      </c>
      <c r="F44" s="84" t="str">
        <f>VLOOKUP(E44,VIP!$A$2:$O11400,2,0)</f>
        <v>DRBR226</v>
      </c>
      <c r="G44" s="96" t="str">
        <f>VLOOKUP(E44,'LISTADO ATM'!$A$2:$B$896,2,0)</f>
        <v xml:space="preserve">ATM S/M Jumbo Carretera Mella </v>
      </c>
      <c r="H44" s="96" t="str">
        <f>VLOOKUP(E44,VIP!$A$2:$O16321,7,FALSE)</f>
        <v>Si</v>
      </c>
      <c r="I44" s="96" t="str">
        <f>VLOOKUP(E44,VIP!$A$2:$O8286,8,FALSE)</f>
        <v>Si</v>
      </c>
      <c r="J44" s="96" t="str">
        <f>VLOOKUP(E44,VIP!$A$2:$O8236,8,FALSE)</f>
        <v>Si</v>
      </c>
      <c r="K44" s="96" t="str">
        <f>VLOOKUP(E44,VIP!$A$2:$O11810,6,0)</f>
        <v>SI</v>
      </c>
      <c r="L44" s="102" t="s">
        <v>2254</v>
      </c>
      <c r="M44" s="116" t="s">
        <v>2546</v>
      </c>
      <c r="N44" s="100" t="s">
        <v>2480</v>
      </c>
      <c r="O44" s="113" t="s">
        <v>2482</v>
      </c>
      <c r="P44" s="116"/>
      <c r="Q44" s="126">
        <v>44238.726388888892</v>
      </c>
    </row>
    <row r="45" spans="1:17" ht="17.399999999999999" x14ac:dyDescent="0.3">
      <c r="A45" s="113" t="str">
        <f>VLOOKUP(E45,'LISTADO ATM'!$A$2:$C$897,3,0)</f>
        <v>DISTRITO NACIONAL</v>
      </c>
      <c r="B45" s="107" t="s">
        <v>2557</v>
      </c>
      <c r="C45" s="99">
        <v>44238.348680555559</v>
      </c>
      <c r="D45" s="113" t="s">
        <v>2491</v>
      </c>
      <c r="E45" s="97">
        <v>85</v>
      </c>
      <c r="F45" s="84" t="str">
        <f>VLOOKUP(E45,VIP!$A$2:$O11368,2,0)</f>
        <v>DRBR085</v>
      </c>
      <c r="G45" s="96" t="str">
        <f>VLOOKUP(E45,'LISTADO ATM'!$A$2:$B$896,2,0)</f>
        <v xml:space="preserve">ATM Oficina San Isidro (Fuerza Aérea) </v>
      </c>
      <c r="H45" s="96" t="str">
        <f>VLOOKUP(E45,VIP!$A$2:$O16289,7,FALSE)</f>
        <v>Si</v>
      </c>
      <c r="I45" s="96" t="str">
        <f>VLOOKUP(E45,VIP!$A$2:$O8254,8,FALSE)</f>
        <v>Si</v>
      </c>
      <c r="J45" s="96" t="str">
        <f>VLOOKUP(E45,VIP!$A$2:$O8204,8,FALSE)</f>
        <v>Si</v>
      </c>
      <c r="K45" s="96" t="str">
        <f>VLOOKUP(E45,VIP!$A$2:$O11778,6,0)</f>
        <v>NO</v>
      </c>
      <c r="L45" s="102" t="s">
        <v>2430</v>
      </c>
      <c r="M45" s="116" t="s">
        <v>2546</v>
      </c>
      <c r="N45" s="100" t="s">
        <v>2480</v>
      </c>
      <c r="O45" s="113" t="s">
        <v>2497</v>
      </c>
      <c r="P45" s="116"/>
      <c r="Q45" s="126">
        <v>44238.753472222219</v>
      </c>
    </row>
    <row r="46" spans="1:17" ht="17.399999999999999" x14ac:dyDescent="0.3">
      <c r="A46" s="113" t="str">
        <f>VLOOKUP(E46,'LISTADO ATM'!$A$2:$C$897,3,0)</f>
        <v>DISTRITO NACIONAL</v>
      </c>
      <c r="B46" s="107" t="s">
        <v>2528</v>
      </c>
      <c r="C46" s="99">
        <v>44237.822476851848</v>
      </c>
      <c r="D46" s="113" t="s">
        <v>2189</v>
      </c>
      <c r="E46" s="97">
        <v>246</v>
      </c>
      <c r="F46" s="84" t="str">
        <f>VLOOKUP(E46,VIP!$A$2:$O11366,2,0)</f>
        <v>DRBR246</v>
      </c>
      <c r="G46" s="96" t="str">
        <f>VLOOKUP(E46,'LISTADO ATM'!$A$2:$B$896,2,0)</f>
        <v xml:space="preserve">ATM Oficina Torre BR (Lobby) </v>
      </c>
      <c r="H46" s="96" t="str">
        <f>VLOOKUP(E46,VIP!$A$2:$O16287,7,FALSE)</f>
        <v>Si</v>
      </c>
      <c r="I46" s="96" t="str">
        <f>VLOOKUP(E46,VIP!$A$2:$O8252,8,FALSE)</f>
        <v>Si</v>
      </c>
      <c r="J46" s="96" t="str">
        <f>VLOOKUP(E46,VIP!$A$2:$O8202,8,FALSE)</f>
        <v>Si</v>
      </c>
      <c r="K46" s="96" t="str">
        <f>VLOOKUP(E46,VIP!$A$2:$O11776,6,0)</f>
        <v>SI</v>
      </c>
      <c r="L46" s="102" t="s">
        <v>2228</v>
      </c>
      <c r="M46" s="116" t="s">
        <v>2546</v>
      </c>
      <c r="N46" s="100" t="s">
        <v>2510</v>
      </c>
      <c r="O46" s="113" t="s">
        <v>2482</v>
      </c>
      <c r="P46" s="116"/>
      <c r="Q46" s="126">
        <v>44238.765277777777</v>
      </c>
    </row>
    <row r="47" spans="1:17" s="117" customFormat="1" ht="17.399999999999999" x14ac:dyDescent="0.3">
      <c r="A47" s="113" t="str">
        <f>VLOOKUP(E47,'LISTADO ATM'!$A$2:$C$897,3,0)</f>
        <v>ESTE</v>
      </c>
      <c r="B47" s="107" t="s">
        <v>2512</v>
      </c>
      <c r="C47" s="99">
        <v>44237.745555555557</v>
      </c>
      <c r="D47" s="113" t="s">
        <v>2189</v>
      </c>
      <c r="E47" s="97">
        <v>399</v>
      </c>
      <c r="F47" s="84" t="str">
        <f>VLOOKUP(E47,VIP!$A$2:$O11361,2,0)</f>
        <v>DRBR399</v>
      </c>
      <c r="G47" s="96" t="str">
        <f>VLOOKUP(E47,'LISTADO ATM'!$A$2:$B$896,2,0)</f>
        <v xml:space="preserve">ATM Oficina La Romana II </v>
      </c>
      <c r="H47" s="96" t="str">
        <f>VLOOKUP(E47,VIP!$A$2:$O16282,7,FALSE)</f>
        <v>Si</v>
      </c>
      <c r="I47" s="96" t="str">
        <f>VLOOKUP(E47,VIP!$A$2:$O8247,8,FALSE)</f>
        <v>Si</v>
      </c>
      <c r="J47" s="96" t="str">
        <f>VLOOKUP(E47,VIP!$A$2:$O8197,8,FALSE)</f>
        <v>Si</v>
      </c>
      <c r="K47" s="96" t="str">
        <f>VLOOKUP(E47,VIP!$A$2:$O11771,6,0)</f>
        <v>NO</v>
      </c>
      <c r="L47" s="102" t="s">
        <v>2228</v>
      </c>
      <c r="M47" s="116" t="s">
        <v>2546</v>
      </c>
      <c r="N47" s="100" t="s">
        <v>2510</v>
      </c>
      <c r="O47" s="113" t="s">
        <v>2482</v>
      </c>
      <c r="P47" s="116"/>
      <c r="Q47" s="126">
        <v>44238.768750000003</v>
      </c>
    </row>
    <row r="48" spans="1:17" s="117" customFormat="1" ht="17.399999999999999" x14ac:dyDescent="0.3">
      <c r="A48" s="113" t="str">
        <f>VLOOKUP(E48,'LISTADO ATM'!$A$2:$C$897,3,0)</f>
        <v>DISTRITO NACIONAL</v>
      </c>
      <c r="B48" s="107" t="s">
        <v>2577</v>
      </c>
      <c r="C48" s="99">
        <v>44238.528240740743</v>
      </c>
      <c r="D48" s="113" t="s">
        <v>2491</v>
      </c>
      <c r="E48" s="97">
        <v>734</v>
      </c>
      <c r="F48" s="84" t="str">
        <f>VLOOKUP(E48,VIP!$A$2:$O11368,2,0)</f>
        <v>DRBR178</v>
      </c>
      <c r="G48" s="96" t="str">
        <f>VLOOKUP(E48,'LISTADO ATM'!$A$2:$B$896,2,0)</f>
        <v xml:space="preserve">ATM Oficina Independencia I </v>
      </c>
      <c r="H48" s="96" t="str">
        <f>VLOOKUP(E48,VIP!$A$2:$O16289,7,FALSE)</f>
        <v>Si</v>
      </c>
      <c r="I48" s="96" t="str">
        <f>VLOOKUP(E48,VIP!$A$2:$O8254,8,FALSE)</f>
        <v>Si</v>
      </c>
      <c r="J48" s="96" t="str">
        <f>VLOOKUP(E48,VIP!$A$2:$O8204,8,FALSE)</f>
        <v>Si</v>
      </c>
      <c r="K48" s="96" t="str">
        <f>VLOOKUP(E48,VIP!$A$2:$O11778,6,0)</f>
        <v>SI</v>
      </c>
      <c r="L48" s="102" t="s">
        <v>2579</v>
      </c>
      <c r="M48" s="116" t="s">
        <v>2546</v>
      </c>
      <c r="N48" s="100" t="s">
        <v>2480</v>
      </c>
      <c r="O48" s="113" t="s">
        <v>2497</v>
      </c>
      <c r="P48" s="116"/>
      <c r="Q48" s="126">
        <v>44238.769444444442</v>
      </c>
    </row>
    <row r="49" spans="1:17" s="117" customFormat="1" ht="17.399999999999999" x14ac:dyDescent="0.3">
      <c r="A49" s="113" t="str">
        <f>VLOOKUP(E49,'LISTADO ATM'!$A$2:$C$897,3,0)</f>
        <v>DISTRITO NACIONAL</v>
      </c>
      <c r="B49" s="107" t="s">
        <v>2507</v>
      </c>
      <c r="C49" s="99">
        <v>44237.550775462965</v>
      </c>
      <c r="D49" s="113" t="s">
        <v>2189</v>
      </c>
      <c r="E49" s="97">
        <v>834</v>
      </c>
      <c r="F49" s="84" t="str">
        <f>VLOOKUP(E49,VIP!$A$2:$O11359,2,0)</f>
        <v>DRBR834</v>
      </c>
      <c r="G49" s="96" t="str">
        <f>VLOOKUP(E49,'LISTADO ATM'!$A$2:$B$896,2,0)</f>
        <v xml:space="preserve">ATM Centro Médico Moderno </v>
      </c>
      <c r="H49" s="96" t="str">
        <f>VLOOKUP(E49,VIP!$A$2:$O16280,7,FALSE)</f>
        <v>Si</v>
      </c>
      <c r="I49" s="96" t="str">
        <f>VLOOKUP(E49,VIP!$A$2:$O8245,8,FALSE)</f>
        <v>Si</v>
      </c>
      <c r="J49" s="96" t="str">
        <f>VLOOKUP(E49,VIP!$A$2:$O8195,8,FALSE)</f>
        <v>Si</v>
      </c>
      <c r="K49" s="96" t="str">
        <f>VLOOKUP(E49,VIP!$A$2:$O11769,6,0)</f>
        <v>NO</v>
      </c>
      <c r="L49" s="102" t="s">
        <v>2254</v>
      </c>
      <c r="M49" s="116" t="s">
        <v>2546</v>
      </c>
      <c r="N49" s="100" t="s">
        <v>2480</v>
      </c>
      <c r="O49" s="113" t="s">
        <v>2482</v>
      </c>
      <c r="P49" s="116"/>
      <c r="Q49" s="126">
        <v>44238.771527777775</v>
      </c>
    </row>
    <row r="50" spans="1:17" s="117" customFormat="1" ht="17.399999999999999" x14ac:dyDescent="0.3">
      <c r="A50" s="113" t="str">
        <f>VLOOKUP(E50,'LISTADO ATM'!$A$2:$C$897,3,0)</f>
        <v>SUR</v>
      </c>
      <c r="B50" s="107" t="s">
        <v>2529</v>
      </c>
      <c r="C50" s="99">
        <v>44237.779814814814</v>
      </c>
      <c r="D50" s="113" t="s">
        <v>2189</v>
      </c>
      <c r="E50" s="97">
        <v>131</v>
      </c>
      <c r="F50" s="84" t="str">
        <f>VLOOKUP(E50,VIP!$A$2:$O11367,2,0)</f>
        <v>DRBR131</v>
      </c>
      <c r="G50" s="96" t="str">
        <f>VLOOKUP(E50,'LISTADO ATM'!$A$2:$B$896,2,0)</f>
        <v xml:space="preserve">ATM Oficina Baní I </v>
      </c>
      <c r="H50" s="96" t="str">
        <f>VLOOKUP(E50,VIP!$A$2:$O16288,7,FALSE)</f>
        <v>Si</v>
      </c>
      <c r="I50" s="96" t="str">
        <f>VLOOKUP(E50,VIP!$A$2:$O8253,8,FALSE)</f>
        <v>Si</v>
      </c>
      <c r="J50" s="96" t="str">
        <f>VLOOKUP(E50,VIP!$A$2:$O8203,8,FALSE)</f>
        <v>Si</v>
      </c>
      <c r="K50" s="96" t="str">
        <f>VLOOKUP(E50,VIP!$A$2:$O11777,6,0)</f>
        <v>NO</v>
      </c>
      <c r="L50" s="102" t="s">
        <v>2228</v>
      </c>
      <c r="M50" s="116" t="s">
        <v>2546</v>
      </c>
      <c r="N50" s="100" t="s">
        <v>2510</v>
      </c>
      <c r="O50" s="113" t="s">
        <v>2482</v>
      </c>
      <c r="P50" s="116"/>
      <c r="Q50" s="126">
        <v>44238.772916666669</v>
      </c>
    </row>
    <row r="51" spans="1:17" s="117" customFormat="1" ht="17.399999999999999" x14ac:dyDescent="0.3">
      <c r="A51" s="113" t="str">
        <f>VLOOKUP(E51,'LISTADO ATM'!$A$2:$C$897,3,0)</f>
        <v>SUR</v>
      </c>
      <c r="B51" s="107" t="s">
        <v>2508</v>
      </c>
      <c r="C51" s="99">
        <v>44237.528229166666</v>
      </c>
      <c r="D51" s="113" t="s">
        <v>2491</v>
      </c>
      <c r="E51" s="97">
        <v>817</v>
      </c>
      <c r="F51" s="84" t="str">
        <f>VLOOKUP(E51,VIP!$A$2:$O11360,2,0)</f>
        <v>DRBR817</v>
      </c>
      <c r="G51" s="96" t="str">
        <f>VLOOKUP(E51,'LISTADO ATM'!$A$2:$B$896,2,0)</f>
        <v xml:space="preserve">ATM Ayuntamiento Sabana Larga (San José de Ocoa) </v>
      </c>
      <c r="H51" s="96" t="str">
        <f>VLOOKUP(E51,VIP!$A$2:$O16281,7,FALSE)</f>
        <v>Si</v>
      </c>
      <c r="I51" s="96" t="str">
        <f>VLOOKUP(E51,VIP!$A$2:$O8246,8,FALSE)</f>
        <v>Si</v>
      </c>
      <c r="J51" s="96" t="str">
        <f>VLOOKUP(E51,VIP!$A$2:$O8196,8,FALSE)</f>
        <v>Si</v>
      </c>
      <c r="K51" s="96" t="str">
        <f>VLOOKUP(E51,VIP!$A$2:$O11770,6,0)</f>
        <v>NO</v>
      </c>
      <c r="L51" s="102" t="s">
        <v>2465</v>
      </c>
      <c r="M51" s="116" t="s">
        <v>2546</v>
      </c>
      <c r="N51" s="100" t="s">
        <v>2480</v>
      </c>
      <c r="O51" s="113" t="s">
        <v>2497</v>
      </c>
      <c r="P51" s="116"/>
      <c r="Q51" s="126">
        <v>44238.776388888888</v>
      </c>
    </row>
    <row r="52" spans="1:17" s="117" customFormat="1" ht="17.399999999999999" x14ac:dyDescent="0.3">
      <c r="A52" s="113" t="str">
        <f>VLOOKUP(E52,'LISTADO ATM'!$A$2:$C$897,3,0)</f>
        <v>NORTE</v>
      </c>
      <c r="B52" s="107" t="s">
        <v>2573</v>
      </c>
      <c r="C52" s="99">
        <v>44238.563356481478</v>
      </c>
      <c r="D52" s="113" t="s">
        <v>2190</v>
      </c>
      <c r="E52" s="97">
        <v>431</v>
      </c>
      <c r="F52" s="84" t="str">
        <f>VLOOKUP(E52,VIP!$A$2:$O11364,2,0)</f>
        <v>DRBR583</v>
      </c>
      <c r="G52" s="96" t="str">
        <f>VLOOKUP(E52,'LISTADO ATM'!$A$2:$B$896,2,0)</f>
        <v xml:space="preserve">ATM Autoservicio Sol (Santiago) </v>
      </c>
      <c r="H52" s="96" t="str">
        <f>VLOOKUP(E52,VIP!$A$2:$O16285,7,FALSE)</f>
        <v>Si</v>
      </c>
      <c r="I52" s="96" t="str">
        <f>VLOOKUP(E52,VIP!$A$2:$O8250,8,FALSE)</f>
        <v>Si</v>
      </c>
      <c r="J52" s="96" t="str">
        <f>VLOOKUP(E52,VIP!$A$2:$O8200,8,FALSE)</f>
        <v>Si</v>
      </c>
      <c r="K52" s="96" t="str">
        <f>VLOOKUP(E52,VIP!$A$2:$O11774,6,0)</f>
        <v>SI</v>
      </c>
      <c r="L52" s="102" t="s">
        <v>2578</v>
      </c>
      <c r="M52" s="116" t="s">
        <v>2546</v>
      </c>
      <c r="N52" s="100" t="s">
        <v>2480</v>
      </c>
      <c r="O52" s="113" t="s">
        <v>2580</v>
      </c>
      <c r="P52" s="116"/>
      <c r="Q52" s="126">
        <v>44238.776388888888</v>
      </c>
    </row>
    <row r="53" spans="1:17" s="117" customFormat="1" ht="17.399999999999999" x14ac:dyDescent="0.3">
      <c r="A53" s="113" t="str">
        <f>VLOOKUP(E53,'LISTADO ATM'!$A$2:$C$897,3,0)</f>
        <v>DISTRITO NACIONAL</v>
      </c>
      <c r="B53" s="107">
        <v>335766639</v>
      </c>
      <c r="C53" s="99">
        <v>44214.57099537037</v>
      </c>
      <c r="D53" s="113" t="s">
        <v>2189</v>
      </c>
      <c r="E53" s="97">
        <v>384</v>
      </c>
      <c r="F53" s="84" t="e">
        <f>VLOOKUP(E53,VIP!$A$2:$O11357,2,0)</f>
        <v>#N/A</v>
      </c>
      <c r="G53" s="96" t="str">
        <f>VLOOKUP(E53,'LISTADO ATM'!$A$2:$B$896,2,0)</f>
        <v>ATM Sotano Torre Banreservas</v>
      </c>
      <c r="H53" s="96" t="e">
        <f>VLOOKUP(E53,VIP!$A$2:$O16278,7,FALSE)</f>
        <v>#N/A</v>
      </c>
      <c r="I53" s="96" t="e">
        <f>VLOOKUP(E53,VIP!$A$2:$O8243,8,FALSE)</f>
        <v>#N/A</v>
      </c>
      <c r="J53" s="96" t="e">
        <f>VLOOKUP(E53,VIP!$A$2:$O8193,8,FALSE)</f>
        <v>#N/A</v>
      </c>
      <c r="K53" s="96" t="e">
        <f>VLOOKUP(E53,VIP!$A$2:$O11767,6,0)</f>
        <v>#N/A</v>
      </c>
      <c r="L53" s="102" t="s">
        <v>2228</v>
      </c>
      <c r="M53" s="101" t="s">
        <v>2472</v>
      </c>
      <c r="N53" s="100" t="s">
        <v>2493</v>
      </c>
      <c r="O53" s="113" t="s">
        <v>2482</v>
      </c>
      <c r="P53" s="116"/>
      <c r="Q53" s="101" t="s">
        <v>2228</v>
      </c>
    </row>
    <row r="54" spans="1:17" s="117" customFormat="1" ht="17.399999999999999" x14ac:dyDescent="0.3">
      <c r="A54" s="113" t="str">
        <f>VLOOKUP(E54,'LISTADO ATM'!$A$2:$C$897,3,0)</f>
        <v>ESTE</v>
      </c>
      <c r="B54" s="107" t="s">
        <v>2503</v>
      </c>
      <c r="C54" s="99">
        <v>44236.612326388888</v>
      </c>
      <c r="D54" s="113" t="s">
        <v>2189</v>
      </c>
      <c r="E54" s="97">
        <v>660</v>
      </c>
      <c r="F54" s="84" t="str">
        <f>VLOOKUP(E54,VIP!$A$2:$O11402,2,0)</f>
        <v>DRBR660</v>
      </c>
      <c r="G54" s="96" t="str">
        <f>VLOOKUP(E54,'LISTADO ATM'!$A$2:$B$896,2,0)</f>
        <v>ATM Oficina Romana Norte II</v>
      </c>
      <c r="H54" s="96" t="str">
        <f>VLOOKUP(E54,VIP!$A$2:$O16323,7,FALSE)</f>
        <v>N/A</v>
      </c>
      <c r="I54" s="96" t="str">
        <f>VLOOKUP(E54,VIP!$A$2:$O8288,8,FALSE)</f>
        <v>N/A</v>
      </c>
      <c r="J54" s="96" t="str">
        <f>VLOOKUP(E54,VIP!$A$2:$O8238,8,FALSE)</f>
        <v>N/A</v>
      </c>
      <c r="K54" s="96" t="str">
        <f>VLOOKUP(E54,VIP!$A$2:$O11812,6,0)</f>
        <v>N/A</v>
      </c>
      <c r="L54" s="102" t="s">
        <v>2228</v>
      </c>
      <c r="M54" s="101" t="s">
        <v>2472</v>
      </c>
      <c r="N54" s="100" t="s">
        <v>2480</v>
      </c>
      <c r="O54" s="113" t="s">
        <v>2482</v>
      </c>
      <c r="P54" s="116"/>
      <c r="Q54" s="101" t="s">
        <v>2228</v>
      </c>
    </row>
    <row r="55" spans="1:17" s="117" customFormat="1" ht="17.399999999999999" x14ac:dyDescent="0.3">
      <c r="A55" s="113" t="str">
        <f>VLOOKUP(E55,'LISTADO ATM'!$A$2:$C$897,3,0)</f>
        <v>DISTRITO NACIONAL</v>
      </c>
      <c r="B55" s="107" t="s">
        <v>2540</v>
      </c>
      <c r="C55" s="99">
        <v>44237.979548611111</v>
      </c>
      <c r="D55" s="113" t="s">
        <v>2189</v>
      </c>
      <c r="E55" s="97">
        <v>35</v>
      </c>
      <c r="F55" s="84" t="str">
        <f>VLOOKUP(E55,VIP!$A$2:$O11369,2,0)</f>
        <v>DRBR035</v>
      </c>
      <c r="G55" s="96" t="str">
        <f>VLOOKUP(E55,'LISTADO ATM'!$A$2:$B$896,2,0)</f>
        <v xml:space="preserve">ATM Dirección General de Aduanas I </v>
      </c>
      <c r="H55" s="96" t="str">
        <f>VLOOKUP(E55,VIP!$A$2:$O16290,7,FALSE)</f>
        <v>Si</v>
      </c>
      <c r="I55" s="96" t="str">
        <f>VLOOKUP(E55,VIP!$A$2:$O8255,8,FALSE)</f>
        <v>Si</v>
      </c>
      <c r="J55" s="96" t="str">
        <f>VLOOKUP(E55,VIP!$A$2:$O8205,8,FALSE)</f>
        <v>Si</v>
      </c>
      <c r="K55" s="96" t="str">
        <f>VLOOKUP(E55,VIP!$A$2:$O11779,6,0)</f>
        <v>NO</v>
      </c>
      <c r="L55" s="102" t="s">
        <v>2228</v>
      </c>
      <c r="M55" s="101" t="s">
        <v>2472</v>
      </c>
      <c r="N55" s="100" t="s">
        <v>2510</v>
      </c>
      <c r="O55" s="113" t="s">
        <v>2482</v>
      </c>
      <c r="P55" s="116"/>
      <c r="Q55" s="101" t="s">
        <v>2228</v>
      </c>
    </row>
    <row r="56" spans="1:17" s="117" customFormat="1" ht="17.399999999999999" x14ac:dyDescent="0.3">
      <c r="A56" s="113" t="str">
        <f>VLOOKUP(E56,'LISTADO ATM'!$A$2:$C$897,3,0)</f>
        <v>DISTRITO NACIONAL</v>
      </c>
      <c r="B56" s="107" t="s">
        <v>2576</v>
      </c>
      <c r="C56" s="99">
        <v>44238.535416666666</v>
      </c>
      <c r="D56" s="113" t="s">
        <v>2189</v>
      </c>
      <c r="E56" s="97">
        <v>596</v>
      </c>
      <c r="F56" s="84" t="str">
        <f>VLOOKUP(E56,VIP!$A$2:$O11367,2,0)</f>
        <v>DRBR274</v>
      </c>
      <c r="G56" s="96" t="str">
        <f>VLOOKUP(E56,'LISTADO ATM'!$A$2:$B$896,2,0)</f>
        <v xml:space="preserve">ATM Autobanco Malecón Center </v>
      </c>
      <c r="H56" s="96" t="str">
        <f>VLOOKUP(E56,VIP!$A$2:$O16288,7,FALSE)</f>
        <v>Si</v>
      </c>
      <c r="I56" s="96" t="str">
        <f>VLOOKUP(E56,VIP!$A$2:$O8253,8,FALSE)</f>
        <v>Si</v>
      </c>
      <c r="J56" s="96" t="str">
        <f>VLOOKUP(E56,VIP!$A$2:$O8203,8,FALSE)</f>
        <v>Si</v>
      </c>
      <c r="K56" s="96" t="str">
        <f>VLOOKUP(E56,VIP!$A$2:$O11777,6,0)</f>
        <v>NO</v>
      </c>
      <c r="L56" s="102" t="s">
        <v>2228</v>
      </c>
      <c r="M56" s="101" t="s">
        <v>2472</v>
      </c>
      <c r="N56" s="100" t="s">
        <v>2480</v>
      </c>
      <c r="O56" s="113" t="s">
        <v>2482</v>
      </c>
      <c r="P56" s="116"/>
      <c r="Q56" s="101" t="s">
        <v>2228</v>
      </c>
    </row>
    <row r="57" spans="1:17" s="117" customFormat="1" ht="17.399999999999999" x14ac:dyDescent="0.3">
      <c r="A57" s="113" t="str">
        <f>VLOOKUP(E57,'LISTADO ATM'!$A$2:$C$897,3,0)</f>
        <v>DISTRITO NACIONAL</v>
      </c>
      <c r="B57" s="107" t="s">
        <v>2575</v>
      </c>
      <c r="C57" s="99">
        <v>44238.536979166667</v>
      </c>
      <c r="D57" s="113" t="s">
        <v>2189</v>
      </c>
      <c r="E57" s="97">
        <v>424</v>
      </c>
      <c r="F57" s="84" t="str">
        <f>VLOOKUP(E57,VIP!$A$2:$O11366,2,0)</f>
        <v>DRBR424</v>
      </c>
      <c r="G57" s="96" t="str">
        <f>VLOOKUP(E57,'LISTADO ATM'!$A$2:$B$896,2,0)</f>
        <v xml:space="preserve">ATM UNP Jumbo Luperón I </v>
      </c>
      <c r="H57" s="96" t="str">
        <f>VLOOKUP(E57,VIP!$A$2:$O16287,7,FALSE)</f>
        <v>Si</v>
      </c>
      <c r="I57" s="96" t="str">
        <f>VLOOKUP(E57,VIP!$A$2:$O8252,8,FALSE)</f>
        <v>Si</v>
      </c>
      <c r="J57" s="96" t="str">
        <f>VLOOKUP(E57,VIP!$A$2:$O8202,8,FALSE)</f>
        <v>Si</v>
      </c>
      <c r="K57" s="96" t="str">
        <f>VLOOKUP(E57,VIP!$A$2:$O11776,6,0)</f>
        <v>NO</v>
      </c>
      <c r="L57" s="102" t="s">
        <v>2228</v>
      </c>
      <c r="M57" s="101" t="s">
        <v>2472</v>
      </c>
      <c r="N57" s="100" t="s">
        <v>2480</v>
      </c>
      <c r="O57" s="113" t="s">
        <v>2482</v>
      </c>
      <c r="P57" s="116"/>
      <c r="Q57" s="101" t="s">
        <v>2228</v>
      </c>
    </row>
    <row r="58" spans="1:17" s="117" customFormat="1" ht="17.399999999999999" x14ac:dyDescent="0.3">
      <c r="A58" s="113" t="str">
        <f>VLOOKUP(E58,'LISTADO ATM'!$A$2:$C$897,3,0)</f>
        <v>NORTE</v>
      </c>
      <c r="B58" s="107" t="s">
        <v>2586</v>
      </c>
      <c r="C58" s="99">
        <v>44238.719583333332</v>
      </c>
      <c r="D58" s="113" t="s">
        <v>2190</v>
      </c>
      <c r="E58" s="97">
        <v>142</v>
      </c>
      <c r="F58" s="84" t="str">
        <f>VLOOKUP(E58,VIP!$A$2:$O11368,2,0)</f>
        <v>DRBR142</v>
      </c>
      <c r="G58" s="96" t="str">
        <f>VLOOKUP(E58,'LISTADO ATM'!$A$2:$B$896,2,0)</f>
        <v xml:space="preserve">ATM Centro de Caja Galerías Bonao </v>
      </c>
      <c r="H58" s="96" t="str">
        <f>VLOOKUP(E58,VIP!$A$2:$O16289,7,FALSE)</f>
        <v>Si</v>
      </c>
      <c r="I58" s="96" t="str">
        <f>VLOOKUP(E58,VIP!$A$2:$O8254,8,FALSE)</f>
        <v>Si</v>
      </c>
      <c r="J58" s="96" t="str">
        <f>VLOOKUP(E58,VIP!$A$2:$O8204,8,FALSE)</f>
        <v>Si</v>
      </c>
      <c r="K58" s="96" t="str">
        <f>VLOOKUP(E58,VIP!$A$2:$O11778,6,0)</f>
        <v>SI</v>
      </c>
      <c r="L58" s="102" t="s">
        <v>2228</v>
      </c>
      <c r="M58" s="101" t="s">
        <v>2472</v>
      </c>
      <c r="N58" s="100" t="s">
        <v>2480</v>
      </c>
      <c r="O58" s="113" t="s">
        <v>2494</v>
      </c>
      <c r="P58" s="116"/>
      <c r="Q58" s="101" t="s">
        <v>2228</v>
      </c>
    </row>
    <row r="59" spans="1:17" s="117" customFormat="1" ht="17.399999999999999" x14ac:dyDescent="0.3">
      <c r="A59" s="113" t="str">
        <f>VLOOKUP(E59,'LISTADO ATM'!$A$2:$C$897,3,0)</f>
        <v>NORTE</v>
      </c>
      <c r="B59" s="107" t="s">
        <v>2585</v>
      </c>
      <c r="C59" s="99">
        <v>44238.721631944441</v>
      </c>
      <c r="D59" s="113" t="s">
        <v>2190</v>
      </c>
      <c r="E59" s="97">
        <v>154</v>
      </c>
      <c r="F59" s="84" t="str">
        <f>VLOOKUP(E59,VIP!$A$2:$O11367,2,0)</f>
        <v>DRBR154</v>
      </c>
      <c r="G59" s="96" t="str">
        <f>VLOOKUP(E59,'LISTADO ATM'!$A$2:$B$896,2,0)</f>
        <v xml:space="preserve">ATM Oficina Sánchez </v>
      </c>
      <c r="H59" s="96" t="str">
        <f>VLOOKUP(E59,VIP!$A$2:$O16288,7,FALSE)</f>
        <v>Si</v>
      </c>
      <c r="I59" s="96" t="str">
        <f>VLOOKUP(E59,VIP!$A$2:$O8253,8,FALSE)</f>
        <v>Si</v>
      </c>
      <c r="J59" s="96" t="str">
        <f>VLOOKUP(E59,VIP!$A$2:$O8203,8,FALSE)</f>
        <v>Si</v>
      </c>
      <c r="K59" s="96" t="str">
        <f>VLOOKUP(E59,VIP!$A$2:$O11777,6,0)</f>
        <v>SI</v>
      </c>
      <c r="L59" s="102" t="s">
        <v>2228</v>
      </c>
      <c r="M59" s="101" t="s">
        <v>2472</v>
      </c>
      <c r="N59" s="100" t="s">
        <v>2480</v>
      </c>
      <c r="O59" s="113" t="s">
        <v>2494</v>
      </c>
      <c r="P59" s="116"/>
      <c r="Q59" s="101" t="s">
        <v>2228</v>
      </c>
    </row>
    <row r="60" spans="1:17" s="117" customFormat="1" ht="17.399999999999999" x14ac:dyDescent="0.3">
      <c r="A60" s="113" t="str">
        <f>VLOOKUP(E60,'LISTADO ATM'!$A$2:$C$897,3,0)</f>
        <v>DISTRITO NACIONAL</v>
      </c>
      <c r="B60" s="107" t="s">
        <v>2591</v>
      </c>
      <c r="C60" s="99">
        <v>44238.873888888891</v>
      </c>
      <c r="D60" s="113" t="s">
        <v>2189</v>
      </c>
      <c r="E60" s="97">
        <v>346</v>
      </c>
      <c r="F60" s="84" t="str">
        <f>VLOOKUP(E60,VIP!$A$2:$O11367,2,0)</f>
        <v>DRBR346</v>
      </c>
      <c r="G60" s="96" t="str">
        <f>VLOOKUP(E60,'LISTADO ATM'!$A$2:$B$896,2,0)</f>
        <v>ATM Ministerio de Industria y Comercio</v>
      </c>
      <c r="H60" s="96" t="str">
        <f>VLOOKUP(E60,VIP!$A$2:$O16288,7,FALSE)</f>
        <v>Si</v>
      </c>
      <c r="I60" s="96" t="str">
        <f>VLOOKUP(E60,VIP!$A$2:$O8253,8,FALSE)</f>
        <v>Si</v>
      </c>
      <c r="J60" s="96" t="str">
        <f>VLOOKUP(E60,VIP!$A$2:$O8203,8,FALSE)</f>
        <v>Si</v>
      </c>
      <c r="K60" s="96">
        <f>VLOOKUP(E60,VIP!$A$2:$O11777,6,0)</f>
        <v>0</v>
      </c>
      <c r="L60" s="102" t="s">
        <v>2228</v>
      </c>
      <c r="M60" s="101" t="s">
        <v>2472</v>
      </c>
      <c r="N60" s="100" t="s">
        <v>2480</v>
      </c>
      <c r="O60" s="113" t="s">
        <v>2482</v>
      </c>
      <c r="P60" s="116"/>
      <c r="Q60" s="101" t="s">
        <v>2228</v>
      </c>
    </row>
    <row r="61" spans="1:17" s="117" customFormat="1" ht="17.399999999999999" x14ac:dyDescent="0.3">
      <c r="A61" s="113" t="str">
        <f>VLOOKUP(E61,'LISTADO ATM'!$A$2:$C$897,3,0)</f>
        <v>DISTRITO NACIONAL</v>
      </c>
      <c r="B61" s="107" t="s">
        <v>2592</v>
      </c>
      <c r="C61" s="99">
        <v>44238.861527777779</v>
      </c>
      <c r="D61" s="113" t="s">
        <v>2189</v>
      </c>
      <c r="E61" s="97">
        <v>570</v>
      </c>
      <c r="F61" s="84" t="str">
        <f>VLOOKUP(E61,VIP!$A$2:$O11368,2,0)</f>
        <v>DRBR478</v>
      </c>
      <c r="G61" s="96" t="str">
        <f>VLOOKUP(E61,'LISTADO ATM'!$A$2:$B$896,2,0)</f>
        <v xml:space="preserve">ATM S/M Liverpool Villa Mella </v>
      </c>
      <c r="H61" s="96" t="str">
        <f>VLOOKUP(E61,VIP!$A$2:$O16289,7,FALSE)</f>
        <v>Si</v>
      </c>
      <c r="I61" s="96" t="str">
        <f>VLOOKUP(E61,VIP!$A$2:$O8254,8,FALSE)</f>
        <v>Si</v>
      </c>
      <c r="J61" s="96" t="str">
        <f>VLOOKUP(E61,VIP!$A$2:$O8204,8,FALSE)</f>
        <v>Si</v>
      </c>
      <c r="K61" s="96" t="str">
        <f>VLOOKUP(E61,VIP!$A$2:$O11778,6,0)</f>
        <v>NO</v>
      </c>
      <c r="L61" s="102" t="s">
        <v>2228</v>
      </c>
      <c r="M61" s="101" t="s">
        <v>2472</v>
      </c>
      <c r="N61" s="100" t="s">
        <v>2480</v>
      </c>
      <c r="O61" s="113" t="s">
        <v>2482</v>
      </c>
      <c r="P61" s="116"/>
      <c r="Q61" s="101" t="s">
        <v>2228</v>
      </c>
    </row>
    <row r="62" spans="1:17" s="117" customFormat="1" ht="17.399999999999999" x14ac:dyDescent="0.3">
      <c r="A62" s="113" t="str">
        <f>VLOOKUP(E62,'LISTADO ATM'!$A$2:$C$897,3,0)</f>
        <v>ESTE</v>
      </c>
      <c r="B62" s="107" t="s">
        <v>2595</v>
      </c>
      <c r="C62" s="99">
        <v>44238.843680555554</v>
      </c>
      <c r="D62" s="113" t="s">
        <v>2189</v>
      </c>
      <c r="E62" s="97">
        <v>219</v>
      </c>
      <c r="F62" s="84" t="str">
        <f>VLOOKUP(E62,VIP!$A$2:$O11371,2,0)</f>
        <v>DRBR219</v>
      </c>
      <c r="G62" s="96" t="str">
        <f>VLOOKUP(E62,'LISTADO ATM'!$A$2:$B$896,2,0)</f>
        <v xml:space="preserve">ATM Oficina La Altagracia (Higuey) </v>
      </c>
      <c r="H62" s="96" t="str">
        <f>VLOOKUP(E62,VIP!$A$2:$O16292,7,FALSE)</f>
        <v>Si</v>
      </c>
      <c r="I62" s="96" t="str">
        <f>VLOOKUP(E62,VIP!$A$2:$O8257,8,FALSE)</f>
        <v>Si</v>
      </c>
      <c r="J62" s="96" t="str">
        <f>VLOOKUP(E62,VIP!$A$2:$O8207,8,FALSE)</f>
        <v>Si</v>
      </c>
      <c r="K62" s="96" t="str">
        <f>VLOOKUP(E62,VIP!$A$2:$O11781,6,0)</f>
        <v>NO</v>
      </c>
      <c r="L62" s="102" t="s">
        <v>2228</v>
      </c>
      <c r="M62" s="101" t="s">
        <v>2472</v>
      </c>
      <c r="N62" s="100" t="s">
        <v>2480</v>
      </c>
      <c r="O62" s="113" t="s">
        <v>2482</v>
      </c>
      <c r="P62" s="116"/>
      <c r="Q62" s="101" t="s">
        <v>2228</v>
      </c>
    </row>
    <row r="63" spans="1:17" s="117" customFormat="1" ht="17.399999999999999" x14ac:dyDescent="0.3">
      <c r="A63" s="113" t="str">
        <f>VLOOKUP(E63,'LISTADO ATM'!$A$2:$C$897,3,0)</f>
        <v>DISTRITO NACIONAL</v>
      </c>
      <c r="B63" s="107">
        <v>335788977</v>
      </c>
      <c r="C63" s="99">
        <v>44238.318749999999</v>
      </c>
      <c r="D63" s="113" t="s">
        <v>2491</v>
      </c>
      <c r="E63" s="97">
        <v>264</v>
      </c>
      <c r="F63" s="84" t="str">
        <f>VLOOKUP(E63,VIP!$A$2:$O11360,2,0)</f>
        <v>DRBR264</v>
      </c>
      <c r="G63" s="96" t="str">
        <f>VLOOKUP(E63,'LISTADO ATM'!$A$2:$B$896,2,0)</f>
        <v xml:space="preserve">ATM S/M Nacional Independencia </v>
      </c>
      <c r="H63" s="96" t="str">
        <f>VLOOKUP(E63,VIP!$A$2:$O16281,7,FALSE)</f>
        <v>Si</v>
      </c>
      <c r="I63" s="96" t="str">
        <f>VLOOKUP(E63,VIP!$A$2:$O8246,8,FALSE)</f>
        <v>Si</v>
      </c>
      <c r="J63" s="96" t="str">
        <f>VLOOKUP(E63,VIP!$A$2:$O8196,8,FALSE)</f>
        <v>Si</v>
      </c>
      <c r="K63" s="96" t="str">
        <f>VLOOKUP(E63,VIP!$A$2:$O11770,6,0)</f>
        <v>SI</v>
      </c>
      <c r="L63" s="102" t="s">
        <v>2485</v>
      </c>
      <c r="M63" s="116" t="s">
        <v>2546</v>
      </c>
      <c r="N63" s="116" t="s">
        <v>2547</v>
      </c>
      <c r="O63" s="113" t="s">
        <v>2548</v>
      </c>
      <c r="P63" s="116" t="s">
        <v>2549</v>
      </c>
      <c r="Q63" s="116" t="s">
        <v>2546</v>
      </c>
    </row>
    <row r="64" spans="1:17" s="117" customFormat="1" ht="17.399999999999999" x14ac:dyDescent="0.3">
      <c r="A64" s="113" t="str">
        <f>VLOOKUP(E64,'LISTADO ATM'!$A$2:$C$897,3,0)</f>
        <v>NORTE</v>
      </c>
      <c r="B64" s="107" t="s">
        <v>2566</v>
      </c>
      <c r="C64" s="99">
        <v>44238.443159722221</v>
      </c>
      <c r="D64" s="113" t="s">
        <v>2491</v>
      </c>
      <c r="E64" s="97">
        <v>599</v>
      </c>
      <c r="F64" s="84" t="str">
        <f>VLOOKUP(E64,VIP!$A$2:$O11375,2,0)</f>
        <v>DRBR258</v>
      </c>
      <c r="G64" s="96" t="str">
        <f>VLOOKUP(E64,'LISTADO ATM'!$A$2:$B$896,2,0)</f>
        <v xml:space="preserve">ATM Oficina Plaza Internacional (Santiago) </v>
      </c>
      <c r="H64" s="96" t="str">
        <f>VLOOKUP(E64,VIP!$A$2:$O16296,7,FALSE)</f>
        <v>Si</v>
      </c>
      <c r="I64" s="96" t="str">
        <f>VLOOKUP(E64,VIP!$A$2:$O8261,8,FALSE)</f>
        <v>Si</v>
      </c>
      <c r="J64" s="96" t="str">
        <f>VLOOKUP(E64,VIP!$A$2:$O8211,8,FALSE)</f>
        <v>Si</v>
      </c>
      <c r="K64" s="96" t="str">
        <f>VLOOKUP(E64,VIP!$A$2:$O11785,6,0)</f>
        <v>NO</v>
      </c>
      <c r="L64" s="102" t="s">
        <v>2485</v>
      </c>
      <c r="M64" s="116" t="s">
        <v>2546</v>
      </c>
      <c r="N64" s="126" t="s">
        <v>2567</v>
      </c>
      <c r="O64" s="113" t="s">
        <v>2569</v>
      </c>
      <c r="P64" s="116" t="s">
        <v>2549</v>
      </c>
      <c r="Q64" s="116" t="s">
        <v>2546</v>
      </c>
    </row>
    <row r="65" spans="1:17" s="117" customFormat="1" ht="17.399999999999999" x14ac:dyDescent="0.3">
      <c r="A65" s="113" t="str">
        <f>VLOOKUP(E65,'LISTADO ATM'!$A$2:$C$897,3,0)</f>
        <v>DISTRITO NACIONAL</v>
      </c>
      <c r="B65" s="107" t="s">
        <v>2565</v>
      </c>
      <c r="C65" s="99">
        <v>44238.445069444446</v>
      </c>
      <c r="D65" s="113" t="s">
        <v>2491</v>
      </c>
      <c r="E65" s="97">
        <v>264</v>
      </c>
      <c r="F65" s="84" t="str">
        <f>VLOOKUP(E65,VIP!$A$2:$O11374,2,0)</f>
        <v>DRBR264</v>
      </c>
      <c r="G65" s="96" t="str">
        <f>VLOOKUP(E65,'LISTADO ATM'!$A$2:$B$896,2,0)</f>
        <v xml:space="preserve">ATM S/M Nacional Independencia </v>
      </c>
      <c r="H65" s="96" t="str">
        <f>VLOOKUP(E65,VIP!$A$2:$O16295,7,FALSE)</f>
        <v>Si</v>
      </c>
      <c r="I65" s="96" t="str">
        <f>VLOOKUP(E65,VIP!$A$2:$O8260,8,FALSE)</f>
        <v>Si</v>
      </c>
      <c r="J65" s="96" t="str">
        <f>VLOOKUP(E65,VIP!$A$2:$O8210,8,FALSE)</f>
        <v>Si</v>
      </c>
      <c r="K65" s="96" t="str">
        <f>VLOOKUP(E65,VIP!$A$2:$O11784,6,0)</f>
        <v>SI</v>
      </c>
      <c r="L65" s="102" t="s">
        <v>2485</v>
      </c>
      <c r="M65" s="116" t="s">
        <v>2546</v>
      </c>
      <c r="N65" s="126" t="s">
        <v>2567</v>
      </c>
      <c r="O65" s="113" t="s">
        <v>2568</v>
      </c>
      <c r="P65" s="116" t="s">
        <v>2549</v>
      </c>
      <c r="Q65" s="116" t="s">
        <v>2546</v>
      </c>
    </row>
    <row r="66" spans="1:17" s="117" customFormat="1" ht="17.399999999999999" x14ac:dyDescent="0.3">
      <c r="A66" s="113" t="str">
        <f>VLOOKUP(E66,'LISTADO ATM'!$A$2:$C$897,3,0)</f>
        <v>SUR</v>
      </c>
      <c r="B66" s="107" t="s">
        <v>2564</v>
      </c>
      <c r="C66" s="99">
        <v>44238.446423611109</v>
      </c>
      <c r="D66" s="113" t="s">
        <v>2491</v>
      </c>
      <c r="E66" s="97">
        <v>881</v>
      </c>
      <c r="F66" s="84" t="str">
        <f>VLOOKUP(E66,VIP!$A$2:$O11373,2,0)</f>
        <v>DRBR881</v>
      </c>
      <c r="G66" s="96" t="str">
        <f>VLOOKUP(E66,'LISTADO ATM'!$A$2:$B$896,2,0)</f>
        <v xml:space="preserve">ATM UNP Yaguate (San Cristóbal) </v>
      </c>
      <c r="H66" s="96" t="str">
        <f>VLOOKUP(E66,VIP!$A$2:$O16294,7,FALSE)</f>
        <v>Si</v>
      </c>
      <c r="I66" s="96" t="str">
        <f>VLOOKUP(E66,VIP!$A$2:$O8259,8,FALSE)</f>
        <v>Si</v>
      </c>
      <c r="J66" s="96" t="str">
        <f>VLOOKUP(E66,VIP!$A$2:$O8209,8,FALSE)</f>
        <v>Si</v>
      </c>
      <c r="K66" s="96" t="str">
        <f>VLOOKUP(E66,VIP!$A$2:$O11783,6,0)</f>
        <v>NO</v>
      </c>
      <c r="L66" s="102" t="s">
        <v>2485</v>
      </c>
      <c r="M66" s="116" t="s">
        <v>2546</v>
      </c>
      <c r="N66" s="126" t="s">
        <v>2567</v>
      </c>
      <c r="O66" s="113" t="s">
        <v>2568</v>
      </c>
      <c r="P66" s="116" t="s">
        <v>2549</v>
      </c>
      <c r="Q66" s="116" t="s">
        <v>2546</v>
      </c>
    </row>
    <row r="67" spans="1:17" s="117" customFormat="1" ht="17.399999999999999" x14ac:dyDescent="0.3">
      <c r="A67" s="113" t="str">
        <f>VLOOKUP(E67,'LISTADO ATM'!$A$2:$C$897,3,0)</f>
        <v>NORTE</v>
      </c>
      <c r="B67" s="107" t="s">
        <v>2563</v>
      </c>
      <c r="C67" s="99">
        <v>44238.44803240741</v>
      </c>
      <c r="D67" s="113" t="s">
        <v>2491</v>
      </c>
      <c r="E67" s="97">
        <v>779</v>
      </c>
      <c r="F67" s="84" t="str">
        <f>VLOOKUP(E67,VIP!$A$2:$O11372,2,0)</f>
        <v>DRBR206</v>
      </c>
      <c r="G67" s="96" t="str">
        <f>VLOOKUP(E67,'LISTADO ATM'!$A$2:$B$896,2,0)</f>
        <v xml:space="preserve">ATM Zona Franca Esperanza I (Mao) </v>
      </c>
      <c r="H67" s="96" t="str">
        <f>VLOOKUP(E67,VIP!$A$2:$O16293,7,FALSE)</f>
        <v>Si</v>
      </c>
      <c r="I67" s="96" t="str">
        <f>VLOOKUP(E67,VIP!$A$2:$O8258,8,FALSE)</f>
        <v>Si</v>
      </c>
      <c r="J67" s="96" t="str">
        <f>VLOOKUP(E67,VIP!$A$2:$O8208,8,FALSE)</f>
        <v>Si</v>
      </c>
      <c r="K67" s="96" t="str">
        <f>VLOOKUP(E67,VIP!$A$2:$O11782,6,0)</f>
        <v>NO</v>
      </c>
      <c r="L67" s="102" t="s">
        <v>2485</v>
      </c>
      <c r="M67" s="116" t="s">
        <v>2546</v>
      </c>
      <c r="N67" s="126" t="s">
        <v>2567</v>
      </c>
      <c r="O67" s="113" t="s">
        <v>2568</v>
      </c>
      <c r="P67" s="116" t="s">
        <v>2549</v>
      </c>
      <c r="Q67" s="116" t="s">
        <v>2546</v>
      </c>
    </row>
    <row r="68" spans="1:17" s="117" customFormat="1" ht="17.399999999999999" x14ac:dyDescent="0.3">
      <c r="A68" s="113" t="str">
        <f>VLOOKUP(E68,'LISTADO ATM'!$A$2:$C$897,3,0)</f>
        <v>NORTE</v>
      </c>
      <c r="B68" s="107" t="s">
        <v>2562</v>
      </c>
      <c r="C68" s="99">
        <v>44238.449583333335</v>
      </c>
      <c r="D68" s="113" t="s">
        <v>2491</v>
      </c>
      <c r="E68" s="97">
        <v>944</v>
      </c>
      <c r="F68" s="84" t="str">
        <f>VLOOKUP(E68,VIP!$A$2:$O11371,2,0)</f>
        <v>DRBR944</v>
      </c>
      <c r="G68" s="96" t="str">
        <f>VLOOKUP(E68,'LISTADO ATM'!$A$2:$B$896,2,0)</f>
        <v xml:space="preserve">ATM UNP Mao </v>
      </c>
      <c r="H68" s="96" t="str">
        <f>VLOOKUP(E68,VIP!$A$2:$O16292,7,FALSE)</f>
        <v>Si</v>
      </c>
      <c r="I68" s="96" t="str">
        <f>VLOOKUP(E68,VIP!$A$2:$O8257,8,FALSE)</f>
        <v>Si</v>
      </c>
      <c r="J68" s="96" t="str">
        <f>VLOOKUP(E68,VIP!$A$2:$O8207,8,FALSE)</f>
        <v>Si</v>
      </c>
      <c r="K68" s="96" t="str">
        <f>VLOOKUP(E68,VIP!$A$2:$O11781,6,0)</f>
        <v>NO</v>
      </c>
      <c r="L68" s="102" t="s">
        <v>2485</v>
      </c>
      <c r="M68" s="116" t="s">
        <v>2546</v>
      </c>
      <c r="N68" s="126" t="s">
        <v>2567</v>
      </c>
      <c r="O68" s="113" t="s">
        <v>2568</v>
      </c>
      <c r="P68" s="116" t="s">
        <v>2549</v>
      </c>
      <c r="Q68" s="116" t="s">
        <v>2546</v>
      </c>
    </row>
    <row r="69" spans="1:17" s="117" customFormat="1" ht="17.399999999999999" x14ac:dyDescent="0.3">
      <c r="A69" s="113" t="str">
        <f>VLOOKUP(E69,'LISTADO ATM'!$A$2:$C$897,3,0)</f>
        <v>ESTE</v>
      </c>
      <c r="B69" s="107" t="s">
        <v>2561</v>
      </c>
      <c r="C69" s="99">
        <v>44238.450671296298</v>
      </c>
      <c r="D69" s="113" t="s">
        <v>2491</v>
      </c>
      <c r="E69" s="97">
        <v>838</v>
      </c>
      <c r="F69" s="84" t="str">
        <f>VLOOKUP(E69,VIP!$A$2:$O11370,2,0)</f>
        <v>DRBR838</v>
      </c>
      <c r="G69" s="96" t="str">
        <f>VLOOKUP(E69,'LISTADO ATM'!$A$2:$B$896,2,0)</f>
        <v xml:space="preserve">ATM UNP Consuelo </v>
      </c>
      <c r="H69" s="96" t="str">
        <f>VLOOKUP(E69,VIP!$A$2:$O16291,7,FALSE)</f>
        <v>Si</v>
      </c>
      <c r="I69" s="96" t="str">
        <f>VLOOKUP(E69,VIP!$A$2:$O8256,8,FALSE)</f>
        <v>Si</v>
      </c>
      <c r="J69" s="96" t="str">
        <f>VLOOKUP(E69,VIP!$A$2:$O8206,8,FALSE)</f>
        <v>Si</v>
      </c>
      <c r="K69" s="96" t="str">
        <f>VLOOKUP(E69,VIP!$A$2:$O11780,6,0)</f>
        <v>NO</v>
      </c>
      <c r="L69" s="102" t="s">
        <v>2485</v>
      </c>
      <c r="M69" s="116" t="s">
        <v>2546</v>
      </c>
      <c r="N69" s="126" t="s">
        <v>2567</v>
      </c>
      <c r="O69" s="113" t="s">
        <v>2568</v>
      </c>
      <c r="P69" s="116" t="s">
        <v>2549</v>
      </c>
      <c r="Q69" s="116" t="s">
        <v>2546</v>
      </c>
    </row>
    <row r="70" spans="1:17" s="117" customFormat="1" ht="17.399999999999999" x14ac:dyDescent="0.3">
      <c r="A70" s="113" t="str">
        <f>VLOOKUP(E70,'LISTADO ATM'!$A$2:$C$897,3,0)</f>
        <v>NORTE</v>
      </c>
      <c r="B70" s="107" t="s">
        <v>2560</v>
      </c>
      <c r="C70" s="99">
        <v>44238.451481481483</v>
      </c>
      <c r="D70" s="113" t="s">
        <v>2491</v>
      </c>
      <c r="E70" s="97">
        <v>832</v>
      </c>
      <c r="F70" s="84" t="str">
        <f>VLOOKUP(E70,VIP!$A$2:$O11369,2,0)</f>
        <v>DRBR832</v>
      </c>
      <c r="G70" s="96" t="str">
        <f>VLOOKUP(E70,'LISTADO ATM'!$A$2:$B$896,2,0)</f>
        <v xml:space="preserve">ATM Hospital Traumatológico La Vega </v>
      </c>
      <c r="H70" s="96" t="str">
        <f>VLOOKUP(E70,VIP!$A$2:$O16290,7,FALSE)</f>
        <v>Si</v>
      </c>
      <c r="I70" s="96" t="str">
        <f>VLOOKUP(E70,VIP!$A$2:$O8255,8,FALSE)</f>
        <v>Si</v>
      </c>
      <c r="J70" s="96" t="str">
        <f>VLOOKUP(E70,VIP!$A$2:$O8205,8,FALSE)</f>
        <v>Si</v>
      </c>
      <c r="K70" s="96" t="str">
        <f>VLOOKUP(E70,VIP!$A$2:$O11779,6,0)</f>
        <v>NO</v>
      </c>
      <c r="L70" s="102" t="s">
        <v>2485</v>
      </c>
      <c r="M70" s="116" t="s">
        <v>2546</v>
      </c>
      <c r="N70" s="126" t="s">
        <v>2567</v>
      </c>
      <c r="O70" s="113" t="s">
        <v>2568</v>
      </c>
      <c r="P70" s="116" t="s">
        <v>2549</v>
      </c>
      <c r="Q70" s="116" t="s">
        <v>2546</v>
      </c>
    </row>
    <row r="71" spans="1:17" s="117" customFormat="1" ht="17.399999999999999" x14ac:dyDescent="0.3">
      <c r="A71" s="113" t="str">
        <f>VLOOKUP(E71,'LISTADO ATM'!$A$2:$C$897,3,0)</f>
        <v>NORTE</v>
      </c>
      <c r="B71" s="107" t="s">
        <v>2534</v>
      </c>
      <c r="C71" s="99">
        <v>44238.040636574071</v>
      </c>
      <c r="D71" s="113" t="s">
        <v>2190</v>
      </c>
      <c r="E71" s="97">
        <v>275</v>
      </c>
      <c r="F71" s="84" t="str">
        <f>VLOOKUP(E71,VIP!$A$2:$O11363,2,0)</f>
        <v>DRBR275</v>
      </c>
      <c r="G71" s="96" t="str">
        <f>VLOOKUP(E71,'LISTADO ATM'!$A$2:$B$896,2,0)</f>
        <v xml:space="preserve">ATM Autobanco Duarte Stgo. II </v>
      </c>
      <c r="H71" s="96" t="str">
        <f>VLOOKUP(E71,VIP!$A$2:$O16284,7,FALSE)</f>
        <v>Si</v>
      </c>
      <c r="I71" s="96" t="str">
        <f>VLOOKUP(E71,VIP!$A$2:$O8249,8,FALSE)</f>
        <v>Si</v>
      </c>
      <c r="J71" s="96" t="str">
        <f>VLOOKUP(E71,VIP!$A$2:$O8199,8,FALSE)</f>
        <v>Si</v>
      </c>
      <c r="K71" s="96" t="str">
        <f>VLOOKUP(E71,VIP!$A$2:$O11773,6,0)</f>
        <v>NO</v>
      </c>
      <c r="L71" s="102" t="s">
        <v>2254</v>
      </c>
      <c r="M71" s="101" t="s">
        <v>2472</v>
      </c>
      <c r="N71" s="100" t="s">
        <v>2510</v>
      </c>
      <c r="O71" s="113" t="s">
        <v>2541</v>
      </c>
      <c r="P71" s="116"/>
      <c r="Q71" s="101" t="s">
        <v>2254</v>
      </c>
    </row>
    <row r="72" spans="1:17" s="117" customFormat="1" ht="17.399999999999999" x14ac:dyDescent="0.3">
      <c r="A72" s="113" t="str">
        <f>VLOOKUP(E72,'LISTADO ATM'!$A$2:$C$897,3,0)</f>
        <v>DISTRITO NACIONAL</v>
      </c>
      <c r="B72" s="107" t="s">
        <v>2574</v>
      </c>
      <c r="C72" s="99">
        <v>44238.555138888885</v>
      </c>
      <c r="D72" s="113" t="s">
        <v>2189</v>
      </c>
      <c r="E72" s="97">
        <v>904</v>
      </c>
      <c r="F72" s="84" t="str">
        <f>VLOOKUP(E72,VIP!$A$2:$O11365,2,0)</f>
        <v>DRBR24B</v>
      </c>
      <c r="G72" s="96" t="str">
        <f>VLOOKUP(E72,'LISTADO ATM'!$A$2:$B$896,2,0)</f>
        <v xml:space="preserve">ATM Oficina Multicentro La Sirena Churchill </v>
      </c>
      <c r="H72" s="96" t="str">
        <f>VLOOKUP(E72,VIP!$A$2:$O16286,7,FALSE)</f>
        <v>Si</v>
      </c>
      <c r="I72" s="96" t="str">
        <f>VLOOKUP(E72,VIP!$A$2:$O8251,8,FALSE)</f>
        <v>Si</v>
      </c>
      <c r="J72" s="96" t="str">
        <f>VLOOKUP(E72,VIP!$A$2:$O8201,8,FALSE)</f>
        <v>Si</v>
      </c>
      <c r="K72" s="96" t="str">
        <f>VLOOKUP(E72,VIP!$A$2:$O11775,6,0)</f>
        <v>SI</v>
      </c>
      <c r="L72" s="102" t="s">
        <v>2254</v>
      </c>
      <c r="M72" s="101" t="s">
        <v>2472</v>
      </c>
      <c r="N72" s="100" t="s">
        <v>2480</v>
      </c>
      <c r="O72" s="113" t="s">
        <v>2482</v>
      </c>
      <c r="P72" s="116"/>
      <c r="Q72" s="101" t="s">
        <v>2254</v>
      </c>
    </row>
    <row r="73" spans="1:17" s="117" customFormat="1" ht="17.399999999999999" x14ac:dyDescent="0.3">
      <c r="A73" s="113" t="str">
        <f>VLOOKUP(E73,'LISTADO ATM'!$A$2:$C$897,3,0)</f>
        <v>DISTRITO NACIONAL</v>
      </c>
      <c r="B73" s="107" t="s">
        <v>2583</v>
      </c>
      <c r="C73" s="99">
        <v>44238.763692129629</v>
      </c>
      <c r="D73" s="113" t="s">
        <v>2189</v>
      </c>
      <c r="E73" s="97">
        <v>935</v>
      </c>
      <c r="F73" s="84" t="str">
        <f>VLOOKUP(E73,VIP!$A$2:$O11365,2,0)</f>
        <v>DRBR16J</v>
      </c>
      <c r="G73" s="96" t="str">
        <f>VLOOKUP(E73,'LISTADO ATM'!$A$2:$B$896,2,0)</f>
        <v xml:space="preserve">ATM Oficina John F. Kennedy </v>
      </c>
      <c r="H73" s="96" t="str">
        <f>VLOOKUP(E73,VIP!$A$2:$O16286,7,FALSE)</f>
        <v>Si</v>
      </c>
      <c r="I73" s="96" t="str">
        <f>VLOOKUP(E73,VIP!$A$2:$O8251,8,FALSE)</f>
        <v>Si</v>
      </c>
      <c r="J73" s="96" t="str">
        <f>VLOOKUP(E73,VIP!$A$2:$O8201,8,FALSE)</f>
        <v>Si</v>
      </c>
      <c r="K73" s="96" t="str">
        <f>VLOOKUP(E73,VIP!$A$2:$O11775,6,0)</f>
        <v>SI</v>
      </c>
      <c r="L73" s="102" t="s">
        <v>2254</v>
      </c>
      <c r="M73" s="101" t="s">
        <v>2472</v>
      </c>
      <c r="N73" s="100" t="s">
        <v>2480</v>
      </c>
      <c r="O73" s="113" t="s">
        <v>2482</v>
      </c>
      <c r="P73" s="116"/>
      <c r="Q73" s="101" t="s">
        <v>2254</v>
      </c>
    </row>
    <row r="74" spans="1:17" s="117" customFormat="1" ht="17.399999999999999" x14ac:dyDescent="0.3">
      <c r="A74" s="113" t="str">
        <f>VLOOKUP(E74,'LISTADO ATM'!$A$2:$C$897,3,0)</f>
        <v>DISTRITO NACIONAL</v>
      </c>
      <c r="B74" s="107" t="s">
        <v>2590</v>
      </c>
      <c r="C74" s="99">
        <v>44238.877210648148</v>
      </c>
      <c r="D74" s="113" t="s">
        <v>2189</v>
      </c>
      <c r="E74" s="97">
        <v>722</v>
      </c>
      <c r="F74" s="84" t="str">
        <f>VLOOKUP(E74,VIP!$A$2:$O11366,2,0)</f>
        <v>DRBR393</v>
      </c>
      <c r="G74" s="96" t="str">
        <f>VLOOKUP(E74,'LISTADO ATM'!$A$2:$B$896,2,0)</f>
        <v xml:space="preserve">ATM Oficina Charles de Gaulle III </v>
      </c>
      <c r="H74" s="96" t="str">
        <f>VLOOKUP(E74,VIP!$A$2:$O16287,7,FALSE)</f>
        <v>Si</v>
      </c>
      <c r="I74" s="96" t="str">
        <f>VLOOKUP(E74,VIP!$A$2:$O8252,8,FALSE)</f>
        <v>Si</v>
      </c>
      <c r="J74" s="96" t="str">
        <f>VLOOKUP(E74,VIP!$A$2:$O8202,8,FALSE)</f>
        <v>Si</v>
      </c>
      <c r="K74" s="96" t="str">
        <f>VLOOKUP(E74,VIP!$A$2:$O11776,6,0)</f>
        <v>SI</v>
      </c>
      <c r="L74" s="102" t="s">
        <v>2254</v>
      </c>
      <c r="M74" s="101" t="s">
        <v>2472</v>
      </c>
      <c r="N74" s="100" t="s">
        <v>2480</v>
      </c>
      <c r="O74" s="113" t="s">
        <v>2482</v>
      </c>
      <c r="P74" s="116"/>
      <c r="Q74" s="101" t="s">
        <v>2254</v>
      </c>
    </row>
    <row r="75" spans="1:17" s="117" customFormat="1" ht="17.399999999999999" x14ac:dyDescent="0.3">
      <c r="A75" s="113" t="str">
        <f>VLOOKUP(E75,'LISTADO ATM'!$A$2:$C$897,3,0)</f>
        <v>DISTRITO NACIONAL</v>
      </c>
      <c r="B75" s="107" t="s">
        <v>2596</v>
      </c>
      <c r="C75" s="99">
        <v>44238.812986111108</v>
      </c>
      <c r="D75" s="113" t="s">
        <v>2189</v>
      </c>
      <c r="E75" s="97">
        <v>10</v>
      </c>
      <c r="F75" s="84" t="str">
        <f>VLOOKUP(E75,VIP!$A$2:$O11372,2,0)</f>
        <v>DRBR010</v>
      </c>
      <c r="G75" s="96" t="str">
        <f>VLOOKUP(E75,'LISTADO ATM'!$A$2:$B$896,2,0)</f>
        <v xml:space="preserve">ATM Ministerio Salud Pública </v>
      </c>
      <c r="H75" s="96" t="str">
        <f>VLOOKUP(E75,VIP!$A$2:$O16293,7,FALSE)</f>
        <v>Si</v>
      </c>
      <c r="I75" s="96" t="str">
        <f>VLOOKUP(E75,VIP!$A$2:$O8258,8,FALSE)</f>
        <v>Si</v>
      </c>
      <c r="J75" s="96" t="str">
        <f>VLOOKUP(E75,VIP!$A$2:$O8208,8,FALSE)</f>
        <v>Si</v>
      </c>
      <c r="K75" s="96" t="str">
        <f>VLOOKUP(E75,VIP!$A$2:$O11782,6,0)</f>
        <v>NO</v>
      </c>
      <c r="L75" s="102" t="s">
        <v>2254</v>
      </c>
      <c r="M75" s="101" t="s">
        <v>2472</v>
      </c>
      <c r="N75" s="100" t="s">
        <v>2480</v>
      </c>
      <c r="O75" s="113" t="s">
        <v>2482</v>
      </c>
      <c r="P75" s="116"/>
      <c r="Q75" s="101" t="s">
        <v>2254</v>
      </c>
    </row>
    <row r="76" spans="1:17" s="117" customFormat="1" ht="17.399999999999999" x14ac:dyDescent="0.3">
      <c r="A76" s="113" t="str">
        <f>VLOOKUP(E76,'LISTADO ATM'!$A$2:$C$897,3,0)</f>
        <v>SUR</v>
      </c>
      <c r="B76" s="107" t="s">
        <v>2597</v>
      </c>
      <c r="C76" s="99">
        <v>44238.811585648145</v>
      </c>
      <c r="D76" s="113" t="s">
        <v>2189</v>
      </c>
      <c r="E76" s="97">
        <v>45</v>
      </c>
      <c r="F76" s="84" t="str">
        <f>VLOOKUP(E76,VIP!$A$2:$O11373,2,0)</f>
        <v>DRBR045</v>
      </c>
      <c r="G76" s="96" t="str">
        <f>VLOOKUP(E76,'LISTADO ATM'!$A$2:$B$896,2,0)</f>
        <v xml:space="preserve">ATM Oficina Tamayo </v>
      </c>
      <c r="H76" s="96" t="str">
        <f>VLOOKUP(E76,VIP!$A$2:$O16294,7,FALSE)</f>
        <v>Si</v>
      </c>
      <c r="I76" s="96" t="str">
        <f>VLOOKUP(E76,VIP!$A$2:$O8259,8,FALSE)</f>
        <v>Si</v>
      </c>
      <c r="J76" s="96" t="str">
        <f>VLOOKUP(E76,VIP!$A$2:$O8209,8,FALSE)</f>
        <v>Si</v>
      </c>
      <c r="K76" s="96" t="str">
        <f>VLOOKUP(E76,VIP!$A$2:$O11783,6,0)</f>
        <v>SI</v>
      </c>
      <c r="L76" s="102" t="s">
        <v>2254</v>
      </c>
      <c r="M76" s="101" t="s">
        <v>2472</v>
      </c>
      <c r="N76" s="100" t="s">
        <v>2480</v>
      </c>
      <c r="O76" s="113" t="s">
        <v>2482</v>
      </c>
      <c r="P76" s="116"/>
      <c r="Q76" s="101" t="s">
        <v>2254</v>
      </c>
    </row>
    <row r="77" spans="1:17" s="117" customFormat="1" ht="17.399999999999999" x14ac:dyDescent="0.3">
      <c r="A77" s="113" t="str">
        <f>VLOOKUP(E77,'LISTADO ATM'!$A$2:$C$897,3,0)</f>
        <v>SUR</v>
      </c>
      <c r="B77" s="107" t="s">
        <v>2572</v>
      </c>
      <c r="C77" s="99">
        <v>44238.591550925928</v>
      </c>
      <c r="D77" s="113" t="s">
        <v>2491</v>
      </c>
      <c r="E77" s="97">
        <v>765</v>
      </c>
      <c r="F77" s="84" t="str">
        <f>VLOOKUP(E77,VIP!$A$2:$O11363,2,0)</f>
        <v>DRBR191</v>
      </c>
      <c r="G77" s="96" t="str">
        <f>VLOOKUP(E77,'LISTADO ATM'!$A$2:$B$896,2,0)</f>
        <v xml:space="preserve">ATM Oficina Azua I </v>
      </c>
      <c r="H77" s="96" t="str">
        <f>VLOOKUP(E77,VIP!$A$2:$O16284,7,FALSE)</f>
        <v>Si</v>
      </c>
      <c r="I77" s="96" t="str">
        <f>VLOOKUP(E77,VIP!$A$2:$O8249,8,FALSE)</f>
        <v>Si</v>
      </c>
      <c r="J77" s="96" t="str">
        <f>VLOOKUP(E77,VIP!$A$2:$O8199,8,FALSE)</f>
        <v>Si</v>
      </c>
      <c r="K77" s="96" t="str">
        <f>VLOOKUP(E77,VIP!$A$2:$O11773,6,0)</f>
        <v>NO</v>
      </c>
      <c r="L77" s="102" t="s">
        <v>2465</v>
      </c>
      <c r="M77" s="101" t="s">
        <v>2472</v>
      </c>
      <c r="N77" s="100" t="s">
        <v>2480</v>
      </c>
      <c r="O77" s="113" t="s">
        <v>2497</v>
      </c>
      <c r="P77" s="116"/>
      <c r="Q77" s="101" t="s">
        <v>2465</v>
      </c>
    </row>
    <row r="78" spans="1:17" s="117" customFormat="1" ht="17.399999999999999" x14ac:dyDescent="0.3">
      <c r="A78" s="113" t="str">
        <f>VLOOKUP(E78,'LISTADO ATM'!$A$2:$C$897,3,0)</f>
        <v>ESTE</v>
      </c>
      <c r="B78" s="107" t="s">
        <v>2571</v>
      </c>
      <c r="C78" s="99">
        <v>44238.596145833333</v>
      </c>
      <c r="D78" s="113" t="s">
        <v>2476</v>
      </c>
      <c r="E78" s="97">
        <v>609</v>
      </c>
      <c r="F78" s="84" t="str">
        <f>VLOOKUP(E78,VIP!$A$2:$O11362,2,0)</f>
        <v>DRBR120</v>
      </c>
      <c r="G78" s="96" t="str">
        <f>VLOOKUP(E78,'LISTADO ATM'!$A$2:$B$896,2,0)</f>
        <v xml:space="preserve">ATM S/M Jumbo (San Pedro) </v>
      </c>
      <c r="H78" s="96" t="str">
        <f>VLOOKUP(E78,VIP!$A$2:$O16283,7,FALSE)</f>
        <v>Si</v>
      </c>
      <c r="I78" s="96" t="str">
        <f>VLOOKUP(E78,VIP!$A$2:$O8248,8,FALSE)</f>
        <v>Si</v>
      </c>
      <c r="J78" s="96" t="str">
        <f>VLOOKUP(E78,VIP!$A$2:$O8198,8,FALSE)</f>
        <v>Si</v>
      </c>
      <c r="K78" s="96" t="str">
        <f>VLOOKUP(E78,VIP!$A$2:$O11772,6,0)</f>
        <v>NO</v>
      </c>
      <c r="L78" s="102" t="s">
        <v>2465</v>
      </c>
      <c r="M78" s="101" t="s">
        <v>2472</v>
      </c>
      <c r="N78" s="100" t="s">
        <v>2480</v>
      </c>
      <c r="O78" s="113" t="s">
        <v>2481</v>
      </c>
      <c r="P78" s="116"/>
      <c r="Q78" s="101" t="s">
        <v>2465</v>
      </c>
    </row>
    <row r="79" spans="1:17" s="117" customFormat="1" ht="17.399999999999999" x14ac:dyDescent="0.3">
      <c r="A79" s="113" t="str">
        <f>VLOOKUP(E79,'LISTADO ATM'!$A$2:$C$897,3,0)</f>
        <v>NORTE</v>
      </c>
      <c r="B79" s="107" t="s">
        <v>2593</v>
      </c>
      <c r="C79" s="99">
        <v>44238.847557870373</v>
      </c>
      <c r="D79" s="113" t="s">
        <v>2190</v>
      </c>
      <c r="E79" s="97">
        <v>63</v>
      </c>
      <c r="F79" s="84" t="str">
        <f>VLOOKUP(E79,VIP!$A$2:$O11369,2,0)</f>
        <v>DRBR063</v>
      </c>
      <c r="G79" s="96" t="str">
        <f>VLOOKUP(E79,'LISTADO ATM'!$A$2:$B$896,2,0)</f>
        <v xml:space="preserve">ATM Oficina Villa Vásquez (Montecristi) </v>
      </c>
      <c r="H79" s="96" t="str">
        <f>VLOOKUP(E79,VIP!$A$2:$O16290,7,FALSE)</f>
        <v>Si</v>
      </c>
      <c r="I79" s="96" t="str">
        <f>VLOOKUP(E79,VIP!$A$2:$O8255,8,FALSE)</f>
        <v>Si</v>
      </c>
      <c r="J79" s="96" t="str">
        <f>VLOOKUP(E79,VIP!$A$2:$O8205,8,FALSE)</f>
        <v>Si</v>
      </c>
      <c r="K79" s="96" t="str">
        <f>VLOOKUP(E79,VIP!$A$2:$O11779,6,0)</f>
        <v>NO</v>
      </c>
      <c r="L79" s="102" t="s">
        <v>2435</v>
      </c>
      <c r="M79" s="101" t="s">
        <v>2472</v>
      </c>
      <c r="N79" s="100" t="s">
        <v>2480</v>
      </c>
      <c r="O79" s="113" t="s">
        <v>2494</v>
      </c>
      <c r="P79" s="116"/>
      <c r="Q79" s="101" t="s">
        <v>2435</v>
      </c>
    </row>
    <row r="80" spans="1:17" s="117" customFormat="1" ht="17.399999999999999" x14ac:dyDescent="0.3">
      <c r="A80" s="113" t="str">
        <f>VLOOKUP(E80,'LISTADO ATM'!$A$2:$C$897,3,0)</f>
        <v>NORTE</v>
      </c>
      <c r="B80" s="107" t="s">
        <v>2523</v>
      </c>
      <c r="C80" s="99">
        <v>44237.656967592593</v>
      </c>
      <c r="D80" s="113" t="s">
        <v>2491</v>
      </c>
      <c r="E80" s="97">
        <v>154</v>
      </c>
      <c r="F80" s="84" t="str">
        <f>VLOOKUP(E80,VIP!$A$2:$O11374,2,0)</f>
        <v>DRBR154</v>
      </c>
      <c r="G80" s="96" t="str">
        <f>VLOOKUP(E80,'LISTADO ATM'!$A$2:$B$896,2,0)</f>
        <v xml:space="preserve">ATM Oficina Sánchez </v>
      </c>
      <c r="H80" s="96" t="str">
        <f>VLOOKUP(E80,VIP!$A$2:$O16295,7,FALSE)</f>
        <v>Si</v>
      </c>
      <c r="I80" s="96" t="str">
        <f>VLOOKUP(E80,VIP!$A$2:$O8260,8,FALSE)</f>
        <v>Si</v>
      </c>
      <c r="J80" s="96" t="str">
        <f>VLOOKUP(E80,VIP!$A$2:$O8210,8,FALSE)</f>
        <v>Si</v>
      </c>
      <c r="K80" s="96" t="str">
        <f>VLOOKUP(E80,VIP!$A$2:$O11784,6,0)</f>
        <v>SI</v>
      </c>
      <c r="L80" s="102" t="s">
        <v>2430</v>
      </c>
      <c r="M80" s="101" t="s">
        <v>2472</v>
      </c>
      <c r="N80" s="100" t="s">
        <v>2510</v>
      </c>
      <c r="O80" s="113" t="s">
        <v>2497</v>
      </c>
      <c r="P80" s="116"/>
      <c r="Q80" s="101" t="s">
        <v>2430</v>
      </c>
    </row>
    <row r="81" spans="1:17" s="117" customFormat="1" ht="17.399999999999999" x14ac:dyDescent="0.3">
      <c r="A81" s="113" t="str">
        <f>VLOOKUP(E81,'LISTADO ATM'!$A$2:$C$897,3,0)</f>
        <v>DISTRITO NACIONAL</v>
      </c>
      <c r="B81" s="107" t="s">
        <v>2532</v>
      </c>
      <c r="C81" s="99">
        <v>44237.757997685185</v>
      </c>
      <c r="D81" s="113" t="s">
        <v>2491</v>
      </c>
      <c r="E81" s="97">
        <v>231</v>
      </c>
      <c r="F81" s="84" t="str">
        <f>VLOOKUP(E81,VIP!$A$2:$O11370,2,0)</f>
        <v>DRBR231</v>
      </c>
      <c r="G81" s="96" t="str">
        <f>VLOOKUP(E81,'LISTADO ATM'!$A$2:$B$896,2,0)</f>
        <v xml:space="preserve">ATM Oficina Zona Oriental </v>
      </c>
      <c r="H81" s="96" t="str">
        <f>VLOOKUP(E81,VIP!$A$2:$O16291,7,FALSE)</f>
        <v>Si</v>
      </c>
      <c r="I81" s="96" t="str">
        <f>VLOOKUP(E81,VIP!$A$2:$O8256,8,FALSE)</f>
        <v>Si</v>
      </c>
      <c r="J81" s="96" t="str">
        <f>VLOOKUP(E81,VIP!$A$2:$O8206,8,FALSE)</f>
        <v>Si</v>
      </c>
      <c r="K81" s="96" t="str">
        <f>VLOOKUP(E81,VIP!$A$2:$O11780,6,0)</f>
        <v>SI</v>
      </c>
      <c r="L81" s="102" t="s">
        <v>2430</v>
      </c>
      <c r="M81" s="101" t="s">
        <v>2472</v>
      </c>
      <c r="N81" s="100" t="s">
        <v>2510</v>
      </c>
      <c r="O81" s="113" t="s">
        <v>2497</v>
      </c>
      <c r="P81" s="116"/>
      <c r="Q81" s="101" t="s">
        <v>2430</v>
      </c>
    </row>
    <row r="82" spans="1:17" s="117" customFormat="1" ht="17.399999999999999" x14ac:dyDescent="0.3">
      <c r="A82" s="113" t="str">
        <f>VLOOKUP(E82,'LISTADO ATM'!$A$2:$C$897,3,0)</f>
        <v>DISTRITO NACIONAL</v>
      </c>
      <c r="B82" s="107" t="s">
        <v>2589</v>
      </c>
      <c r="C82" s="99">
        <v>44238.600069444445</v>
      </c>
      <c r="D82" s="113" t="s">
        <v>2491</v>
      </c>
      <c r="E82" s="97">
        <v>24</v>
      </c>
      <c r="F82" s="84" t="str">
        <f>VLOOKUP(E82,VIP!$A$2:$O11371,2,0)</f>
        <v>DRBR024</v>
      </c>
      <c r="G82" s="96" t="str">
        <f>VLOOKUP(E82,'LISTADO ATM'!$A$2:$B$896,2,0)</f>
        <v xml:space="preserve">ATM Oficina Eusebio Manzueta </v>
      </c>
      <c r="H82" s="96" t="str">
        <f>VLOOKUP(E82,VIP!$A$2:$O16292,7,FALSE)</f>
        <v>No</v>
      </c>
      <c r="I82" s="96" t="str">
        <f>VLOOKUP(E82,VIP!$A$2:$O8257,8,FALSE)</f>
        <v>No</v>
      </c>
      <c r="J82" s="96" t="str">
        <f>VLOOKUP(E82,VIP!$A$2:$O8207,8,FALSE)</f>
        <v>No</v>
      </c>
      <c r="K82" s="96" t="str">
        <f>VLOOKUP(E82,VIP!$A$2:$O11781,6,0)</f>
        <v>NO</v>
      </c>
      <c r="L82" s="102" t="s">
        <v>2430</v>
      </c>
      <c r="M82" s="101" t="s">
        <v>2472</v>
      </c>
      <c r="N82" s="100" t="s">
        <v>2480</v>
      </c>
      <c r="O82" s="113" t="s">
        <v>2497</v>
      </c>
      <c r="P82" s="116"/>
      <c r="Q82" s="101" t="s">
        <v>2430</v>
      </c>
    </row>
    <row r="83" spans="1:17" s="117" customFormat="1" ht="17.399999999999999" x14ac:dyDescent="0.3">
      <c r="A83" s="113" t="str">
        <f>VLOOKUP(E83,'LISTADO ATM'!$A$2:$C$897,3,0)</f>
        <v>SUR</v>
      </c>
      <c r="B83" s="107" t="s">
        <v>2588</v>
      </c>
      <c r="C83" s="99">
        <v>44238.703518518516</v>
      </c>
      <c r="D83" s="113" t="s">
        <v>2476</v>
      </c>
      <c r="E83" s="97">
        <v>252</v>
      </c>
      <c r="F83" s="84" t="str">
        <f>VLOOKUP(E83,VIP!$A$2:$O11370,2,0)</f>
        <v>DRBR252</v>
      </c>
      <c r="G83" s="96" t="str">
        <f>VLOOKUP(E83,'LISTADO ATM'!$A$2:$B$896,2,0)</f>
        <v xml:space="preserve">ATM Banco Agrícola (Barahona) </v>
      </c>
      <c r="H83" s="96" t="str">
        <f>VLOOKUP(E83,VIP!$A$2:$O16291,7,FALSE)</f>
        <v>Si</v>
      </c>
      <c r="I83" s="96" t="str">
        <f>VLOOKUP(E83,VIP!$A$2:$O8256,8,FALSE)</f>
        <v>Si</v>
      </c>
      <c r="J83" s="96" t="str">
        <f>VLOOKUP(E83,VIP!$A$2:$O8206,8,FALSE)</f>
        <v>Si</v>
      </c>
      <c r="K83" s="96" t="str">
        <f>VLOOKUP(E83,VIP!$A$2:$O11780,6,0)</f>
        <v>NO</v>
      </c>
      <c r="L83" s="102" t="s">
        <v>2430</v>
      </c>
      <c r="M83" s="101" t="s">
        <v>2472</v>
      </c>
      <c r="N83" s="100" t="s">
        <v>2480</v>
      </c>
      <c r="O83" s="113" t="s">
        <v>2481</v>
      </c>
      <c r="P83" s="116"/>
      <c r="Q83" s="101" t="s">
        <v>2430</v>
      </c>
    </row>
    <row r="84" spans="1:17" s="117" customFormat="1" ht="17.399999999999999" x14ac:dyDescent="0.3">
      <c r="A84" s="113" t="str">
        <f>VLOOKUP(E84,'LISTADO ATM'!$A$2:$C$897,3,0)</f>
        <v>NORTE</v>
      </c>
      <c r="B84" s="107" t="s">
        <v>2587</v>
      </c>
      <c r="C84" s="99">
        <v>44238.717777777776</v>
      </c>
      <c r="D84" s="113" t="s">
        <v>2190</v>
      </c>
      <c r="E84" s="97">
        <v>4</v>
      </c>
      <c r="F84" s="84" t="str">
        <f>VLOOKUP(E84,VIP!$A$2:$O11369,2,0)</f>
        <v>DRBR004</v>
      </c>
      <c r="G84" s="96" t="str">
        <f>VLOOKUP(E84,'LISTADO ATM'!$A$2:$B$896,2,0)</f>
        <v>ATM Avenida Rivas</v>
      </c>
      <c r="H84" s="96" t="str">
        <f>VLOOKUP(E84,VIP!$A$2:$O16290,7,FALSE)</f>
        <v>Si</v>
      </c>
      <c r="I84" s="96" t="str">
        <f>VLOOKUP(E84,VIP!$A$2:$O8255,8,FALSE)</f>
        <v>Si</v>
      </c>
      <c r="J84" s="96" t="str">
        <f>VLOOKUP(E84,VIP!$A$2:$O8205,8,FALSE)</f>
        <v>Si</v>
      </c>
      <c r="K84" s="96" t="str">
        <f>VLOOKUP(E84,VIP!$A$2:$O11779,6,0)</f>
        <v>NO</v>
      </c>
      <c r="L84" s="102" t="s">
        <v>2463</v>
      </c>
      <c r="M84" s="101" t="s">
        <v>2472</v>
      </c>
      <c r="N84" s="100" t="s">
        <v>2480</v>
      </c>
      <c r="O84" s="113" t="s">
        <v>2494</v>
      </c>
      <c r="P84" s="116"/>
      <c r="Q84" s="101" t="s">
        <v>2463</v>
      </c>
    </row>
    <row r="85" spans="1:17" s="117" customFormat="1" ht="17.399999999999999" x14ac:dyDescent="0.3">
      <c r="A85" s="113" t="str">
        <f>VLOOKUP(E85,'LISTADO ATM'!$A$2:$C$897,3,0)</f>
        <v>ESTE</v>
      </c>
      <c r="B85" s="107" t="s">
        <v>2584</v>
      </c>
      <c r="C85" s="99">
        <v>44238.734629629631</v>
      </c>
      <c r="D85" s="113" t="s">
        <v>2189</v>
      </c>
      <c r="E85" s="97">
        <v>293</v>
      </c>
      <c r="F85" s="84" t="str">
        <f>VLOOKUP(E85,VIP!$A$2:$O11366,2,0)</f>
        <v>DRBR293</v>
      </c>
      <c r="G85" s="96" t="str">
        <f>VLOOKUP(E85,'LISTADO ATM'!$A$2:$B$896,2,0)</f>
        <v xml:space="preserve">ATM S/M Nueva Visión (San Pedro) </v>
      </c>
      <c r="H85" s="96" t="str">
        <f>VLOOKUP(E85,VIP!$A$2:$O16287,7,FALSE)</f>
        <v>Si</v>
      </c>
      <c r="I85" s="96" t="str">
        <f>VLOOKUP(E85,VIP!$A$2:$O8252,8,FALSE)</f>
        <v>Si</v>
      </c>
      <c r="J85" s="96" t="str">
        <f>VLOOKUP(E85,VIP!$A$2:$O8202,8,FALSE)</f>
        <v>Si</v>
      </c>
      <c r="K85" s="96" t="str">
        <f>VLOOKUP(E85,VIP!$A$2:$O11776,6,0)</f>
        <v>NO</v>
      </c>
      <c r="L85" s="102" t="s">
        <v>2463</v>
      </c>
      <c r="M85" s="101" t="s">
        <v>2472</v>
      </c>
      <c r="N85" s="100" t="s">
        <v>2480</v>
      </c>
      <c r="O85" s="113" t="s">
        <v>2482</v>
      </c>
      <c r="P85" s="116"/>
      <c r="Q85" s="101" t="s">
        <v>2463</v>
      </c>
    </row>
    <row r="86" spans="1:17" s="117" customFormat="1" ht="17.399999999999999" x14ac:dyDescent="0.3">
      <c r="A86" s="113" t="str">
        <f>VLOOKUP(E86,'LISTADO ATM'!$A$2:$C$897,3,0)</f>
        <v>DISTRITO NACIONAL</v>
      </c>
      <c r="B86" s="107" t="s">
        <v>2582</v>
      </c>
      <c r="C86" s="99">
        <v>44238.782037037039</v>
      </c>
      <c r="D86" s="113" t="s">
        <v>2189</v>
      </c>
      <c r="E86" s="97">
        <v>235</v>
      </c>
      <c r="F86" s="84" t="str">
        <f>VLOOKUP(E86,VIP!$A$2:$O11364,2,0)</f>
        <v>DRBR235</v>
      </c>
      <c r="G86" s="96" t="str">
        <f>VLOOKUP(E86,'LISTADO ATM'!$A$2:$B$896,2,0)</f>
        <v xml:space="preserve">ATM Oficina Multicentro La Sirena San Isidro </v>
      </c>
      <c r="H86" s="96" t="str">
        <f>VLOOKUP(E86,VIP!$A$2:$O16285,7,FALSE)</f>
        <v>Si</v>
      </c>
      <c r="I86" s="96" t="str">
        <f>VLOOKUP(E86,VIP!$A$2:$O8250,8,FALSE)</f>
        <v>Si</v>
      </c>
      <c r="J86" s="96" t="str">
        <f>VLOOKUP(E86,VIP!$A$2:$O8200,8,FALSE)</f>
        <v>Si</v>
      </c>
      <c r="K86" s="96" t="str">
        <f>VLOOKUP(E86,VIP!$A$2:$O11774,6,0)</f>
        <v>SI</v>
      </c>
      <c r="L86" s="102" t="s">
        <v>2463</v>
      </c>
      <c r="M86" s="101" t="s">
        <v>2472</v>
      </c>
      <c r="N86" s="100" t="s">
        <v>2480</v>
      </c>
      <c r="O86" s="113" t="s">
        <v>2482</v>
      </c>
      <c r="P86" s="116"/>
      <c r="Q86" s="101" t="s">
        <v>2463</v>
      </c>
    </row>
    <row r="87" spans="1:17" s="117" customFormat="1" ht="17.399999999999999" x14ac:dyDescent="0.3">
      <c r="A87" s="113" t="str">
        <f>VLOOKUP(E87,'LISTADO ATM'!$A$2:$C$897,3,0)</f>
        <v>DISTRITO NACIONAL</v>
      </c>
      <c r="B87" s="107" t="s">
        <v>2594</v>
      </c>
      <c r="C87" s="99">
        <v>44238.846516203703</v>
      </c>
      <c r="D87" s="113" t="s">
        <v>2189</v>
      </c>
      <c r="E87" s="97">
        <v>437</v>
      </c>
      <c r="F87" s="84" t="str">
        <f>VLOOKUP(E87,VIP!$A$2:$O11370,2,0)</f>
        <v>DRBR437</v>
      </c>
      <c r="G87" s="96" t="str">
        <f>VLOOKUP(E87,'LISTADO ATM'!$A$2:$B$896,2,0)</f>
        <v xml:space="preserve">ATM Autobanco Torre III </v>
      </c>
      <c r="H87" s="96" t="str">
        <f>VLOOKUP(E87,VIP!$A$2:$O16291,7,FALSE)</f>
        <v>Si</v>
      </c>
      <c r="I87" s="96" t="str">
        <f>VLOOKUP(E87,VIP!$A$2:$O8256,8,FALSE)</f>
        <v>Si</v>
      </c>
      <c r="J87" s="96" t="str">
        <f>VLOOKUP(E87,VIP!$A$2:$O8206,8,FALSE)</f>
        <v>Si</v>
      </c>
      <c r="K87" s="96" t="str">
        <f>VLOOKUP(E87,VIP!$A$2:$O11780,6,0)</f>
        <v>SI</v>
      </c>
      <c r="L87" s="102" t="s">
        <v>2463</v>
      </c>
      <c r="M87" s="101" t="s">
        <v>2472</v>
      </c>
      <c r="N87" s="100" t="s">
        <v>2480</v>
      </c>
      <c r="O87" s="113" t="s">
        <v>2482</v>
      </c>
      <c r="P87" s="116"/>
      <c r="Q87" s="101" t="s">
        <v>2463</v>
      </c>
    </row>
    <row r="88" spans="1:17" x14ac:dyDescent="0.3">
      <c r="B88" s="86"/>
    </row>
    <row r="89" spans="1:17" x14ac:dyDescent="0.3">
      <c r="B89" s="86"/>
    </row>
    <row r="90" spans="1:17" x14ac:dyDescent="0.3">
      <c r="B90" s="86"/>
    </row>
    <row r="91" spans="1:17" x14ac:dyDescent="0.3">
      <c r="B91" s="86"/>
    </row>
    <row r="92" spans="1:17" x14ac:dyDescent="0.3">
      <c r="B92" s="86"/>
    </row>
    <row r="93" spans="1:17" x14ac:dyDescent="0.3">
      <c r="B93" s="86"/>
    </row>
    <row r="94" spans="1:17" x14ac:dyDescent="0.3">
      <c r="B94" s="86"/>
    </row>
    <row r="95" spans="1:17" x14ac:dyDescent="0.3">
      <c r="B95" s="86"/>
    </row>
    <row r="96" spans="1:17" x14ac:dyDescent="0.3">
      <c r="B96" s="86"/>
    </row>
    <row r="97" spans="2:2" x14ac:dyDescent="0.3">
      <c r="B97" s="86"/>
    </row>
    <row r="98" spans="2:2" x14ac:dyDescent="0.3">
      <c r="B98" s="86"/>
    </row>
    <row r="99" spans="2:2" x14ac:dyDescent="0.3">
      <c r="B99" s="86"/>
    </row>
    <row r="100" spans="2:2" x14ac:dyDescent="0.3">
      <c r="B100" s="86"/>
    </row>
    <row r="101" spans="2:2" x14ac:dyDescent="0.3">
      <c r="B101" s="86"/>
    </row>
    <row r="102" spans="2:2" x14ac:dyDescent="0.3">
      <c r="B102" s="86"/>
    </row>
    <row r="103" spans="2:2" x14ac:dyDescent="0.3">
      <c r="B103" s="86"/>
    </row>
    <row r="104" spans="2:2" x14ac:dyDescent="0.3">
      <c r="B104" s="86"/>
    </row>
    <row r="105" spans="2:2" x14ac:dyDescent="0.3">
      <c r="B105" s="86"/>
    </row>
    <row r="106" spans="2:2" x14ac:dyDescent="0.3">
      <c r="B106" s="86"/>
    </row>
    <row r="107" spans="2:2" x14ac:dyDescent="0.3">
      <c r="B107" s="86"/>
    </row>
    <row r="108" spans="2:2" x14ac:dyDescent="0.3">
      <c r="B108" s="86"/>
    </row>
    <row r="109" spans="2:2" x14ac:dyDescent="0.3">
      <c r="B109" s="86"/>
    </row>
    <row r="110" spans="2:2" x14ac:dyDescent="0.3">
      <c r="B110" s="86"/>
    </row>
    <row r="111" spans="2:2" x14ac:dyDescent="0.3">
      <c r="B111" s="86"/>
    </row>
    <row r="112" spans="2:2" x14ac:dyDescent="0.3">
      <c r="B112" s="86"/>
    </row>
    <row r="113" spans="2:2" x14ac:dyDescent="0.3">
      <c r="B113" s="86"/>
    </row>
    <row r="114" spans="2:2" x14ac:dyDescent="0.3">
      <c r="B114" s="86"/>
    </row>
    <row r="115" spans="2:2" x14ac:dyDescent="0.3">
      <c r="B115" s="86"/>
    </row>
    <row r="116" spans="2:2" x14ac:dyDescent="0.3">
      <c r="B116" s="86"/>
    </row>
    <row r="117" spans="2:2" x14ac:dyDescent="0.3">
      <c r="B117" s="86"/>
    </row>
    <row r="118" spans="2:2" x14ac:dyDescent="0.3">
      <c r="B118" s="86"/>
    </row>
    <row r="119" spans="2:2" x14ac:dyDescent="0.3">
      <c r="B119" s="86"/>
    </row>
    <row r="120" spans="2:2" x14ac:dyDescent="0.3">
      <c r="B120" s="86"/>
    </row>
    <row r="121" spans="2:2" x14ac:dyDescent="0.3">
      <c r="B121" s="86"/>
    </row>
    <row r="122" spans="2:2" x14ac:dyDescent="0.3">
      <c r="B122" s="86"/>
    </row>
    <row r="123" spans="2:2" x14ac:dyDescent="0.3">
      <c r="B123" s="86"/>
    </row>
    <row r="124" spans="2:2" x14ac:dyDescent="0.3">
      <c r="B124" s="86"/>
    </row>
    <row r="125" spans="2:2" x14ac:dyDescent="0.3">
      <c r="B125" s="86"/>
    </row>
    <row r="126" spans="2:2" x14ac:dyDescent="0.3">
      <c r="B126" s="86"/>
    </row>
    <row r="127" spans="2:2" x14ac:dyDescent="0.3">
      <c r="B127" s="86"/>
    </row>
    <row r="128" spans="2:2" x14ac:dyDescent="0.3">
      <c r="B128" s="86"/>
    </row>
    <row r="129" spans="2:2" x14ac:dyDescent="0.3">
      <c r="B129" s="86"/>
    </row>
    <row r="130" spans="2:2" x14ac:dyDescent="0.3">
      <c r="B130" s="86"/>
    </row>
    <row r="131" spans="2:2" x14ac:dyDescent="0.3">
      <c r="B131" s="86"/>
    </row>
    <row r="132" spans="2:2" x14ac:dyDescent="0.3">
      <c r="B132" s="86"/>
    </row>
    <row r="133" spans="2:2" x14ac:dyDescent="0.3">
      <c r="B133" s="86"/>
    </row>
    <row r="134" spans="2:2" x14ac:dyDescent="0.3">
      <c r="B134" s="86"/>
    </row>
    <row r="135" spans="2:2" x14ac:dyDescent="0.3">
      <c r="B135" s="86"/>
    </row>
    <row r="136" spans="2:2" x14ac:dyDescent="0.3">
      <c r="B136" s="86"/>
    </row>
    <row r="137" spans="2:2" x14ac:dyDescent="0.3">
      <c r="B137" s="86"/>
    </row>
    <row r="138" spans="2:2" x14ac:dyDescent="0.3">
      <c r="B138" s="86"/>
    </row>
    <row r="139" spans="2:2" x14ac:dyDescent="0.3">
      <c r="B139" s="86"/>
    </row>
    <row r="140" spans="2:2" x14ac:dyDescent="0.3">
      <c r="B140" s="86"/>
    </row>
    <row r="141" spans="2:2" x14ac:dyDescent="0.3">
      <c r="B141" s="86"/>
    </row>
    <row r="142" spans="2:2" x14ac:dyDescent="0.3">
      <c r="B142" s="86"/>
    </row>
    <row r="143" spans="2:2" x14ac:dyDescent="0.3">
      <c r="B143" s="86"/>
    </row>
    <row r="144" spans="2:2" x14ac:dyDescent="0.3">
      <c r="B144" s="86"/>
    </row>
    <row r="145" spans="2:2" x14ac:dyDescent="0.3">
      <c r="B145" s="86"/>
    </row>
    <row r="146" spans="2:2" x14ac:dyDescent="0.3">
      <c r="B146" s="86"/>
    </row>
    <row r="147" spans="2:2" x14ac:dyDescent="0.3">
      <c r="B147" s="86"/>
    </row>
    <row r="148" spans="2:2" x14ac:dyDescent="0.3">
      <c r="B148" s="86"/>
    </row>
    <row r="149" spans="2:2" x14ac:dyDescent="0.3">
      <c r="B149" s="86"/>
    </row>
    <row r="150" spans="2:2" x14ac:dyDescent="0.3">
      <c r="B150" s="86"/>
    </row>
    <row r="151" spans="2:2" x14ac:dyDescent="0.3">
      <c r="B151" s="86"/>
    </row>
    <row r="152" spans="2:2" x14ac:dyDescent="0.3">
      <c r="B152" s="86"/>
    </row>
    <row r="153" spans="2:2" x14ac:dyDescent="0.3">
      <c r="B153" s="86"/>
    </row>
    <row r="154" spans="2:2" x14ac:dyDescent="0.3">
      <c r="B154" s="86"/>
    </row>
    <row r="155" spans="2:2" x14ac:dyDescent="0.3">
      <c r="B155" s="86"/>
    </row>
    <row r="156" spans="2:2" x14ac:dyDescent="0.3">
      <c r="B156" s="86"/>
    </row>
    <row r="157" spans="2:2" x14ac:dyDescent="0.3">
      <c r="B157" s="86"/>
    </row>
    <row r="158" spans="2:2" x14ac:dyDescent="0.3">
      <c r="B158" s="86"/>
    </row>
    <row r="159" spans="2:2" x14ac:dyDescent="0.3">
      <c r="B159" s="86"/>
    </row>
    <row r="160" spans="2:2" x14ac:dyDescent="0.3">
      <c r="B160" s="86"/>
    </row>
    <row r="161" spans="2:2" x14ac:dyDescent="0.3">
      <c r="B161" s="86"/>
    </row>
    <row r="162" spans="2:2" x14ac:dyDescent="0.3">
      <c r="B162" s="86"/>
    </row>
    <row r="163" spans="2:2" x14ac:dyDescent="0.3">
      <c r="B163" s="86"/>
    </row>
    <row r="164" spans="2:2" x14ac:dyDescent="0.3">
      <c r="B164" s="86"/>
    </row>
    <row r="165" spans="2:2" x14ac:dyDescent="0.3">
      <c r="B165" s="86"/>
    </row>
    <row r="166" spans="2:2" x14ac:dyDescent="0.3">
      <c r="B166" s="86"/>
    </row>
    <row r="167" spans="2:2" x14ac:dyDescent="0.3">
      <c r="B167" s="86"/>
    </row>
    <row r="168" spans="2:2" x14ac:dyDescent="0.3">
      <c r="B168" s="86"/>
    </row>
    <row r="169" spans="2:2" x14ac:dyDescent="0.3">
      <c r="B169" s="86"/>
    </row>
    <row r="170" spans="2:2" x14ac:dyDescent="0.3">
      <c r="B170" s="86"/>
    </row>
    <row r="171" spans="2:2" x14ac:dyDescent="0.3">
      <c r="B171" s="86"/>
    </row>
    <row r="172" spans="2:2" x14ac:dyDescent="0.3">
      <c r="B172" s="86"/>
    </row>
    <row r="173" spans="2:2" x14ac:dyDescent="0.3">
      <c r="B173" s="86"/>
    </row>
    <row r="174" spans="2:2" x14ac:dyDescent="0.3">
      <c r="B174" s="86"/>
    </row>
    <row r="175" spans="2:2" x14ac:dyDescent="0.3">
      <c r="B175" s="86"/>
    </row>
    <row r="176" spans="2:2" x14ac:dyDescent="0.3">
      <c r="B176" s="86"/>
    </row>
    <row r="177" spans="2:2" x14ac:dyDescent="0.3">
      <c r="B177" s="86"/>
    </row>
    <row r="178" spans="2:2" x14ac:dyDescent="0.3">
      <c r="B178" s="86"/>
    </row>
    <row r="179" spans="2:2" x14ac:dyDescent="0.3">
      <c r="B179" s="86"/>
    </row>
    <row r="180" spans="2:2" x14ac:dyDescent="0.3">
      <c r="B180" s="86"/>
    </row>
    <row r="181" spans="2:2" x14ac:dyDescent="0.3">
      <c r="B181" s="86"/>
    </row>
    <row r="182" spans="2:2" x14ac:dyDescent="0.3">
      <c r="B182" s="86"/>
    </row>
    <row r="183" spans="2:2" x14ac:dyDescent="0.3">
      <c r="B183" s="86"/>
    </row>
    <row r="184" spans="2:2" x14ac:dyDescent="0.3">
      <c r="B184" s="86"/>
    </row>
    <row r="185" spans="2:2" x14ac:dyDescent="0.3">
      <c r="B185" s="86"/>
    </row>
    <row r="186" spans="2:2" x14ac:dyDescent="0.3">
      <c r="B186" s="86"/>
    </row>
    <row r="187" spans="2:2" x14ac:dyDescent="0.3">
      <c r="B187" s="86"/>
    </row>
    <row r="188" spans="2:2" x14ac:dyDescent="0.3">
      <c r="B188" s="86"/>
    </row>
    <row r="189" spans="2:2" x14ac:dyDescent="0.3">
      <c r="B189" s="86"/>
    </row>
    <row r="190" spans="2:2" x14ac:dyDescent="0.3">
      <c r="B190" s="86"/>
    </row>
    <row r="191" spans="2:2" x14ac:dyDescent="0.3">
      <c r="B191" s="86"/>
    </row>
    <row r="192" spans="2:2" x14ac:dyDescent="0.3">
      <c r="B192" s="86"/>
    </row>
    <row r="193" spans="2:2" x14ac:dyDescent="0.3">
      <c r="B193" s="86"/>
    </row>
    <row r="194" spans="2:2" x14ac:dyDescent="0.3">
      <c r="B194" s="86"/>
    </row>
    <row r="195" spans="2:2" x14ac:dyDescent="0.3">
      <c r="B195" s="86"/>
    </row>
    <row r="196" spans="2:2" x14ac:dyDescent="0.3">
      <c r="B196" s="86"/>
    </row>
    <row r="197" spans="2:2" x14ac:dyDescent="0.3">
      <c r="B197" s="86"/>
    </row>
    <row r="198" spans="2:2" x14ac:dyDescent="0.3">
      <c r="B198" s="86"/>
    </row>
    <row r="199" spans="2:2" x14ac:dyDescent="0.3">
      <c r="B199" s="86"/>
    </row>
    <row r="200" spans="2:2" x14ac:dyDescent="0.3">
      <c r="B200" s="86"/>
    </row>
    <row r="201" spans="2:2" x14ac:dyDescent="0.3">
      <c r="B201" s="86"/>
    </row>
    <row r="202" spans="2:2" x14ac:dyDescent="0.3">
      <c r="B202" s="86"/>
    </row>
    <row r="203" spans="2:2" x14ac:dyDescent="0.3">
      <c r="B203" s="86"/>
    </row>
    <row r="204" spans="2:2" x14ac:dyDescent="0.3">
      <c r="B204" s="86"/>
    </row>
    <row r="205" spans="2:2" x14ac:dyDescent="0.3">
      <c r="B205" s="86"/>
    </row>
    <row r="206" spans="2:2" x14ac:dyDescent="0.3">
      <c r="B206" s="86"/>
    </row>
    <row r="207" spans="2:2" x14ac:dyDescent="0.3">
      <c r="B207" s="86"/>
    </row>
    <row r="208" spans="2:2" x14ac:dyDescent="0.3">
      <c r="B208" s="86"/>
    </row>
    <row r="209" spans="2:2" x14ac:dyDescent="0.3">
      <c r="B209" s="86"/>
    </row>
    <row r="210" spans="2:2" x14ac:dyDescent="0.3">
      <c r="B210" s="86"/>
    </row>
    <row r="211" spans="2:2" x14ac:dyDescent="0.3">
      <c r="B211" s="86"/>
    </row>
    <row r="212" spans="2:2" x14ac:dyDescent="0.3">
      <c r="B212" s="86"/>
    </row>
    <row r="213" spans="2:2" x14ac:dyDescent="0.3">
      <c r="B213" s="86"/>
    </row>
    <row r="214" spans="2:2" x14ac:dyDescent="0.3">
      <c r="B214" s="86"/>
    </row>
    <row r="215" spans="2:2" x14ac:dyDescent="0.3">
      <c r="B215" s="86"/>
    </row>
    <row r="216" spans="2:2" x14ac:dyDescent="0.3">
      <c r="B216" s="86"/>
    </row>
    <row r="217" spans="2:2" x14ac:dyDescent="0.3">
      <c r="B217" s="86"/>
    </row>
    <row r="218" spans="2:2" x14ac:dyDescent="0.3">
      <c r="B218" s="86"/>
    </row>
    <row r="219" spans="2:2" x14ac:dyDescent="0.3">
      <c r="B219" s="86"/>
    </row>
    <row r="220" spans="2:2" x14ac:dyDescent="0.3">
      <c r="B220" s="86"/>
    </row>
    <row r="221" spans="2:2" x14ac:dyDescent="0.3">
      <c r="B221" s="86"/>
    </row>
    <row r="222" spans="2:2" x14ac:dyDescent="0.3">
      <c r="B222" s="86"/>
    </row>
    <row r="223" spans="2:2" x14ac:dyDescent="0.3">
      <c r="B223" s="86"/>
    </row>
    <row r="224" spans="2:2" x14ac:dyDescent="0.3">
      <c r="B224" s="86"/>
    </row>
    <row r="225" spans="2:2" x14ac:dyDescent="0.3">
      <c r="B225" s="86"/>
    </row>
    <row r="226" spans="2:2" x14ac:dyDescent="0.3">
      <c r="B226" s="86"/>
    </row>
    <row r="227" spans="2:2" x14ac:dyDescent="0.3">
      <c r="B227" s="86"/>
    </row>
    <row r="228" spans="2:2" x14ac:dyDescent="0.3">
      <c r="B228" s="86"/>
    </row>
    <row r="229" spans="2:2" x14ac:dyDescent="0.3">
      <c r="B229" s="86"/>
    </row>
    <row r="230" spans="2:2" x14ac:dyDescent="0.3">
      <c r="B230" s="86"/>
    </row>
    <row r="231" spans="2:2" x14ac:dyDescent="0.3">
      <c r="B231" s="86"/>
    </row>
    <row r="232" spans="2:2" x14ac:dyDescent="0.3">
      <c r="B232" s="86"/>
    </row>
    <row r="233" spans="2:2" x14ac:dyDescent="0.3">
      <c r="B233" s="86"/>
    </row>
    <row r="234" spans="2:2" x14ac:dyDescent="0.3">
      <c r="B234" s="86"/>
    </row>
    <row r="235" spans="2:2" x14ac:dyDescent="0.3">
      <c r="B235" s="86"/>
    </row>
    <row r="236" spans="2:2" x14ac:dyDescent="0.3">
      <c r="B236" s="86"/>
    </row>
    <row r="237" spans="2:2" x14ac:dyDescent="0.3">
      <c r="B237" s="86"/>
    </row>
    <row r="238" spans="2:2" x14ac:dyDescent="0.3">
      <c r="B238" s="86"/>
    </row>
    <row r="239" spans="2:2" x14ac:dyDescent="0.3">
      <c r="B239" s="86"/>
    </row>
    <row r="240" spans="2:2" x14ac:dyDescent="0.3">
      <c r="B240" s="86"/>
    </row>
    <row r="241" spans="2:2" x14ac:dyDescent="0.3">
      <c r="B241" s="86"/>
    </row>
    <row r="242" spans="2:2" x14ac:dyDescent="0.3">
      <c r="B242" s="86"/>
    </row>
    <row r="243" spans="2:2" x14ac:dyDescent="0.3">
      <c r="B243" s="86"/>
    </row>
    <row r="244" spans="2:2" x14ac:dyDescent="0.3">
      <c r="B244" s="86"/>
    </row>
    <row r="245" spans="2:2" x14ac:dyDescent="0.3">
      <c r="B245" s="86"/>
    </row>
    <row r="246" spans="2:2" x14ac:dyDescent="0.3">
      <c r="B246" s="86"/>
    </row>
    <row r="247" spans="2:2" x14ac:dyDescent="0.3">
      <c r="B247" s="86"/>
    </row>
    <row r="248" spans="2:2" x14ac:dyDescent="0.3">
      <c r="B248" s="86"/>
    </row>
    <row r="249" spans="2:2" x14ac:dyDescent="0.3">
      <c r="B249" s="86"/>
    </row>
    <row r="250" spans="2:2" x14ac:dyDescent="0.3">
      <c r="B250" s="86"/>
    </row>
    <row r="251" spans="2:2" x14ac:dyDescent="0.3">
      <c r="B251" s="86"/>
    </row>
    <row r="252" spans="2:2" x14ac:dyDescent="0.3">
      <c r="B252" s="86"/>
    </row>
    <row r="253" spans="2:2" x14ac:dyDescent="0.3">
      <c r="B253" s="86"/>
    </row>
    <row r="254" spans="2:2" x14ac:dyDescent="0.3">
      <c r="B254" s="86"/>
    </row>
    <row r="255" spans="2:2" x14ac:dyDescent="0.3">
      <c r="B255" s="86"/>
    </row>
    <row r="256" spans="2:2" x14ac:dyDescent="0.3">
      <c r="B256" s="86"/>
    </row>
    <row r="257" spans="2:2" x14ac:dyDescent="0.3">
      <c r="B257" s="86"/>
    </row>
    <row r="258" spans="2:2" x14ac:dyDescent="0.3">
      <c r="B258" s="86"/>
    </row>
    <row r="259" spans="2:2" x14ac:dyDescent="0.3">
      <c r="B259" s="86"/>
    </row>
    <row r="260" spans="2:2" x14ac:dyDescent="0.3">
      <c r="B260" s="86"/>
    </row>
    <row r="261" spans="2:2" x14ac:dyDescent="0.3">
      <c r="B261" s="86"/>
    </row>
    <row r="262" spans="2:2" x14ac:dyDescent="0.3">
      <c r="B262" s="86"/>
    </row>
    <row r="263" spans="2:2" x14ac:dyDescent="0.3">
      <c r="B263" s="86"/>
    </row>
    <row r="264" spans="2:2" x14ac:dyDescent="0.3">
      <c r="B264" s="86"/>
    </row>
    <row r="265" spans="2:2" x14ac:dyDescent="0.3">
      <c r="B265" s="86"/>
    </row>
    <row r="266" spans="2:2" x14ac:dyDescent="0.3">
      <c r="B266" s="86"/>
    </row>
    <row r="267" spans="2:2" x14ac:dyDescent="0.3">
      <c r="B267" s="86"/>
    </row>
    <row r="268" spans="2:2" x14ac:dyDescent="0.3">
      <c r="B268" s="86"/>
    </row>
    <row r="269" spans="2:2" x14ac:dyDescent="0.3">
      <c r="B269" s="86"/>
    </row>
    <row r="270" spans="2:2" x14ac:dyDescent="0.3">
      <c r="B270" s="86"/>
    </row>
    <row r="271" spans="2:2" x14ac:dyDescent="0.3">
      <c r="B271" s="86"/>
    </row>
    <row r="272" spans="2:2" x14ac:dyDescent="0.3">
      <c r="B272" s="86"/>
    </row>
    <row r="273" spans="2:2" x14ac:dyDescent="0.3">
      <c r="B273" s="86"/>
    </row>
    <row r="274" spans="2:2" x14ac:dyDescent="0.3">
      <c r="B274" s="86"/>
    </row>
    <row r="275" spans="2:2" x14ac:dyDescent="0.3">
      <c r="B275" s="86"/>
    </row>
    <row r="276" spans="2:2" x14ac:dyDescent="0.3">
      <c r="B276" s="86"/>
    </row>
    <row r="277" spans="2:2" x14ac:dyDescent="0.3">
      <c r="B277" s="86"/>
    </row>
    <row r="278" spans="2:2" x14ac:dyDescent="0.3">
      <c r="B278" s="86"/>
    </row>
    <row r="279" spans="2:2" x14ac:dyDescent="0.3">
      <c r="B279" s="86"/>
    </row>
    <row r="280" spans="2:2" x14ac:dyDescent="0.3">
      <c r="B280" s="86"/>
    </row>
    <row r="281" spans="2:2" x14ac:dyDescent="0.3">
      <c r="B281" s="86"/>
    </row>
    <row r="282" spans="2:2" x14ac:dyDescent="0.3">
      <c r="B282" s="86"/>
    </row>
    <row r="283" spans="2:2" x14ac:dyDescent="0.3">
      <c r="B283" s="86"/>
    </row>
    <row r="284" spans="2:2" x14ac:dyDescent="0.3">
      <c r="B284" s="86"/>
    </row>
    <row r="285" spans="2:2" x14ac:dyDescent="0.3">
      <c r="B285" s="86"/>
    </row>
    <row r="286" spans="2:2" x14ac:dyDescent="0.3">
      <c r="B286" s="86"/>
    </row>
    <row r="287" spans="2:2" x14ac:dyDescent="0.3">
      <c r="B287" s="86"/>
    </row>
    <row r="288" spans="2:2" x14ac:dyDescent="0.3">
      <c r="B288" s="86"/>
    </row>
    <row r="289" spans="2:2" x14ac:dyDescent="0.3">
      <c r="B289" s="86"/>
    </row>
    <row r="290" spans="2:2" x14ac:dyDescent="0.3">
      <c r="B290" s="86"/>
    </row>
    <row r="291" spans="2:2" x14ac:dyDescent="0.3">
      <c r="B291" s="86"/>
    </row>
    <row r="292" spans="2:2" x14ac:dyDescent="0.3">
      <c r="B292" s="86"/>
    </row>
    <row r="293" spans="2:2" x14ac:dyDescent="0.3">
      <c r="B293" s="86"/>
    </row>
    <row r="294" spans="2:2" x14ac:dyDescent="0.3">
      <c r="B294" s="86"/>
    </row>
    <row r="295" spans="2:2" x14ac:dyDescent="0.3">
      <c r="B295" s="86"/>
    </row>
    <row r="296" spans="2:2" x14ac:dyDescent="0.3">
      <c r="B296" s="86"/>
    </row>
    <row r="297" spans="2:2" x14ac:dyDescent="0.3">
      <c r="B297" s="86"/>
    </row>
    <row r="298" spans="2:2" x14ac:dyDescent="0.3">
      <c r="B298" s="86"/>
    </row>
    <row r="299" spans="2:2" x14ac:dyDescent="0.3">
      <c r="B299" s="86"/>
    </row>
    <row r="300" spans="2:2" x14ac:dyDescent="0.3">
      <c r="B300" s="86"/>
    </row>
    <row r="301" spans="2:2" x14ac:dyDescent="0.3">
      <c r="B301" s="86"/>
    </row>
    <row r="302" spans="2:2" x14ac:dyDescent="0.3">
      <c r="B302" s="86"/>
    </row>
    <row r="303" spans="2:2" x14ac:dyDescent="0.3">
      <c r="B303" s="86"/>
    </row>
    <row r="304" spans="2:2" x14ac:dyDescent="0.3">
      <c r="B304" s="86"/>
    </row>
    <row r="305" spans="2:2" x14ac:dyDescent="0.3">
      <c r="B305" s="86"/>
    </row>
    <row r="306" spans="2:2" x14ac:dyDescent="0.3">
      <c r="B306" s="86"/>
    </row>
    <row r="307" spans="2:2" x14ac:dyDescent="0.3">
      <c r="B307" s="86"/>
    </row>
    <row r="308" spans="2:2" x14ac:dyDescent="0.3">
      <c r="B308" s="86"/>
    </row>
    <row r="309" spans="2:2" x14ac:dyDescent="0.3">
      <c r="B309" s="86"/>
    </row>
    <row r="310" spans="2:2" x14ac:dyDescent="0.3">
      <c r="B310" s="86"/>
    </row>
    <row r="311" spans="2:2" x14ac:dyDescent="0.3">
      <c r="B311" s="86"/>
    </row>
    <row r="312" spans="2:2" x14ac:dyDescent="0.3">
      <c r="B312" s="86"/>
    </row>
    <row r="313" spans="2:2" x14ac:dyDescent="0.3">
      <c r="B313" s="86"/>
    </row>
    <row r="314" spans="2:2" x14ac:dyDescent="0.3">
      <c r="B314" s="86"/>
    </row>
    <row r="315" spans="2:2" x14ac:dyDescent="0.3">
      <c r="B315" s="86"/>
    </row>
    <row r="316" spans="2:2" x14ac:dyDescent="0.3">
      <c r="B316" s="86"/>
    </row>
    <row r="317" spans="2:2" x14ac:dyDescent="0.3">
      <c r="B317" s="86"/>
    </row>
    <row r="318" spans="2:2" x14ac:dyDescent="0.3">
      <c r="B318" s="86"/>
    </row>
    <row r="319" spans="2:2" x14ac:dyDescent="0.3">
      <c r="B319" s="86"/>
    </row>
    <row r="320" spans="2:2" x14ac:dyDescent="0.3">
      <c r="B320" s="86"/>
    </row>
    <row r="321" spans="2:2" x14ac:dyDescent="0.3">
      <c r="B321" s="86"/>
    </row>
    <row r="322" spans="2:2" x14ac:dyDescent="0.3">
      <c r="B322" s="86"/>
    </row>
    <row r="323" spans="2:2" x14ac:dyDescent="0.3">
      <c r="B323" s="86"/>
    </row>
    <row r="324" spans="2:2" x14ac:dyDescent="0.3">
      <c r="B324" s="86"/>
    </row>
    <row r="325" spans="2:2" x14ac:dyDescent="0.3">
      <c r="B325" s="86"/>
    </row>
    <row r="326" spans="2:2" x14ac:dyDescent="0.3">
      <c r="B326" s="86"/>
    </row>
    <row r="327" spans="2:2" x14ac:dyDescent="0.3">
      <c r="B327" s="86"/>
    </row>
    <row r="328" spans="2:2" x14ac:dyDescent="0.3">
      <c r="B328" s="86"/>
    </row>
    <row r="329" spans="2:2" x14ac:dyDescent="0.3">
      <c r="B329" s="86"/>
    </row>
    <row r="330" spans="2:2" x14ac:dyDescent="0.3">
      <c r="B330" s="86"/>
    </row>
    <row r="331" spans="2:2" x14ac:dyDescent="0.3">
      <c r="B331" s="86"/>
    </row>
    <row r="332" spans="2:2" x14ac:dyDescent="0.3">
      <c r="B332" s="86"/>
    </row>
    <row r="333" spans="2:2" x14ac:dyDescent="0.3">
      <c r="B333" s="86"/>
    </row>
    <row r="334" spans="2:2" x14ac:dyDescent="0.3">
      <c r="B334" s="86"/>
    </row>
    <row r="335" spans="2:2" x14ac:dyDescent="0.3">
      <c r="B335" s="86"/>
    </row>
    <row r="336" spans="2:2" x14ac:dyDescent="0.3">
      <c r="B336" s="86"/>
    </row>
    <row r="337" spans="2:2" x14ac:dyDescent="0.3">
      <c r="B337" s="86"/>
    </row>
    <row r="338" spans="2:2" x14ac:dyDescent="0.3">
      <c r="B338" s="86"/>
    </row>
    <row r="339" spans="2:2" x14ac:dyDescent="0.3">
      <c r="B339" s="86"/>
    </row>
    <row r="340" spans="2:2" x14ac:dyDescent="0.3">
      <c r="B340" s="86"/>
    </row>
    <row r="341" spans="2:2" x14ac:dyDescent="0.3">
      <c r="B341" s="86"/>
    </row>
    <row r="342" spans="2:2" x14ac:dyDescent="0.3">
      <c r="B342" s="86"/>
    </row>
    <row r="343" spans="2:2" x14ac:dyDescent="0.3">
      <c r="B343" s="86"/>
    </row>
    <row r="344" spans="2:2" x14ac:dyDescent="0.3">
      <c r="B344" s="86"/>
    </row>
    <row r="345" spans="2:2" x14ac:dyDescent="0.3">
      <c r="B345" s="86"/>
    </row>
    <row r="346" spans="2:2" x14ac:dyDescent="0.3">
      <c r="B346" s="86"/>
    </row>
    <row r="347" spans="2:2" x14ac:dyDescent="0.3">
      <c r="B347" s="86"/>
    </row>
    <row r="348" spans="2:2" x14ac:dyDescent="0.3">
      <c r="B348" s="86"/>
    </row>
    <row r="349" spans="2:2" x14ac:dyDescent="0.3">
      <c r="B349" s="86"/>
    </row>
    <row r="350" spans="2:2" x14ac:dyDescent="0.3">
      <c r="B350" s="86"/>
    </row>
    <row r="351" spans="2:2" x14ac:dyDescent="0.3">
      <c r="B351" s="86"/>
    </row>
    <row r="352" spans="2:2" x14ac:dyDescent="0.3">
      <c r="B352" s="86"/>
    </row>
    <row r="353" spans="2:2" x14ac:dyDescent="0.3">
      <c r="B353" s="86"/>
    </row>
    <row r="354" spans="2:2" x14ac:dyDescent="0.3">
      <c r="B354" s="86"/>
    </row>
    <row r="355" spans="2:2" x14ac:dyDescent="0.3">
      <c r="B355" s="86"/>
    </row>
    <row r="356" spans="2:2" x14ac:dyDescent="0.3">
      <c r="B356" s="86"/>
    </row>
    <row r="357" spans="2:2" x14ac:dyDescent="0.3">
      <c r="B357" s="86"/>
    </row>
    <row r="358" spans="2:2" x14ac:dyDescent="0.3">
      <c r="B358" s="86"/>
    </row>
    <row r="359" spans="2:2" x14ac:dyDescent="0.3">
      <c r="B359" s="86"/>
    </row>
    <row r="360" spans="2:2" x14ac:dyDescent="0.3">
      <c r="B360" s="86"/>
    </row>
    <row r="361" spans="2:2" x14ac:dyDescent="0.3">
      <c r="B361" s="86"/>
    </row>
    <row r="362" spans="2:2" x14ac:dyDescent="0.3">
      <c r="B362" s="86"/>
    </row>
    <row r="363" spans="2:2" x14ac:dyDescent="0.3">
      <c r="B363" s="86"/>
    </row>
    <row r="364" spans="2:2" x14ac:dyDescent="0.3">
      <c r="B364" s="86"/>
    </row>
    <row r="365" spans="2:2" x14ac:dyDescent="0.3">
      <c r="B365" s="86"/>
    </row>
    <row r="366" spans="2:2" x14ac:dyDescent="0.3">
      <c r="B366" s="86"/>
    </row>
    <row r="367" spans="2:2" x14ac:dyDescent="0.3">
      <c r="B367" s="86"/>
    </row>
    <row r="368" spans="2:2" x14ac:dyDescent="0.3">
      <c r="B368" s="86"/>
    </row>
    <row r="369" spans="2:2" x14ac:dyDescent="0.3">
      <c r="B369" s="86"/>
    </row>
    <row r="370" spans="2:2" x14ac:dyDescent="0.3">
      <c r="B370" s="86"/>
    </row>
    <row r="371" spans="2:2" x14ac:dyDescent="0.3">
      <c r="B371" s="86"/>
    </row>
    <row r="372" spans="2:2" x14ac:dyDescent="0.3">
      <c r="B372" s="86"/>
    </row>
    <row r="373" spans="2:2" x14ac:dyDescent="0.3">
      <c r="B373" s="86"/>
    </row>
    <row r="374" spans="2:2" x14ac:dyDescent="0.3">
      <c r="B374" s="86"/>
    </row>
    <row r="375" spans="2:2" x14ac:dyDescent="0.3">
      <c r="B375" s="86"/>
    </row>
    <row r="376" spans="2:2" x14ac:dyDescent="0.3">
      <c r="B376" s="86"/>
    </row>
    <row r="377" spans="2:2" x14ac:dyDescent="0.3">
      <c r="B377" s="86"/>
    </row>
    <row r="378" spans="2:2" x14ac:dyDescent="0.3">
      <c r="B378" s="86"/>
    </row>
    <row r="379" spans="2:2" x14ac:dyDescent="0.3">
      <c r="B379" s="86"/>
    </row>
    <row r="380" spans="2:2" x14ac:dyDescent="0.3">
      <c r="B380" s="86"/>
    </row>
    <row r="381" spans="2:2" x14ac:dyDescent="0.3">
      <c r="B381" s="86"/>
    </row>
    <row r="382" spans="2:2" x14ac:dyDescent="0.3">
      <c r="B382" s="86"/>
    </row>
    <row r="383" spans="2:2" x14ac:dyDescent="0.3">
      <c r="B383" s="86"/>
    </row>
    <row r="384" spans="2:2" x14ac:dyDescent="0.3">
      <c r="B384" s="86"/>
    </row>
    <row r="385" spans="2:2" x14ac:dyDescent="0.3">
      <c r="B385" s="86"/>
    </row>
    <row r="386" spans="2:2" x14ac:dyDescent="0.3">
      <c r="B386" s="86"/>
    </row>
    <row r="387" spans="2:2" x14ac:dyDescent="0.3">
      <c r="B387" s="86"/>
    </row>
    <row r="388" spans="2:2" x14ac:dyDescent="0.3">
      <c r="B388" s="86"/>
    </row>
    <row r="389" spans="2:2" x14ac:dyDescent="0.3">
      <c r="B389" s="86"/>
    </row>
    <row r="390" spans="2:2" x14ac:dyDescent="0.3">
      <c r="B390" s="86"/>
    </row>
    <row r="391" spans="2:2" x14ac:dyDescent="0.3">
      <c r="B391" s="86"/>
    </row>
    <row r="392" spans="2:2" x14ac:dyDescent="0.3">
      <c r="B392" s="86"/>
    </row>
    <row r="393" spans="2:2" x14ac:dyDescent="0.3">
      <c r="B393" s="86"/>
    </row>
    <row r="394" spans="2:2" x14ac:dyDescent="0.3">
      <c r="B394" s="86"/>
    </row>
    <row r="395" spans="2:2" x14ac:dyDescent="0.3">
      <c r="B395" s="86"/>
    </row>
    <row r="396" spans="2:2" x14ac:dyDescent="0.3">
      <c r="B396" s="86"/>
    </row>
    <row r="397" spans="2:2" x14ac:dyDescent="0.3">
      <c r="B397" s="86"/>
    </row>
    <row r="398" spans="2:2" x14ac:dyDescent="0.3">
      <c r="B398" s="86"/>
    </row>
    <row r="399" spans="2:2" x14ac:dyDescent="0.3">
      <c r="B399" s="86"/>
    </row>
    <row r="400" spans="2:2" x14ac:dyDescent="0.3">
      <c r="B400" s="86"/>
    </row>
    <row r="401" spans="2:2" x14ac:dyDescent="0.3">
      <c r="B401" s="86"/>
    </row>
    <row r="402" spans="2:2" x14ac:dyDescent="0.3">
      <c r="B402" s="86"/>
    </row>
    <row r="403" spans="2:2" x14ac:dyDescent="0.3">
      <c r="B403" s="86"/>
    </row>
    <row r="404" spans="2:2" x14ac:dyDescent="0.3">
      <c r="B404" s="86"/>
    </row>
    <row r="405" spans="2:2" x14ac:dyDescent="0.3">
      <c r="B405" s="86"/>
    </row>
    <row r="406" spans="2:2" x14ac:dyDescent="0.3">
      <c r="B406" s="86"/>
    </row>
    <row r="407" spans="2:2" x14ac:dyDescent="0.3">
      <c r="B407" s="86"/>
    </row>
    <row r="408" spans="2:2" x14ac:dyDescent="0.3">
      <c r="B408" s="86"/>
    </row>
    <row r="409" spans="2:2" x14ac:dyDescent="0.3">
      <c r="B409" s="86"/>
    </row>
    <row r="410" spans="2:2" x14ac:dyDescent="0.3">
      <c r="B410" s="86"/>
    </row>
    <row r="411" spans="2:2" x14ac:dyDescent="0.3">
      <c r="B411" s="86"/>
    </row>
    <row r="412" spans="2:2" x14ac:dyDescent="0.3">
      <c r="B412" s="86"/>
    </row>
    <row r="413" spans="2:2" x14ac:dyDescent="0.3">
      <c r="B413" s="86"/>
    </row>
    <row r="414" spans="2:2" x14ac:dyDescent="0.3">
      <c r="B414" s="86"/>
    </row>
    <row r="415" spans="2:2" x14ac:dyDescent="0.3">
      <c r="B415" s="86"/>
    </row>
    <row r="416" spans="2:2" x14ac:dyDescent="0.3">
      <c r="B416" s="86"/>
    </row>
    <row r="417" spans="2:2" x14ac:dyDescent="0.3">
      <c r="B417" s="86"/>
    </row>
    <row r="418" spans="2:2" x14ac:dyDescent="0.3">
      <c r="B418" s="86"/>
    </row>
    <row r="419" spans="2:2" x14ac:dyDescent="0.3">
      <c r="B419" s="86"/>
    </row>
    <row r="420" spans="2:2" x14ac:dyDescent="0.3">
      <c r="B420" s="86"/>
    </row>
    <row r="421" spans="2:2" x14ac:dyDescent="0.3">
      <c r="B421" s="86"/>
    </row>
    <row r="422" spans="2:2" x14ac:dyDescent="0.3">
      <c r="B422" s="86"/>
    </row>
    <row r="423" spans="2:2" x14ac:dyDescent="0.3">
      <c r="B423" s="86"/>
    </row>
    <row r="424" spans="2:2" x14ac:dyDescent="0.3">
      <c r="B424" s="86"/>
    </row>
    <row r="425" spans="2:2" x14ac:dyDescent="0.3">
      <c r="B425" s="86"/>
    </row>
    <row r="426" spans="2:2" x14ac:dyDescent="0.3">
      <c r="B426" s="86"/>
    </row>
    <row r="427" spans="2:2" x14ac:dyDescent="0.3">
      <c r="B427" s="86"/>
    </row>
    <row r="428" spans="2:2" x14ac:dyDescent="0.3">
      <c r="B428" s="86"/>
    </row>
    <row r="429" spans="2:2" x14ac:dyDescent="0.3">
      <c r="B429" s="86"/>
    </row>
    <row r="430" spans="2:2" x14ac:dyDescent="0.3">
      <c r="B430" s="86"/>
    </row>
    <row r="431" spans="2:2" x14ac:dyDescent="0.3">
      <c r="B431" s="86"/>
    </row>
    <row r="432" spans="2:2" x14ac:dyDescent="0.3">
      <c r="B432" s="86"/>
    </row>
    <row r="433" spans="2:2" x14ac:dyDescent="0.3">
      <c r="B433" s="86"/>
    </row>
    <row r="434" spans="2:2" x14ac:dyDescent="0.3">
      <c r="B434" s="86"/>
    </row>
    <row r="435" spans="2:2" x14ac:dyDescent="0.3">
      <c r="B435" s="86"/>
    </row>
    <row r="436" spans="2:2" x14ac:dyDescent="0.3">
      <c r="B436" s="86"/>
    </row>
    <row r="437" spans="2:2" x14ac:dyDescent="0.3">
      <c r="B437" s="86"/>
    </row>
    <row r="438" spans="2:2" x14ac:dyDescent="0.3">
      <c r="B438" s="86"/>
    </row>
    <row r="439" spans="2:2" x14ac:dyDescent="0.3">
      <c r="B439" s="86"/>
    </row>
    <row r="440" spans="2:2" x14ac:dyDescent="0.3">
      <c r="B440" s="86"/>
    </row>
    <row r="441" spans="2:2" x14ac:dyDescent="0.3">
      <c r="B441" s="86"/>
    </row>
    <row r="442" spans="2:2" x14ac:dyDescent="0.3">
      <c r="B442" s="86"/>
    </row>
    <row r="443" spans="2:2" x14ac:dyDescent="0.3">
      <c r="B443" s="86"/>
    </row>
    <row r="444" spans="2:2" x14ac:dyDescent="0.3">
      <c r="B444" s="86"/>
    </row>
    <row r="445" spans="2:2" x14ac:dyDescent="0.3">
      <c r="B445" s="86"/>
    </row>
    <row r="446" spans="2:2" x14ac:dyDescent="0.3">
      <c r="B446" s="86"/>
    </row>
    <row r="447" spans="2:2" x14ac:dyDescent="0.3">
      <c r="B447" s="86"/>
    </row>
    <row r="448" spans="2:2" x14ac:dyDescent="0.3">
      <c r="B448" s="86"/>
    </row>
    <row r="449" spans="2:2" x14ac:dyDescent="0.3">
      <c r="B449" s="86"/>
    </row>
    <row r="450" spans="2:2" x14ac:dyDescent="0.3">
      <c r="B450" s="86"/>
    </row>
    <row r="451" spans="2:2" x14ac:dyDescent="0.3">
      <c r="B451" s="86"/>
    </row>
    <row r="452" spans="2:2" x14ac:dyDescent="0.3">
      <c r="B452" s="86"/>
    </row>
    <row r="453" spans="2:2" x14ac:dyDescent="0.3">
      <c r="B453" s="86"/>
    </row>
    <row r="454" spans="2:2" x14ac:dyDescent="0.3">
      <c r="B454" s="86"/>
    </row>
    <row r="455" spans="2:2" x14ac:dyDescent="0.3">
      <c r="B455" s="86"/>
    </row>
    <row r="456" spans="2:2" x14ac:dyDescent="0.3">
      <c r="B456" s="86"/>
    </row>
    <row r="457" spans="2:2" x14ac:dyDescent="0.3">
      <c r="B457" s="86"/>
    </row>
    <row r="458" spans="2:2" x14ac:dyDescent="0.3">
      <c r="B458" s="86"/>
    </row>
    <row r="459" spans="2:2" x14ac:dyDescent="0.3">
      <c r="B459" s="86"/>
    </row>
    <row r="460" spans="2:2" x14ac:dyDescent="0.3">
      <c r="B460" s="86"/>
    </row>
    <row r="461" spans="2:2" x14ac:dyDescent="0.3">
      <c r="B461" s="86"/>
    </row>
    <row r="462" spans="2:2" x14ac:dyDescent="0.3">
      <c r="B462" s="86"/>
    </row>
    <row r="463" spans="2:2" x14ac:dyDescent="0.3">
      <c r="B463" s="86"/>
    </row>
    <row r="464" spans="2:2" x14ac:dyDescent="0.3">
      <c r="B464" s="86"/>
    </row>
    <row r="465" spans="2:2" x14ac:dyDescent="0.3">
      <c r="B465" s="86"/>
    </row>
    <row r="466" spans="2:2" x14ac:dyDescent="0.3">
      <c r="B466" s="86"/>
    </row>
    <row r="467" spans="2:2" x14ac:dyDescent="0.3">
      <c r="B467" s="86"/>
    </row>
    <row r="468" spans="2:2" x14ac:dyDescent="0.3">
      <c r="B468" s="86"/>
    </row>
    <row r="469" spans="2:2" x14ac:dyDescent="0.3">
      <c r="B469" s="86"/>
    </row>
    <row r="470" spans="2:2" x14ac:dyDescent="0.3">
      <c r="B470" s="86"/>
    </row>
    <row r="471" spans="2:2" x14ac:dyDescent="0.3">
      <c r="B471" s="86"/>
    </row>
    <row r="472" spans="2:2" x14ac:dyDescent="0.3">
      <c r="B472" s="86"/>
    </row>
    <row r="473" spans="2:2" x14ac:dyDescent="0.3">
      <c r="B473" s="86"/>
    </row>
    <row r="474" spans="2:2" x14ac:dyDescent="0.3">
      <c r="B474" s="86"/>
    </row>
    <row r="475" spans="2:2" x14ac:dyDescent="0.3">
      <c r="B475" s="86"/>
    </row>
    <row r="476" spans="2:2" x14ac:dyDescent="0.3">
      <c r="B476" s="86"/>
    </row>
    <row r="477" spans="2:2" x14ac:dyDescent="0.3">
      <c r="B477" s="86"/>
    </row>
    <row r="478" spans="2:2" x14ac:dyDescent="0.3">
      <c r="B478" s="86"/>
    </row>
    <row r="479" spans="2:2" x14ac:dyDescent="0.3">
      <c r="B479" s="86"/>
    </row>
    <row r="480" spans="2:2" x14ac:dyDescent="0.3">
      <c r="B480" s="86"/>
    </row>
    <row r="481" spans="2:2" x14ac:dyDescent="0.3">
      <c r="B481" s="86"/>
    </row>
    <row r="482" spans="2:2" x14ac:dyDescent="0.3">
      <c r="B482" s="86"/>
    </row>
    <row r="483" spans="2:2" x14ac:dyDescent="0.3">
      <c r="B483" s="86"/>
    </row>
    <row r="484" spans="2:2" x14ac:dyDescent="0.3">
      <c r="B484" s="86"/>
    </row>
    <row r="485" spans="2:2" x14ac:dyDescent="0.3">
      <c r="B485" s="86"/>
    </row>
    <row r="486" spans="2:2" x14ac:dyDescent="0.3">
      <c r="B486" s="86"/>
    </row>
    <row r="487" spans="2:2" x14ac:dyDescent="0.3">
      <c r="B487" s="86"/>
    </row>
    <row r="488" spans="2:2" x14ac:dyDescent="0.3">
      <c r="B488" s="86"/>
    </row>
    <row r="489" spans="2:2" x14ac:dyDescent="0.3">
      <c r="B489" s="86"/>
    </row>
    <row r="490" spans="2:2" x14ac:dyDescent="0.3">
      <c r="B490" s="86"/>
    </row>
    <row r="491" spans="2:2" x14ac:dyDescent="0.3">
      <c r="B491" s="86"/>
    </row>
    <row r="492" spans="2:2" x14ac:dyDescent="0.3">
      <c r="B492" s="86"/>
    </row>
    <row r="493" spans="2:2" x14ac:dyDescent="0.3">
      <c r="B493" s="86"/>
    </row>
    <row r="494" spans="2:2" x14ac:dyDescent="0.3">
      <c r="B494" s="86"/>
    </row>
    <row r="495" spans="2:2" x14ac:dyDescent="0.3">
      <c r="B495" s="86"/>
    </row>
    <row r="496" spans="2:2" x14ac:dyDescent="0.3">
      <c r="B496" s="86"/>
    </row>
    <row r="497" spans="2:2" x14ac:dyDescent="0.3">
      <c r="B497" s="86"/>
    </row>
    <row r="498" spans="2:2" x14ac:dyDescent="0.3">
      <c r="B498" s="86"/>
    </row>
    <row r="499" spans="2:2" x14ac:dyDescent="0.3">
      <c r="B499" s="86"/>
    </row>
    <row r="500" spans="2:2" x14ac:dyDescent="0.3">
      <c r="B500" s="86"/>
    </row>
    <row r="501" spans="2:2" x14ac:dyDescent="0.3">
      <c r="B501" s="86"/>
    </row>
    <row r="502" spans="2:2" x14ac:dyDescent="0.3">
      <c r="B502" s="86"/>
    </row>
    <row r="503" spans="2:2" x14ac:dyDescent="0.3">
      <c r="B503" s="86"/>
    </row>
    <row r="504" spans="2:2" x14ac:dyDescent="0.3">
      <c r="B504" s="86"/>
    </row>
    <row r="505" spans="2:2" x14ac:dyDescent="0.3">
      <c r="B505" s="86"/>
    </row>
    <row r="506" spans="2:2" x14ac:dyDescent="0.3">
      <c r="B506" s="86"/>
    </row>
    <row r="507" spans="2:2" x14ac:dyDescent="0.3">
      <c r="B507" s="86"/>
    </row>
    <row r="508" spans="2:2" x14ac:dyDescent="0.3">
      <c r="B508" s="86"/>
    </row>
    <row r="509" spans="2:2" x14ac:dyDescent="0.3">
      <c r="B509" s="86"/>
    </row>
    <row r="510" spans="2:2" x14ac:dyDescent="0.3">
      <c r="B510" s="86"/>
    </row>
    <row r="511" spans="2:2" x14ac:dyDescent="0.3">
      <c r="B511" s="86"/>
    </row>
    <row r="512" spans="2:2" x14ac:dyDescent="0.3">
      <c r="B512" s="86"/>
    </row>
    <row r="513" spans="2:2" x14ac:dyDescent="0.3">
      <c r="B513" s="86"/>
    </row>
    <row r="514" spans="2:2" x14ac:dyDescent="0.3">
      <c r="B514" s="86"/>
    </row>
    <row r="515" spans="2:2" x14ac:dyDescent="0.3">
      <c r="B515" s="86"/>
    </row>
    <row r="516" spans="2:2" x14ac:dyDescent="0.3">
      <c r="B516" s="86"/>
    </row>
    <row r="517" spans="2:2" x14ac:dyDescent="0.3">
      <c r="B517" s="86"/>
    </row>
    <row r="518" spans="2:2" x14ac:dyDescent="0.3">
      <c r="B518" s="86"/>
    </row>
    <row r="519" spans="2:2" x14ac:dyDescent="0.3">
      <c r="B519" s="86"/>
    </row>
    <row r="520" spans="2:2" x14ac:dyDescent="0.3">
      <c r="B520" s="86"/>
    </row>
    <row r="521" spans="2:2" x14ac:dyDescent="0.3">
      <c r="B521" s="86"/>
    </row>
    <row r="522" spans="2:2" x14ac:dyDescent="0.3">
      <c r="B522" s="86"/>
    </row>
    <row r="523" spans="2:2" x14ac:dyDescent="0.3">
      <c r="B523" s="86"/>
    </row>
    <row r="524" spans="2:2" x14ac:dyDescent="0.3">
      <c r="B524" s="86"/>
    </row>
    <row r="525" spans="2:2" x14ac:dyDescent="0.3">
      <c r="B525" s="86"/>
    </row>
    <row r="526" spans="2:2" x14ac:dyDescent="0.3">
      <c r="B526" s="86"/>
    </row>
    <row r="527" spans="2:2" x14ac:dyDescent="0.3">
      <c r="B527" s="86"/>
    </row>
    <row r="528" spans="2:2" x14ac:dyDescent="0.3">
      <c r="B528" s="86"/>
    </row>
    <row r="529" spans="2:2" x14ac:dyDescent="0.3">
      <c r="B529" s="86"/>
    </row>
    <row r="530" spans="2:2" x14ac:dyDescent="0.3">
      <c r="B530" s="86"/>
    </row>
    <row r="531" spans="2:2" x14ac:dyDescent="0.3">
      <c r="B531" s="86"/>
    </row>
    <row r="532" spans="2:2" x14ac:dyDescent="0.3">
      <c r="B532" s="86"/>
    </row>
    <row r="533" spans="2:2" x14ac:dyDescent="0.3">
      <c r="B533" s="86"/>
    </row>
    <row r="534" spans="2:2" x14ac:dyDescent="0.3">
      <c r="B534" s="86"/>
    </row>
    <row r="535" spans="2:2" x14ac:dyDescent="0.3">
      <c r="B535" s="86"/>
    </row>
    <row r="536" spans="2:2" x14ac:dyDescent="0.3">
      <c r="B536" s="86"/>
    </row>
    <row r="537" spans="2:2" x14ac:dyDescent="0.3">
      <c r="B537" s="86"/>
    </row>
    <row r="538" spans="2:2" x14ac:dyDescent="0.3">
      <c r="B538" s="86"/>
    </row>
    <row r="539" spans="2:2" x14ac:dyDescent="0.3">
      <c r="B539" s="86"/>
    </row>
    <row r="540" spans="2:2" x14ac:dyDescent="0.3">
      <c r="B540" s="86"/>
    </row>
    <row r="541" spans="2:2" x14ac:dyDescent="0.3">
      <c r="B541" s="86"/>
    </row>
    <row r="542" spans="2:2" x14ac:dyDescent="0.3">
      <c r="B542" s="86"/>
    </row>
    <row r="543" spans="2:2" x14ac:dyDescent="0.3">
      <c r="B543" s="86"/>
    </row>
    <row r="544" spans="2:2" x14ac:dyDescent="0.3">
      <c r="B544" s="86"/>
    </row>
    <row r="545" spans="2:2" x14ac:dyDescent="0.3">
      <c r="B545" s="86"/>
    </row>
    <row r="546" spans="2:2" x14ac:dyDescent="0.3">
      <c r="B546" s="86"/>
    </row>
    <row r="547" spans="2:2" x14ac:dyDescent="0.3">
      <c r="B547" s="86"/>
    </row>
    <row r="548" spans="2:2" x14ac:dyDescent="0.3">
      <c r="B548" s="86"/>
    </row>
    <row r="549" spans="2:2" x14ac:dyDescent="0.3">
      <c r="B549" s="86"/>
    </row>
    <row r="550" spans="2:2" x14ac:dyDescent="0.3">
      <c r="B550" s="86"/>
    </row>
    <row r="551" spans="2:2" x14ac:dyDescent="0.3">
      <c r="B551" s="86"/>
    </row>
    <row r="552" spans="2:2" x14ac:dyDescent="0.3">
      <c r="B552" s="86"/>
    </row>
    <row r="553" spans="2:2" x14ac:dyDescent="0.3">
      <c r="B553" s="86"/>
    </row>
    <row r="554" spans="2:2" x14ac:dyDescent="0.3">
      <c r="B554" s="86"/>
    </row>
    <row r="555" spans="2:2" x14ac:dyDescent="0.3">
      <c r="B555" s="86"/>
    </row>
    <row r="556" spans="2:2" x14ac:dyDescent="0.3">
      <c r="B556" s="86"/>
    </row>
    <row r="557" spans="2:2" x14ac:dyDescent="0.3">
      <c r="B557" s="86"/>
    </row>
    <row r="558" spans="2:2" x14ac:dyDescent="0.3">
      <c r="B558" s="86"/>
    </row>
    <row r="559" spans="2:2" x14ac:dyDescent="0.3">
      <c r="B559" s="86"/>
    </row>
    <row r="560" spans="2:2" x14ac:dyDescent="0.3">
      <c r="B560" s="86"/>
    </row>
    <row r="561" spans="2:2" x14ac:dyDescent="0.3">
      <c r="B561" s="86"/>
    </row>
    <row r="562" spans="2:2" x14ac:dyDescent="0.3">
      <c r="B562" s="86"/>
    </row>
    <row r="563" spans="2:2" x14ac:dyDescent="0.3">
      <c r="B563" s="86"/>
    </row>
    <row r="564" spans="2:2" x14ac:dyDescent="0.3">
      <c r="B564" s="86"/>
    </row>
    <row r="565" spans="2:2" x14ac:dyDescent="0.3">
      <c r="B565" s="86"/>
    </row>
    <row r="566" spans="2:2" x14ac:dyDescent="0.3">
      <c r="B566" s="86"/>
    </row>
    <row r="567" spans="2:2" x14ac:dyDescent="0.3">
      <c r="B567" s="86"/>
    </row>
    <row r="568" spans="2:2" x14ac:dyDescent="0.3">
      <c r="B568" s="86"/>
    </row>
    <row r="569" spans="2:2" x14ac:dyDescent="0.3">
      <c r="B569" s="86"/>
    </row>
    <row r="570" spans="2:2" x14ac:dyDescent="0.3">
      <c r="B570" s="86"/>
    </row>
    <row r="571" spans="2:2" x14ac:dyDescent="0.3">
      <c r="B571" s="86"/>
    </row>
    <row r="572" spans="2:2" x14ac:dyDescent="0.3">
      <c r="B572" s="86"/>
    </row>
    <row r="573" spans="2:2" x14ac:dyDescent="0.3">
      <c r="B573" s="86"/>
    </row>
    <row r="574" spans="2:2" x14ac:dyDescent="0.3">
      <c r="B574" s="86"/>
    </row>
    <row r="575" spans="2:2" x14ac:dyDescent="0.3">
      <c r="B575" s="86"/>
    </row>
    <row r="576" spans="2:2" x14ac:dyDescent="0.3">
      <c r="B576" s="86"/>
    </row>
    <row r="577" spans="2:2" x14ac:dyDescent="0.3">
      <c r="B577" s="86"/>
    </row>
    <row r="578" spans="2:2" x14ac:dyDescent="0.3">
      <c r="B578" s="86"/>
    </row>
    <row r="579" spans="2:2" x14ac:dyDescent="0.3">
      <c r="B579" s="86"/>
    </row>
    <row r="580" spans="2:2" x14ac:dyDescent="0.3">
      <c r="B580" s="86"/>
    </row>
    <row r="581" spans="2:2" x14ac:dyDescent="0.3">
      <c r="B581" s="86"/>
    </row>
    <row r="582" spans="2:2" x14ac:dyDescent="0.3">
      <c r="B582" s="86"/>
    </row>
    <row r="583" spans="2:2" x14ac:dyDescent="0.3">
      <c r="B583" s="86"/>
    </row>
    <row r="584" spans="2:2" x14ac:dyDescent="0.3">
      <c r="B584" s="86"/>
    </row>
    <row r="585" spans="2:2" x14ac:dyDescent="0.3">
      <c r="B585" s="86"/>
    </row>
    <row r="586" spans="2:2" x14ac:dyDescent="0.3">
      <c r="B586" s="86"/>
    </row>
    <row r="587" spans="2:2" x14ac:dyDescent="0.3">
      <c r="B587" s="86"/>
    </row>
    <row r="588" spans="2:2" x14ac:dyDescent="0.3">
      <c r="B588" s="86"/>
    </row>
    <row r="589" spans="2:2" x14ac:dyDescent="0.3">
      <c r="B589" s="86"/>
    </row>
    <row r="590" spans="2:2" x14ac:dyDescent="0.3">
      <c r="B590" s="86"/>
    </row>
    <row r="591" spans="2:2" x14ac:dyDescent="0.3">
      <c r="B591" s="86"/>
    </row>
    <row r="592" spans="2:2" x14ac:dyDescent="0.3">
      <c r="B592" s="86"/>
    </row>
    <row r="593" spans="2:2" x14ac:dyDescent="0.3">
      <c r="B593" s="86"/>
    </row>
    <row r="594" spans="2:2" x14ac:dyDescent="0.3">
      <c r="B594" s="86"/>
    </row>
    <row r="595" spans="2:2" x14ac:dyDescent="0.3">
      <c r="B595" s="86"/>
    </row>
    <row r="596" spans="2:2" x14ac:dyDescent="0.3">
      <c r="B596" s="86"/>
    </row>
    <row r="597" spans="2:2" x14ac:dyDescent="0.3">
      <c r="B597" s="86"/>
    </row>
    <row r="598" spans="2:2" x14ac:dyDescent="0.3">
      <c r="B598" s="86"/>
    </row>
    <row r="599" spans="2:2" x14ac:dyDescent="0.3">
      <c r="B599" s="86"/>
    </row>
    <row r="600" spans="2:2" x14ac:dyDescent="0.3">
      <c r="B600" s="86"/>
    </row>
    <row r="601" spans="2:2" x14ac:dyDescent="0.3">
      <c r="B601" s="86"/>
    </row>
    <row r="602" spans="2:2" x14ac:dyDescent="0.3">
      <c r="B602" s="86"/>
    </row>
    <row r="603" spans="2:2" x14ac:dyDescent="0.3">
      <c r="B603" s="86"/>
    </row>
    <row r="604" spans="2:2" x14ac:dyDescent="0.3">
      <c r="B604" s="86"/>
    </row>
    <row r="605" spans="2:2" x14ac:dyDescent="0.3">
      <c r="B605" s="86"/>
    </row>
    <row r="606" spans="2:2" x14ac:dyDescent="0.3">
      <c r="B606" s="86"/>
    </row>
    <row r="607" spans="2:2" x14ac:dyDescent="0.3">
      <c r="B607" s="86"/>
    </row>
    <row r="608" spans="2:2" x14ac:dyDescent="0.3">
      <c r="B608" s="86"/>
    </row>
    <row r="609" spans="2:2" x14ac:dyDescent="0.3">
      <c r="B609" s="86"/>
    </row>
    <row r="610" spans="2:2" x14ac:dyDescent="0.3">
      <c r="B610" s="86"/>
    </row>
    <row r="611" spans="2:2" x14ac:dyDescent="0.3">
      <c r="B611" s="86"/>
    </row>
    <row r="612" spans="2:2" x14ac:dyDescent="0.3">
      <c r="B612" s="86"/>
    </row>
    <row r="613" spans="2:2" x14ac:dyDescent="0.3">
      <c r="B613" s="86"/>
    </row>
    <row r="614" spans="2:2" x14ac:dyDescent="0.3">
      <c r="B614" s="86"/>
    </row>
    <row r="615" spans="2:2" x14ac:dyDescent="0.3">
      <c r="B615" s="86"/>
    </row>
    <row r="616" spans="2:2" x14ac:dyDescent="0.3">
      <c r="B616" s="86"/>
    </row>
    <row r="617" spans="2:2" x14ac:dyDescent="0.3">
      <c r="B617" s="86"/>
    </row>
    <row r="618" spans="2:2" x14ac:dyDescent="0.3">
      <c r="B618" s="86"/>
    </row>
    <row r="619" spans="2:2" x14ac:dyDescent="0.3">
      <c r="B619" s="86"/>
    </row>
    <row r="620" spans="2:2" x14ac:dyDescent="0.3">
      <c r="B620" s="86"/>
    </row>
    <row r="621" spans="2:2" x14ac:dyDescent="0.3">
      <c r="B621" s="86"/>
    </row>
    <row r="622" spans="2:2" x14ac:dyDescent="0.3">
      <c r="B622" s="86"/>
    </row>
    <row r="623" spans="2:2" x14ac:dyDescent="0.3">
      <c r="B623" s="86"/>
    </row>
    <row r="624" spans="2:2" x14ac:dyDescent="0.3">
      <c r="B624" s="86"/>
    </row>
    <row r="625" spans="2:2" x14ac:dyDescent="0.3">
      <c r="B625" s="86"/>
    </row>
    <row r="626" spans="2:2" x14ac:dyDescent="0.3">
      <c r="B626" s="86"/>
    </row>
    <row r="627" spans="2:2" x14ac:dyDescent="0.3">
      <c r="B627" s="86"/>
    </row>
    <row r="628" spans="2:2" x14ac:dyDescent="0.3">
      <c r="B628" s="86"/>
    </row>
    <row r="629" spans="2:2" x14ac:dyDescent="0.3">
      <c r="B629" s="86"/>
    </row>
    <row r="630" spans="2:2" x14ac:dyDescent="0.3">
      <c r="B630" s="86"/>
    </row>
    <row r="631" spans="2:2" x14ac:dyDescent="0.3">
      <c r="B631" s="86"/>
    </row>
    <row r="632" spans="2:2" x14ac:dyDescent="0.3">
      <c r="B632" s="86"/>
    </row>
    <row r="633" spans="2:2" x14ac:dyDescent="0.3">
      <c r="B633" s="86"/>
    </row>
    <row r="634" spans="2:2" x14ac:dyDescent="0.3">
      <c r="B634" s="86"/>
    </row>
    <row r="635" spans="2:2" x14ac:dyDescent="0.3">
      <c r="B635" s="86"/>
    </row>
    <row r="636" spans="2:2" x14ac:dyDescent="0.3">
      <c r="B636" s="86"/>
    </row>
    <row r="637" spans="2:2" x14ac:dyDescent="0.3">
      <c r="B637" s="86"/>
    </row>
    <row r="638" spans="2:2" x14ac:dyDescent="0.3">
      <c r="B638" s="86"/>
    </row>
    <row r="639" spans="2:2" x14ac:dyDescent="0.3">
      <c r="B639" s="86"/>
    </row>
    <row r="640" spans="2:2" x14ac:dyDescent="0.3">
      <c r="B640" s="86"/>
    </row>
    <row r="641" spans="2:2" x14ac:dyDescent="0.3">
      <c r="B641" s="86"/>
    </row>
    <row r="642" spans="2:2" x14ac:dyDescent="0.3">
      <c r="B642" s="86"/>
    </row>
    <row r="643" spans="2:2" x14ac:dyDescent="0.3">
      <c r="B643" s="86"/>
    </row>
    <row r="644" spans="2:2" x14ac:dyDescent="0.3">
      <c r="B644" s="86"/>
    </row>
    <row r="645" spans="2:2" x14ac:dyDescent="0.3">
      <c r="B645" s="86"/>
    </row>
    <row r="646" spans="2:2" x14ac:dyDescent="0.3">
      <c r="B646" s="86"/>
    </row>
    <row r="647" spans="2:2" x14ac:dyDescent="0.3">
      <c r="B647" s="86"/>
    </row>
    <row r="648" spans="2:2" x14ac:dyDescent="0.3">
      <c r="B648" s="86"/>
    </row>
    <row r="649" spans="2:2" x14ac:dyDescent="0.3">
      <c r="B649" s="86"/>
    </row>
    <row r="650" spans="2:2" x14ac:dyDescent="0.3">
      <c r="B650" s="86"/>
    </row>
    <row r="651" spans="2:2" x14ac:dyDescent="0.3">
      <c r="B651" s="86"/>
    </row>
    <row r="652" spans="2:2" x14ac:dyDescent="0.3">
      <c r="B652" s="86"/>
    </row>
    <row r="653" spans="2:2" x14ac:dyDescent="0.3">
      <c r="B653" s="86"/>
    </row>
    <row r="654" spans="2:2" x14ac:dyDescent="0.3">
      <c r="B654" s="86"/>
    </row>
    <row r="655" spans="2:2" x14ac:dyDescent="0.3">
      <c r="B655" s="86"/>
    </row>
    <row r="656" spans="2:2" x14ac:dyDescent="0.3">
      <c r="B656" s="86"/>
    </row>
    <row r="657" spans="2:2" x14ac:dyDescent="0.3">
      <c r="B657" s="86"/>
    </row>
    <row r="658" spans="2:2" x14ac:dyDescent="0.3">
      <c r="B658" s="86"/>
    </row>
    <row r="659" spans="2:2" x14ac:dyDescent="0.3">
      <c r="B659" s="86"/>
    </row>
    <row r="660" spans="2:2" x14ac:dyDescent="0.3">
      <c r="B660" s="86"/>
    </row>
    <row r="661" spans="2:2" x14ac:dyDescent="0.3">
      <c r="B661" s="86"/>
    </row>
    <row r="662" spans="2:2" x14ac:dyDescent="0.3">
      <c r="B662" s="86"/>
    </row>
    <row r="663" spans="2:2" x14ac:dyDescent="0.3">
      <c r="B663" s="86"/>
    </row>
    <row r="664" spans="2:2" x14ac:dyDescent="0.3">
      <c r="B664" s="86"/>
    </row>
    <row r="665" spans="2:2" x14ac:dyDescent="0.3">
      <c r="B665" s="86"/>
    </row>
    <row r="666" spans="2:2" x14ac:dyDescent="0.3">
      <c r="B666" s="86"/>
    </row>
    <row r="667" spans="2:2" x14ac:dyDescent="0.3">
      <c r="B667" s="86"/>
    </row>
    <row r="668" spans="2:2" x14ac:dyDescent="0.3">
      <c r="B668" s="86"/>
    </row>
    <row r="669" spans="2:2" x14ac:dyDescent="0.3">
      <c r="B669" s="86"/>
    </row>
    <row r="670" spans="2:2" x14ac:dyDescent="0.3">
      <c r="B670" s="86"/>
    </row>
    <row r="671" spans="2:2" x14ac:dyDescent="0.3">
      <c r="B671" s="86"/>
    </row>
    <row r="672" spans="2:2" x14ac:dyDescent="0.3">
      <c r="B672" s="86"/>
    </row>
    <row r="673" spans="2:2" x14ac:dyDescent="0.3">
      <c r="B673" s="86"/>
    </row>
    <row r="674" spans="2:2" x14ac:dyDescent="0.3">
      <c r="B674" s="86"/>
    </row>
    <row r="675" spans="2:2" x14ac:dyDescent="0.3">
      <c r="B675" s="86"/>
    </row>
    <row r="676" spans="2:2" x14ac:dyDescent="0.3">
      <c r="B676" s="86"/>
    </row>
    <row r="677" spans="2:2" x14ac:dyDescent="0.3">
      <c r="B677" s="86"/>
    </row>
    <row r="678" spans="2:2" x14ac:dyDescent="0.3">
      <c r="B678" s="86"/>
    </row>
    <row r="679" spans="2:2" x14ac:dyDescent="0.3">
      <c r="B679" s="86"/>
    </row>
    <row r="680" spans="2:2" x14ac:dyDescent="0.3">
      <c r="B680" s="86"/>
    </row>
    <row r="681" spans="2:2" x14ac:dyDescent="0.3">
      <c r="B681" s="86"/>
    </row>
    <row r="682" spans="2:2" x14ac:dyDescent="0.3">
      <c r="B682" s="86"/>
    </row>
    <row r="683" spans="2:2" x14ac:dyDescent="0.3">
      <c r="B683" s="86"/>
    </row>
    <row r="684" spans="2:2" x14ac:dyDescent="0.3">
      <c r="B684" s="86"/>
    </row>
    <row r="685" spans="2:2" x14ac:dyDescent="0.3">
      <c r="B685" s="86"/>
    </row>
    <row r="686" spans="2:2" x14ac:dyDescent="0.3">
      <c r="B686" s="86"/>
    </row>
    <row r="687" spans="2:2" x14ac:dyDescent="0.3">
      <c r="B687" s="86"/>
    </row>
    <row r="688" spans="2:2" x14ac:dyDescent="0.3">
      <c r="B688" s="86"/>
    </row>
    <row r="689" spans="2:2" x14ac:dyDescent="0.3">
      <c r="B689" s="86"/>
    </row>
    <row r="690" spans="2:2" x14ac:dyDescent="0.3">
      <c r="B690" s="86"/>
    </row>
    <row r="691" spans="2:2" x14ac:dyDescent="0.3">
      <c r="B691" s="86"/>
    </row>
    <row r="692" spans="2:2" x14ac:dyDescent="0.3">
      <c r="B692" s="86"/>
    </row>
    <row r="693" spans="2:2" x14ac:dyDescent="0.3">
      <c r="B693" s="86"/>
    </row>
    <row r="694" spans="2:2" x14ac:dyDescent="0.3">
      <c r="B694" s="86"/>
    </row>
    <row r="695" spans="2:2" x14ac:dyDescent="0.3">
      <c r="B695" s="86"/>
    </row>
    <row r="696" spans="2:2" x14ac:dyDescent="0.3">
      <c r="B696" s="86"/>
    </row>
    <row r="697" spans="2:2" x14ac:dyDescent="0.3">
      <c r="B697" s="86"/>
    </row>
    <row r="698" spans="2:2" x14ac:dyDescent="0.3">
      <c r="B698" s="86"/>
    </row>
    <row r="699" spans="2:2" x14ac:dyDescent="0.3">
      <c r="B699" s="86"/>
    </row>
    <row r="700" spans="2:2" x14ac:dyDescent="0.3">
      <c r="B700" s="86"/>
    </row>
    <row r="701" spans="2:2" x14ac:dyDescent="0.3">
      <c r="B701" s="86"/>
    </row>
    <row r="702" spans="2:2" x14ac:dyDescent="0.3">
      <c r="B702" s="86"/>
    </row>
    <row r="703" spans="2:2" x14ac:dyDescent="0.3">
      <c r="B703" s="86"/>
    </row>
    <row r="704" spans="2:2" x14ac:dyDescent="0.3">
      <c r="B704" s="86"/>
    </row>
    <row r="705" spans="2:2" x14ac:dyDescent="0.3">
      <c r="B705" s="86"/>
    </row>
    <row r="706" spans="2:2" x14ac:dyDescent="0.3">
      <c r="B706" s="86"/>
    </row>
    <row r="707" spans="2:2" x14ac:dyDescent="0.3">
      <c r="B707" s="86"/>
    </row>
    <row r="708" spans="2:2" x14ac:dyDescent="0.3">
      <c r="B708" s="86"/>
    </row>
    <row r="709" spans="2:2" x14ac:dyDescent="0.3">
      <c r="B709" s="86"/>
    </row>
    <row r="710" spans="2:2" x14ac:dyDescent="0.3">
      <c r="B710" s="86"/>
    </row>
    <row r="711" spans="2:2" x14ac:dyDescent="0.3">
      <c r="B711" s="86"/>
    </row>
    <row r="712" spans="2:2" x14ac:dyDescent="0.3">
      <c r="B712" s="86"/>
    </row>
    <row r="713" spans="2:2" x14ac:dyDescent="0.3">
      <c r="B713" s="86"/>
    </row>
    <row r="714" spans="2:2" x14ac:dyDescent="0.3">
      <c r="B714" s="86"/>
    </row>
    <row r="715" spans="2:2" x14ac:dyDescent="0.3">
      <c r="B715" s="86"/>
    </row>
    <row r="716" spans="2:2" x14ac:dyDescent="0.3">
      <c r="B716" s="86"/>
    </row>
    <row r="717" spans="2:2" x14ac:dyDescent="0.3">
      <c r="B717" s="86"/>
    </row>
    <row r="718" spans="2:2" x14ac:dyDescent="0.3">
      <c r="B718" s="86"/>
    </row>
    <row r="719" spans="2:2" x14ac:dyDescent="0.3">
      <c r="B719" s="86"/>
    </row>
    <row r="720" spans="2:2" x14ac:dyDescent="0.3">
      <c r="B720" s="86"/>
    </row>
    <row r="721" spans="2:2" x14ac:dyDescent="0.3">
      <c r="B721" s="86"/>
    </row>
    <row r="722" spans="2:2" x14ac:dyDescent="0.3">
      <c r="B722" s="86"/>
    </row>
    <row r="723" spans="2:2" x14ac:dyDescent="0.3">
      <c r="B723" s="86"/>
    </row>
    <row r="724" spans="2:2" x14ac:dyDescent="0.3">
      <c r="B724" s="86"/>
    </row>
    <row r="725" spans="2:2" x14ac:dyDescent="0.3">
      <c r="B725" s="86"/>
    </row>
    <row r="726" spans="2:2" x14ac:dyDescent="0.3">
      <c r="B726" s="86"/>
    </row>
    <row r="727" spans="2:2" x14ac:dyDescent="0.3">
      <c r="B727" s="86"/>
    </row>
    <row r="728" spans="2:2" x14ac:dyDescent="0.3">
      <c r="B728" s="86"/>
    </row>
    <row r="729" spans="2:2" x14ac:dyDescent="0.3">
      <c r="B729" s="86"/>
    </row>
    <row r="730" spans="2:2" x14ac:dyDescent="0.3">
      <c r="B730" s="86"/>
    </row>
    <row r="731" spans="2:2" x14ac:dyDescent="0.3">
      <c r="B731" s="86"/>
    </row>
    <row r="732" spans="2:2" x14ac:dyDescent="0.3">
      <c r="B732" s="86"/>
    </row>
    <row r="733" spans="2:2" x14ac:dyDescent="0.3">
      <c r="B733" s="86"/>
    </row>
    <row r="734" spans="2:2" x14ac:dyDescent="0.3">
      <c r="B734" s="86"/>
    </row>
    <row r="735" spans="2:2" x14ac:dyDescent="0.3">
      <c r="B735" s="86"/>
    </row>
    <row r="736" spans="2:2" x14ac:dyDescent="0.3">
      <c r="B736" s="86"/>
    </row>
    <row r="737" spans="2:2" x14ac:dyDescent="0.3">
      <c r="B737" s="86"/>
    </row>
    <row r="738" spans="2:2" x14ac:dyDescent="0.3">
      <c r="B738" s="86"/>
    </row>
    <row r="739" spans="2:2" x14ac:dyDescent="0.3">
      <c r="B739" s="86"/>
    </row>
    <row r="740" spans="2:2" x14ac:dyDescent="0.3">
      <c r="B740" s="86"/>
    </row>
    <row r="741" spans="2:2" x14ac:dyDescent="0.3">
      <c r="B741" s="86"/>
    </row>
    <row r="742" spans="2:2" x14ac:dyDescent="0.3">
      <c r="B742" s="86"/>
    </row>
    <row r="743" spans="2:2" x14ac:dyDescent="0.3">
      <c r="B743" s="86"/>
    </row>
    <row r="744" spans="2:2" x14ac:dyDescent="0.3">
      <c r="B744" s="86"/>
    </row>
    <row r="745" spans="2:2" x14ac:dyDescent="0.3">
      <c r="B745" s="86"/>
    </row>
    <row r="746" spans="2:2" x14ac:dyDescent="0.3">
      <c r="B746" s="86"/>
    </row>
    <row r="747" spans="2:2" x14ac:dyDescent="0.3">
      <c r="B747" s="86"/>
    </row>
    <row r="748" spans="2:2" x14ac:dyDescent="0.3">
      <c r="B748" s="86"/>
    </row>
    <row r="749" spans="2:2" x14ac:dyDescent="0.3">
      <c r="B749" s="86"/>
    </row>
    <row r="750" spans="2:2" x14ac:dyDescent="0.3">
      <c r="B750" s="86"/>
    </row>
    <row r="751" spans="2:2" x14ac:dyDescent="0.3">
      <c r="B751" s="86"/>
    </row>
    <row r="752" spans="2:2" x14ac:dyDescent="0.3">
      <c r="B752" s="86"/>
    </row>
    <row r="753" spans="2:2" x14ac:dyDescent="0.3">
      <c r="B753" s="86"/>
    </row>
    <row r="754" spans="2:2" x14ac:dyDescent="0.3">
      <c r="B754" s="86"/>
    </row>
    <row r="755" spans="2:2" x14ac:dyDescent="0.3">
      <c r="B755" s="86"/>
    </row>
    <row r="756" spans="2:2" x14ac:dyDescent="0.3">
      <c r="B756" s="86"/>
    </row>
    <row r="757" spans="2:2" x14ac:dyDescent="0.3">
      <c r="B757" s="86"/>
    </row>
    <row r="758" spans="2:2" x14ac:dyDescent="0.3">
      <c r="B758" s="86"/>
    </row>
    <row r="759" spans="2:2" x14ac:dyDescent="0.3">
      <c r="B759" s="86"/>
    </row>
    <row r="760" spans="2:2" x14ac:dyDescent="0.3">
      <c r="B760" s="86"/>
    </row>
    <row r="761" spans="2:2" x14ac:dyDescent="0.3">
      <c r="B761" s="86"/>
    </row>
    <row r="762" spans="2:2" x14ac:dyDescent="0.3">
      <c r="B762" s="86"/>
    </row>
    <row r="763" spans="2:2" x14ac:dyDescent="0.3">
      <c r="B763" s="86"/>
    </row>
    <row r="764" spans="2:2" x14ac:dyDescent="0.3">
      <c r="B764" s="86"/>
    </row>
    <row r="765" spans="2:2" x14ac:dyDescent="0.3">
      <c r="B765" s="86"/>
    </row>
    <row r="766" spans="2:2" x14ac:dyDescent="0.3">
      <c r="B766" s="86"/>
    </row>
    <row r="767" spans="2:2" x14ac:dyDescent="0.3">
      <c r="B767" s="86"/>
    </row>
    <row r="768" spans="2:2" x14ac:dyDescent="0.3">
      <c r="B768" s="86"/>
    </row>
    <row r="769" spans="2:2" x14ac:dyDescent="0.3">
      <c r="B769" s="86"/>
    </row>
    <row r="770" spans="2:2" x14ac:dyDescent="0.3">
      <c r="B770" s="86"/>
    </row>
    <row r="771" spans="2:2" x14ac:dyDescent="0.3">
      <c r="B771" s="86"/>
    </row>
    <row r="772" spans="2:2" x14ac:dyDescent="0.3">
      <c r="B772" s="86"/>
    </row>
    <row r="773" spans="2:2" x14ac:dyDescent="0.3">
      <c r="B773" s="86"/>
    </row>
    <row r="774" spans="2:2" x14ac:dyDescent="0.3">
      <c r="B774" s="86"/>
    </row>
    <row r="775" spans="2:2" x14ac:dyDescent="0.3">
      <c r="B775" s="86"/>
    </row>
    <row r="776" spans="2:2" x14ac:dyDescent="0.3">
      <c r="B776" s="86"/>
    </row>
    <row r="777" spans="2:2" x14ac:dyDescent="0.3">
      <c r="B777" s="86"/>
    </row>
    <row r="778" spans="2:2" x14ac:dyDescent="0.3">
      <c r="B778" s="86"/>
    </row>
    <row r="779" spans="2:2" x14ac:dyDescent="0.3">
      <c r="B779" s="86"/>
    </row>
    <row r="780" spans="2:2" x14ac:dyDescent="0.3">
      <c r="B780" s="86"/>
    </row>
    <row r="781" spans="2:2" x14ac:dyDescent="0.3">
      <c r="B781" s="86"/>
    </row>
    <row r="782" spans="2:2" x14ac:dyDescent="0.3">
      <c r="B782" s="86"/>
    </row>
    <row r="783" spans="2:2" x14ac:dyDescent="0.3">
      <c r="B783" s="86"/>
    </row>
    <row r="784" spans="2:2" x14ac:dyDescent="0.3">
      <c r="B784" s="86"/>
    </row>
    <row r="785" spans="2:2" x14ac:dyDescent="0.3">
      <c r="B785" s="86"/>
    </row>
    <row r="786" spans="2:2" x14ac:dyDescent="0.3">
      <c r="B786" s="86"/>
    </row>
    <row r="787" spans="2:2" x14ac:dyDescent="0.3">
      <c r="B787" s="86"/>
    </row>
    <row r="788" spans="2:2" x14ac:dyDescent="0.3">
      <c r="B788" s="86"/>
    </row>
    <row r="789" spans="2:2" x14ac:dyDescent="0.3">
      <c r="B789" s="86"/>
    </row>
    <row r="790" spans="2:2" x14ac:dyDescent="0.3">
      <c r="B790" s="86"/>
    </row>
    <row r="791" spans="2:2" x14ac:dyDescent="0.3">
      <c r="B791" s="86"/>
    </row>
    <row r="792" spans="2:2" x14ac:dyDescent="0.3">
      <c r="B792" s="86"/>
    </row>
    <row r="793" spans="2:2" x14ac:dyDescent="0.3">
      <c r="B793" s="86"/>
    </row>
    <row r="794" spans="2:2" x14ac:dyDescent="0.3">
      <c r="B794" s="86"/>
    </row>
    <row r="795" spans="2:2" x14ac:dyDescent="0.3">
      <c r="B795" s="86"/>
    </row>
    <row r="796" spans="2:2" x14ac:dyDescent="0.3">
      <c r="B796" s="86"/>
    </row>
    <row r="797" spans="2:2" x14ac:dyDescent="0.3">
      <c r="B797" s="86"/>
    </row>
    <row r="798" spans="2:2" x14ac:dyDescent="0.3">
      <c r="B798" s="86"/>
    </row>
    <row r="799" spans="2:2" x14ac:dyDescent="0.3">
      <c r="B799" s="86"/>
    </row>
    <row r="800" spans="2:2" x14ac:dyDescent="0.3">
      <c r="B800" s="86"/>
    </row>
    <row r="801" spans="2:2" x14ac:dyDescent="0.3">
      <c r="B801" s="86"/>
    </row>
    <row r="802" spans="2:2" x14ac:dyDescent="0.3">
      <c r="B802" s="86"/>
    </row>
    <row r="803" spans="2:2" x14ac:dyDescent="0.3">
      <c r="B803" s="86"/>
    </row>
    <row r="804" spans="2:2" x14ac:dyDescent="0.3">
      <c r="B804" s="86"/>
    </row>
    <row r="805" spans="2:2" x14ac:dyDescent="0.3">
      <c r="B805" s="86"/>
    </row>
    <row r="806" spans="2:2" x14ac:dyDescent="0.3">
      <c r="B806" s="86"/>
    </row>
    <row r="807" spans="2:2" x14ac:dyDescent="0.3">
      <c r="B807" s="86"/>
    </row>
    <row r="808" spans="2:2" x14ac:dyDescent="0.3">
      <c r="B808" s="86"/>
    </row>
    <row r="809" spans="2:2" x14ac:dyDescent="0.3">
      <c r="B809" s="86"/>
    </row>
    <row r="810" spans="2:2" x14ac:dyDescent="0.3">
      <c r="B810" s="86"/>
    </row>
    <row r="811" spans="2:2" x14ac:dyDescent="0.3">
      <c r="B811" s="86"/>
    </row>
    <row r="812" spans="2:2" x14ac:dyDescent="0.3">
      <c r="B812" s="86"/>
    </row>
    <row r="813" spans="2:2" x14ac:dyDescent="0.3">
      <c r="B813" s="86"/>
    </row>
    <row r="814" spans="2:2" x14ac:dyDescent="0.3">
      <c r="B814" s="86"/>
    </row>
    <row r="815" spans="2:2" x14ac:dyDescent="0.3">
      <c r="B815" s="86"/>
    </row>
    <row r="816" spans="2:2" x14ac:dyDescent="0.3">
      <c r="B816" s="86"/>
    </row>
    <row r="817" spans="2:2" x14ac:dyDescent="0.3">
      <c r="B817" s="86"/>
    </row>
    <row r="818" spans="2:2" x14ac:dyDescent="0.3">
      <c r="B818" s="86"/>
    </row>
    <row r="819" spans="2:2" x14ac:dyDescent="0.3">
      <c r="B819" s="86"/>
    </row>
    <row r="820" spans="2:2" x14ac:dyDescent="0.3">
      <c r="B820" s="86"/>
    </row>
    <row r="821" spans="2:2" x14ac:dyDescent="0.3">
      <c r="B821" s="86"/>
    </row>
    <row r="822" spans="2:2" x14ac:dyDescent="0.3">
      <c r="B822" s="86"/>
    </row>
    <row r="823" spans="2:2" x14ac:dyDescent="0.3">
      <c r="B823" s="86"/>
    </row>
    <row r="824" spans="2:2" x14ac:dyDescent="0.3">
      <c r="B824" s="86"/>
    </row>
    <row r="825" spans="2:2" x14ac:dyDescent="0.3">
      <c r="B825" s="86"/>
    </row>
    <row r="826" spans="2:2" x14ac:dyDescent="0.3">
      <c r="B826" s="86"/>
    </row>
    <row r="827" spans="2:2" x14ac:dyDescent="0.3">
      <c r="B827" s="86"/>
    </row>
    <row r="828" spans="2:2" x14ac:dyDescent="0.3">
      <c r="B828" s="86"/>
    </row>
    <row r="829" spans="2:2" x14ac:dyDescent="0.3">
      <c r="B829" s="86"/>
    </row>
    <row r="830" spans="2:2" x14ac:dyDescent="0.3">
      <c r="B830" s="86"/>
    </row>
    <row r="831" spans="2:2" x14ac:dyDescent="0.3">
      <c r="B831" s="86"/>
    </row>
    <row r="832" spans="2:2" x14ac:dyDescent="0.3">
      <c r="B832" s="86"/>
    </row>
    <row r="833" spans="2:2" x14ac:dyDescent="0.3">
      <c r="B833" s="86"/>
    </row>
    <row r="834" spans="2:2" x14ac:dyDescent="0.3">
      <c r="B834" s="86"/>
    </row>
    <row r="835" spans="2:2" x14ac:dyDescent="0.3">
      <c r="B835" s="86"/>
    </row>
    <row r="836" spans="2:2" x14ac:dyDescent="0.3">
      <c r="B836" s="86"/>
    </row>
    <row r="837" spans="2:2" x14ac:dyDescent="0.3">
      <c r="B837" s="86"/>
    </row>
    <row r="838" spans="2:2" x14ac:dyDescent="0.3">
      <c r="B838" s="86"/>
    </row>
    <row r="839" spans="2:2" x14ac:dyDescent="0.3">
      <c r="B839" s="86"/>
    </row>
    <row r="840" spans="2:2" x14ac:dyDescent="0.3">
      <c r="B840" s="86"/>
    </row>
    <row r="841" spans="2:2" x14ac:dyDescent="0.3">
      <c r="B841" s="86"/>
    </row>
    <row r="842" spans="2:2" x14ac:dyDescent="0.3">
      <c r="B842" s="86"/>
    </row>
    <row r="843" spans="2:2" x14ac:dyDescent="0.3">
      <c r="B843" s="86"/>
    </row>
    <row r="844" spans="2:2" x14ac:dyDescent="0.3">
      <c r="B844" s="86"/>
    </row>
    <row r="845" spans="2:2" x14ac:dyDescent="0.3">
      <c r="B845" s="86"/>
    </row>
    <row r="846" spans="2:2" x14ac:dyDescent="0.3">
      <c r="B846" s="86"/>
    </row>
    <row r="847" spans="2:2" x14ac:dyDescent="0.3">
      <c r="B847" s="86"/>
    </row>
    <row r="848" spans="2:2" x14ac:dyDescent="0.3">
      <c r="B848" s="86"/>
    </row>
    <row r="849" spans="2:2" x14ac:dyDescent="0.3">
      <c r="B849" s="86"/>
    </row>
    <row r="850" spans="2:2" x14ac:dyDescent="0.3">
      <c r="B850" s="86"/>
    </row>
    <row r="851" spans="2:2" x14ac:dyDescent="0.3">
      <c r="B851" s="86"/>
    </row>
    <row r="852" spans="2:2" x14ac:dyDescent="0.3">
      <c r="B852" s="86"/>
    </row>
    <row r="853" spans="2:2" x14ac:dyDescent="0.3">
      <c r="B853" s="86"/>
    </row>
    <row r="854" spans="2:2" x14ac:dyDescent="0.3">
      <c r="B854" s="86"/>
    </row>
    <row r="855" spans="2:2" x14ac:dyDescent="0.3">
      <c r="B855" s="86"/>
    </row>
    <row r="856" spans="2:2" x14ac:dyDescent="0.3">
      <c r="B856" s="86"/>
    </row>
    <row r="857" spans="2:2" x14ac:dyDescent="0.3">
      <c r="B857" s="86"/>
    </row>
    <row r="858" spans="2:2" x14ac:dyDescent="0.3">
      <c r="B858" s="86"/>
    </row>
    <row r="859" spans="2:2" x14ac:dyDescent="0.3">
      <c r="B859" s="86"/>
    </row>
    <row r="860" spans="2:2" x14ac:dyDescent="0.3">
      <c r="B860" s="86"/>
    </row>
    <row r="861" spans="2:2" x14ac:dyDescent="0.3">
      <c r="B861" s="86"/>
    </row>
    <row r="862" spans="2:2" x14ac:dyDescent="0.3">
      <c r="B862" s="86"/>
    </row>
    <row r="863" spans="2:2" x14ac:dyDescent="0.3">
      <c r="B863" s="86"/>
    </row>
    <row r="864" spans="2:2" x14ac:dyDescent="0.3">
      <c r="B864" s="86"/>
    </row>
    <row r="865" spans="2:2" x14ac:dyDescent="0.3">
      <c r="B865" s="86"/>
    </row>
    <row r="866" spans="2:2" x14ac:dyDescent="0.3">
      <c r="B866" s="86"/>
    </row>
    <row r="867" spans="2:2" x14ac:dyDescent="0.3">
      <c r="B867" s="86"/>
    </row>
    <row r="868" spans="2:2" x14ac:dyDescent="0.3">
      <c r="B868" s="86"/>
    </row>
    <row r="869" spans="2:2" x14ac:dyDescent="0.3">
      <c r="B869" s="86"/>
    </row>
    <row r="870" spans="2:2" x14ac:dyDescent="0.3">
      <c r="B870" s="86"/>
    </row>
    <row r="871" spans="2:2" x14ac:dyDescent="0.3">
      <c r="B871" s="86"/>
    </row>
    <row r="872" spans="2:2" x14ac:dyDescent="0.3">
      <c r="B872" s="86"/>
    </row>
    <row r="873" spans="2:2" x14ac:dyDescent="0.3">
      <c r="B873" s="86"/>
    </row>
    <row r="874" spans="2:2" x14ac:dyDescent="0.3">
      <c r="B874" s="86"/>
    </row>
    <row r="875" spans="2:2" x14ac:dyDescent="0.3">
      <c r="B875" s="86"/>
    </row>
    <row r="876" spans="2:2" x14ac:dyDescent="0.3">
      <c r="B876" s="86"/>
    </row>
    <row r="877" spans="2:2" x14ac:dyDescent="0.3">
      <c r="B877" s="86"/>
    </row>
    <row r="878" spans="2:2" x14ac:dyDescent="0.3">
      <c r="B878" s="86"/>
    </row>
    <row r="879" spans="2:2" x14ac:dyDescent="0.3">
      <c r="B879" s="86"/>
    </row>
    <row r="880" spans="2:2" x14ac:dyDescent="0.3">
      <c r="B880" s="86"/>
    </row>
    <row r="881" spans="2:2" x14ac:dyDescent="0.3">
      <c r="B881" s="86"/>
    </row>
    <row r="882" spans="2:2" x14ac:dyDescent="0.3">
      <c r="B882" s="86"/>
    </row>
    <row r="883" spans="2:2" x14ac:dyDescent="0.3">
      <c r="B883" s="86"/>
    </row>
    <row r="884" spans="2:2" x14ac:dyDescent="0.3">
      <c r="B884" s="86"/>
    </row>
    <row r="885" spans="2:2" x14ac:dyDescent="0.3">
      <c r="B885" s="86"/>
    </row>
    <row r="886" spans="2:2" x14ac:dyDescent="0.3">
      <c r="B886" s="86"/>
    </row>
    <row r="887" spans="2:2" x14ac:dyDescent="0.3">
      <c r="B887" s="86"/>
    </row>
    <row r="888" spans="2:2" x14ac:dyDescent="0.3">
      <c r="B888" s="86"/>
    </row>
    <row r="889" spans="2:2" x14ac:dyDescent="0.3">
      <c r="B889" s="86"/>
    </row>
    <row r="890" spans="2:2" x14ac:dyDescent="0.3">
      <c r="B890" s="86"/>
    </row>
    <row r="891" spans="2:2" x14ac:dyDescent="0.3">
      <c r="B891" s="86"/>
    </row>
    <row r="892" spans="2:2" x14ac:dyDescent="0.3">
      <c r="B892" s="86"/>
    </row>
    <row r="893" spans="2:2" x14ac:dyDescent="0.3">
      <c r="B893" s="86"/>
    </row>
    <row r="894" spans="2:2" x14ac:dyDescent="0.3">
      <c r="B894" s="86"/>
    </row>
    <row r="895" spans="2:2" x14ac:dyDescent="0.3">
      <c r="B895" s="86"/>
    </row>
    <row r="896" spans="2:2" x14ac:dyDescent="0.3">
      <c r="B896" s="86"/>
    </row>
    <row r="897" spans="2:2" x14ac:dyDescent="0.3">
      <c r="B897" s="86"/>
    </row>
    <row r="898" spans="2:2" x14ac:dyDescent="0.3">
      <c r="B898" s="86"/>
    </row>
    <row r="899" spans="2:2" x14ac:dyDescent="0.3">
      <c r="B899" s="86"/>
    </row>
    <row r="900" spans="2:2" x14ac:dyDescent="0.3">
      <c r="B900" s="86"/>
    </row>
    <row r="901" spans="2:2" x14ac:dyDescent="0.3">
      <c r="B901" s="86"/>
    </row>
    <row r="902" spans="2:2" x14ac:dyDescent="0.3">
      <c r="B902" s="86"/>
    </row>
    <row r="903" spans="2:2" x14ac:dyDescent="0.3">
      <c r="B903" s="86"/>
    </row>
    <row r="904" spans="2:2" x14ac:dyDescent="0.3">
      <c r="B904" s="86"/>
    </row>
    <row r="905" spans="2:2" x14ac:dyDescent="0.3">
      <c r="B905" s="86"/>
    </row>
    <row r="906" spans="2:2" x14ac:dyDescent="0.3">
      <c r="B906" s="86"/>
    </row>
    <row r="907" spans="2:2" x14ac:dyDescent="0.3">
      <c r="B907" s="86"/>
    </row>
    <row r="908" spans="2:2" x14ac:dyDescent="0.3">
      <c r="B908" s="86"/>
    </row>
    <row r="909" spans="2:2" x14ac:dyDescent="0.3">
      <c r="B909" s="86"/>
    </row>
    <row r="910" spans="2:2" x14ac:dyDescent="0.3">
      <c r="B910" s="86"/>
    </row>
    <row r="911" spans="2:2" x14ac:dyDescent="0.3">
      <c r="B911" s="86"/>
    </row>
    <row r="912" spans="2:2" x14ac:dyDescent="0.3">
      <c r="B912" s="86"/>
    </row>
    <row r="913" spans="2:2" x14ac:dyDescent="0.3">
      <c r="B913" s="86"/>
    </row>
    <row r="914" spans="2:2" x14ac:dyDescent="0.3">
      <c r="B914" s="86"/>
    </row>
    <row r="915" spans="2:2" x14ac:dyDescent="0.3">
      <c r="B915" s="86"/>
    </row>
    <row r="916" spans="2:2" x14ac:dyDescent="0.3">
      <c r="B916" s="86"/>
    </row>
    <row r="917" spans="2:2" x14ac:dyDescent="0.3">
      <c r="B917" s="86"/>
    </row>
    <row r="918" spans="2:2" x14ac:dyDescent="0.3">
      <c r="B918" s="86"/>
    </row>
    <row r="919" spans="2:2" x14ac:dyDescent="0.3">
      <c r="B919" s="86"/>
    </row>
    <row r="920" spans="2:2" x14ac:dyDescent="0.3">
      <c r="B920" s="86"/>
    </row>
    <row r="921" spans="2:2" x14ac:dyDescent="0.3">
      <c r="B921" s="86"/>
    </row>
    <row r="922" spans="2:2" x14ac:dyDescent="0.3">
      <c r="B922" s="86"/>
    </row>
    <row r="923" spans="2:2" x14ac:dyDescent="0.3">
      <c r="B923" s="86"/>
    </row>
    <row r="924" spans="2:2" x14ac:dyDescent="0.3">
      <c r="B924" s="86"/>
    </row>
    <row r="925" spans="2:2" x14ac:dyDescent="0.3">
      <c r="B925" s="86"/>
    </row>
    <row r="926" spans="2:2" x14ac:dyDescent="0.3">
      <c r="B926" s="86"/>
    </row>
    <row r="927" spans="2:2" x14ac:dyDescent="0.3">
      <c r="B927" s="86"/>
    </row>
    <row r="928" spans="2:2" x14ac:dyDescent="0.3">
      <c r="B928" s="86"/>
    </row>
    <row r="929" spans="2:2" x14ac:dyDescent="0.3">
      <c r="B929" s="86"/>
    </row>
    <row r="930" spans="2:2" x14ac:dyDescent="0.3">
      <c r="B930" s="86"/>
    </row>
    <row r="931" spans="2:2" x14ac:dyDescent="0.3">
      <c r="B931" s="86"/>
    </row>
    <row r="932" spans="2:2" x14ac:dyDescent="0.3">
      <c r="B932" s="86"/>
    </row>
    <row r="933" spans="2:2" x14ac:dyDescent="0.3">
      <c r="B933" s="86"/>
    </row>
    <row r="934" spans="2:2" x14ac:dyDescent="0.3">
      <c r="B934" s="86"/>
    </row>
    <row r="935" spans="2:2" x14ac:dyDescent="0.3">
      <c r="B935" s="86"/>
    </row>
    <row r="936" spans="2:2" x14ac:dyDescent="0.3">
      <c r="B936" s="86"/>
    </row>
    <row r="937" spans="2:2" x14ac:dyDescent="0.3">
      <c r="B937" s="86"/>
    </row>
    <row r="938" spans="2:2" x14ac:dyDescent="0.3">
      <c r="B938" s="86"/>
    </row>
    <row r="939" spans="2:2" x14ac:dyDescent="0.3">
      <c r="B939" s="86"/>
    </row>
    <row r="940" spans="2:2" x14ac:dyDescent="0.3">
      <c r="B940" s="86"/>
    </row>
    <row r="941" spans="2:2" x14ac:dyDescent="0.3">
      <c r="B941" s="86"/>
    </row>
    <row r="942" spans="2:2" x14ac:dyDescent="0.3">
      <c r="B942" s="86"/>
    </row>
    <row r="943" spans="2:2" x14ac:dyDescent="0.3">
      <c r="B943" s="86"/>
    </row>
    <row r="944" spans="2:2" x14ac:dyDescent="0.3">
      <c r="B944" s="86"/>
    </row>
    <row r="945" spans="2:2" x14ac:dyDescent="0.3">
      <c r="B945" s="86"/>
    </row>
    <row r="946" spans="2:2" x14ac:dyDescent="0.3">
      <c r="B946" s="86"/>
    </row>
    <row r="947" spans="2:2" x14ac:dyDescent="0.3">
      <c r="B947" s="86"/>
    </row>
    <row r="948" spans="2:2" x14ac:dyDescent="0.3">
      <c r="B948" s="86"/>
    </row>
    <row r="949" spans="2:2" x14ac:dyDescent="0.3">
      <c r="B949" s="86"/>
    </row>
    <row r="950" spans="2:2" x14ac:dyDescent="0.3">
      <c r="B950" s="86"/>
    </row>
    <row r="951" spans="2:2" x14ac:dyDescent="0.3">
      <c r="B951" s="86"/>
    </row>
    <row r="952" spans="2:2" x14ac:dyDescent="0.3">
      <c r="B952" s="86"/>
    </row>
    <row r="953" spans="2:2" x14ac:dyDescent="0.3">
      <c r="B953" s="86"/>
    </row>
    <row r="954" spans="2:2" x14ac:dyDescent="0.3">
      <c r="B954" s="86"/>
    </row>
    <row r="955" spans="2:2" x14ac:dyDescent="0.3">
      <c r="B955" s="86"/>
    </row>
    <row r="956" spans="2:2" x14ac:dyDescent="0.3">
      <c r="B956" s="86"/>
    </row>
    <row r="957" spans="2:2" x14ac:dyDescent="0.3">
      <c r="B957" s="86"/>
    </row>
    <row r="958" spans="2:2" x14ac:dyDescent="0.3">
      <c r="B958" s="86"/>
    </row>
    <row r="959" spans="2:2" x14ac:dyDescent="0.3">
      <c r="B959" s="86"/>
    </row>
    <row r="960" spans="2:2" x14ac:dyDescent="0.3">
      <c r="B960" s="86"/>
    </row>
    <row r="961" spans="2:2" x14ac:dyDescent="0.3">
      <c r="B961" s="86"/>
    </row>
    <row r="962" spans="2:2" x14ac:dyDescent="0.3">
      <c r="B962" s="86"/>
    </row>
    <row r="963" spans="2:2" x14ac:dyDescent="0.3">
      <c r="B963" s="86"/>
    </row>
    <row r="964" spans="2:2" x14ac:dyDescent="0.3">
      <c r="B964" s="86"/>
    </row>
    <row r="965" spans="2:2" x14ac:dyDescent="0.3">
      <c r="B965" s="86"/>
    </row>
    <row r="966" spans="2:2" x14ac:dyDescent="0.3">
      <c r="B966" s="86"/>
    </row>
    <row r="967" spans="2:2" x14ac:dyDescent="0.3">
      <c r="B967" s="86"/>
    </row>
    <row r="968" spans="2:2" x14ac:dyDescent="0.3">
      <c r="B968" s="86"/>
    </row>
    <row r="969" spans="2:2" x14ac:dyDescent="0.3">
      <c r="B969" s="86"/>
    </row>
    <row r="970" spans="2:2" x14ac:dyDescent="0.3">
      <c r="B970" s="86"/>
    </row>
    <row r="971" spans="2:2" x14ac:dyDescent="0.3">
      <c r="B971" s="86"/>
    </row>
    <row r="972" spans="2:2" x14ac:dyDescent="0.3">
      <c r="B972" s="86"/>
    </row>
    <row r="973" spans="2:2" x14ac:dyDescent="0.3">
      <c r="B973" s="86"/>
    </row>
    <row r="974" spans="2:2" x14ac:dyDescent="0.3">
      <c r="B974" s="86"/>
    </row>
    <row r="975" spans="2:2" x14ac:dyDescent="0.3">
      <c r="B975" s="86"/>
    </row>
    <row r="976" spans="2:2" x14ac:dyDescent="0.3">
      <c r="B976" s="86"/>
    </row>
    <row r="977" spans="2:2" x14ac:dyDescent="0.3">
      <c r="B977" s="86"/>
    </row>
    <row r="978" spans="2:2" x14ac:dyDescent="0.3">
      <c r="B978" s="86"/>
    </row>
    <row r="979" spans="2:2" x14ac:dyDescent="0.3">
      <c r="B979" s="86"/>
    </row>
    <row r="980" spans="2:2" x14ac:dyDescent="0.3">
      <c r="B980" s="86"/>
    </row>
    <row r="981" spans="2:2" x14ac:dyDescent="0.3">
      <c r="B981" s="86"/>
    </row>
    <row r="982" spans="2:2" x14ac:dyDescent="0.3">
      <c r="B982" s="86"/>
    </row>
    <row r="983" spans="2:2" x14ac:dyDescent="0.3">
      <c r="B983" s="86"/>
    </row>
    <row r="984" spans="2:2" x14ac:dyDescent="0.3">
      <c r="B984" s="86"/>
    </row>
    <row r="985" spans="2:2" x14ac:dyDescent="0.3">
      <c r="B985" s="86"/>
    </row>
    <row r="986" spans="2:2" x14ac:dyDescent="0.3">
      <c r="B986" s="86"/>
    </row>
    <row r="987" spans="2:2" x14ac:dyDescent="0.3">
      <c r="B987" s="86"/>
    </row>
    <row r="988" spans="2:2" x14ac:dyDescent="0.3">
      <c r="B988" s="86"/>
    </row>
    <row r="989" spans="2:2" x14ac:dyDescent="0.3">
      <c r="B989" s="86"/>
    </row>
    <row r="990" spans="2:2" x14ac:dyDescent="0.3">
      <c r="B990" s="86"/>
    </row>
    <row r="991" spans="2:2" x14ac:dyDescent="0.3">
      <c r="B991" s="86"/>
    </row>
    <row r="992" spans="2:2" x14ac:dyDescent="0.3">
      <c r="B992" s="86"/>
    </row>
    <row r="993" spans="2:2" x14ac:dyDescent="0.3">
      <c r="B993" s="86"/>
    </row>
    <row r="994" spans="2:2" x14ac:dyDescent="0.3">
      <c r="B994" s="86"/>
    </row>
    <row r="995" spans="2:2" x14ac:dyDescent="0.3">
      <c r="B995" s="86"/>
    </row>
    <row r="996" spans="2:2" x14ac:dyDescent="0.3">
      <c r="B996" s="86"/>
    </row>
    <row r="997" spans="2:2" x14ac:dyDescent="0.3">
      <c r="B997" s="86"/>
    </row>
    <row r="998" spans="2:2" x14ac:dyDescent="0.3">
      <c r="B998" s="86"/>
    </row>
    <row r="999" spans="2:2" x14ac:dyDescent="0.3">
      <c r="B999" s="86"/>
    </row>
    <row r="1000" spans="2:2" x14ac:dyDescent="0.3">
      <c r="B1000" s="86"/>
    </row>
    <row r="1001" spans="2:2" x14ac:dyDescent="0.3">
      <c r="B1001" s="86"/>
    </row>
    <row r="1002" spans="2:2" x14ac:dyDescent="0.3">
      <c r="B1002" s="86"/>
    </row>
    <row r="1003" spans="2:2" x14ac:dyDescent="0.3">
      <c r="B1003" s="86"/>
    </row>
    <row r="1004" spans="2:2" x14ac:dyDescent="0.3">
      <c r="B1004" s="86"/>
    </row>
    <row r="1005" spans="2:2" x14ac:dyDescent="0.3">
      <c r="B1005" s="86"/>
    </row>
    <row r="1006" spans="2:2" x14ac:dyDescent="0.3">
      <c r="B1006" s="86"/>
    </row>
    <row r="1007" spans="2:2" x14ac:dyDescent="0.3">
      <c r="B1007" s="86"/>
    </row>
    <row r="1008" spans="2:2" x14ac:dyDescent="0.3">
      <c r="B1008" s="86"/>
    </row>
    <row r="1009" spans="2:2" x14ac:dyDescent="0.3">
      <c r="B1009" s="86"/>
    </row>
    <row r="1010" spans="2:2" x14ac:dyDescent="0.3">
      <c r="B1010" s="86"/>
    </row>
    <row r="1011" spans="2:2" x14ac:dyDescent="0.3">
      <c r="B1011" s="86"/>
    </row>
    <row r="1012" spans="2:2" x14ac:dyDescent="0.3">
      <c r="B1012" s="86"/>
    </row>
    <row r="1013" spans="2:2" x14ac:dyDescent="0.3">
      <c r="B1013" s="86"/>
    </row>
    <row r="1014" spans="2:2" x14ac:dyDescent="0.3">
      <c r="B1014" s="86"/>
    </row>
    <row r="1015" spans="2:2" x14ac:dyDescent="0.3">
      <c r="B1015" s="86"/>
    </row>
    <row r="1016" spans="2:2" x14ac:dyDescent="0.3">
      <c r="B1016" s="86"/>
    </row>
    <row r="1017" spans="2:2" x14ac:dyDescent="0.3">
      <c r="B1017" s="86"/>
    </row>
    <row r="1018" spans="2:2" x14ac:dyDescent="0.3">
      <c r="B1018" s="86"/>
    </row>
    <row r="1019" spans="2:2" x14ac:dyDescent="0.3">
      <c r="B1019" s="86"/>
    </row>
    <row r="1020" spans="2:2" x14ac:dyDescent="0.3">
      <c r="B1020" s="86"/>
    </row>
    <row r="1021" spans="2:2" x14ac:dyDescent="0.3">
      <c r="B1021" s="86"/>
    </row>
    <row r="1022" spans="2:2" x14ac:dyDescent="0.3">
      <c r="B1022" s="86"/>
    </row>
    <row r="1023" spans="2:2" x14ac:dyDescent="0.3">
      <c r="B1023" s="86"/>
    </row>
    <row r="1024" spans="2:2" x14ac:dyDescent="0.3">
      <c r="B1024" s="86"/>
    </row>
    <row r="1025" spans="2:2" x14ac:dyDescent="0.3">
      <c r="B1025" s="86"/>
    </row>
    <row r="1026" spans="2:2" x14ac:dyDescent="0.3">
      <c r="B1026" s="86"/>
    </row>
    <row r="1027" spans="2:2" x14ac:dyDescent="0.3">
      <c r="B1027" s="86"/>
    </row>
    <row r="1028" spans="2:2" x14ac:dyDescent="0.3">
      <c r="B1028" s="86"/>
    </row>
    <row r="1029" spans="2:2" x14ac:dyDescent="0.3">
      <c r="B1029" s="86"/>
    </row>
    <row r="1030" spans="2:2" x14ac:dyDescent="0.3">
      <c r="B1030" s="86"/>
    </row>
    <row r="1031" spans="2:2" x14ac:dyDescent="0.3">
      <c r="B1031" s="86"/>
    </row>
    <row r="1032" spans="2:2" x14ac:dyDescent="0.3">
      <c r="B1032" s="86"/>
    </row>
    <row r="1033" spans="2:2" x14ac:dyDescent="0.3">
      <c r="B1033" s="86"/>
    </row>
    <row r="1034" spans="2:2" x14ac:dyDescent="0.3">
      <c r="B1034" s="86"/>
    </row>
    <row r="1035" spans="2:2" x14ac:dyDescent="0.3">
      <c r="B1035" s="86"/>
    </row>
    <row r="1036" spans="2:2" x14ac:dyDescent="0.3">
      <c r="B1036" s="86"/>
    </row>
    <row r="1037" spans="2:2" x14ac:dyDescent="0.3">
      <c r="B1037" s="86"/>
    </row>
    <row r="1038" spans="2:2" x14ac:dyDescent="0.3">
      <c r="B1038" s="86"/>
    </row>
    <row r="1039" spans="2:2" x14ac:dyDescent="0.3">
      <c r="B1039" s="86"/>
    </row>
    <row r="1040" spans="2:2" x14ac:dyDescent="0.3">
      <c r="B1040" s="86"/>
    </row>
    <row r="1041" spans="2:2" x14ac:dyDescent="0.3">
      <c r="B1041" s="86"/>
    </row>
    <row r="1042" spans="2:2" x14ac:dyDescent="0.3">
      <c r="B1042" s="86"/>
    </row>
    <row r="1043" spans="2:2" x14ac:dyDescent="0.3">
      <c r="B1043" s="86"/>
    </row>
    <row r="1044" spans="2:2" x14ac:dyDescent="0.3">
      <c r="B1044" s="86"/>
    </row>
    <row r="1045" spans="2:2" x14ac:dyDescent="0.3">
      <c r="B1045" s="86"/>
    </row>
    <row r="1046" spans="2:2" x14ac:dyDescent="0.3">
      <c r="B1046" s="86"/>
    </row>
    <row r="1047" spans="2:2" x14ac:dyDescent="0.3">
      <c r="B1047" s="86"/>
    </row>
    <row r="1048" spans="2:2" x14ac:dyDescent="0.3">
      <c r="B1048" s="86"/>
    </row>
    <row r="1049" spans="2:2" x14ac:dyDescent="0.3">
      <c r="B1049" s="86"/>
    </row>
    <row r="1050" spans="2:2" x14ac:dyDescent="0.3">
      <c r="B1050" s="86"/>
    </row>
    <row r="1051" spans="2:2" x14ac:dyDescent="0.3">
      <c r="B1051" s="86"/>
    </row>
    <row r="1052" spans="2:2" x14ac:dyDescent="0.3">
      <c r="B1052" s="86"/>
    </row>
    <row r="1053" spans="2:2" x14ac:dyDescent="0.3">
      <c r="B1053" s="86"/>
    </row>
    <row r="1054" spans="2:2" x14ac:dyDescent="0.3">
      <c r="B1054" s="86"/>
    </row>
    <row r="1055" spans="2:2" x14ac:dyDescent="0.3">
      <c r="B1055" s="86"/>
    </row>
    <row r="1056" spans="2:2" x14ac:dyDescent="0.3">
      <c r="B1056" s="86"/>
    </row>
    <row r="1057" spans="2:2" x14ac:dyDescent="0.3">
      <c r="B1057" s="86"/>
    </row>
    <row r="1058" spans="2:2" x14ac:dyDescent="0.3">
      <c r="B1058" s="86"/>
    </row>
    <row r="1059" spans="2:2" x14ac:dyDescent="0.3">
      <c r="B1059" s="86"/>
    </row>
    <row r="1060" spans="2:2" x14ac:dyDescent="0.3">
      <c r="B1060" s="86"/>
    </row>
    <row r="1061" spans="2:2" x14ac:dyDescent="0.3">
      <c r="B1061" s="86"/>
    </row>
    <row r="1062" spans="2:2" x14ac:dyDescent="0.3">
      <c r="B1062" s="86"/>
    </row>
    <row r="1063" spans="2:2" x14ac:dyDescent="0.3">
      <c r="B1063" s="86"/>
    </row>
    <row r="1064" spans="2:2" x14ac:dyDescent="0.3">
      <c r="B1064" s="86"/>
    </row>
    <row r="1065" spans="2:2" x14ac:dyDescent="0.3">
      <c r="B1065" s="86"/>
    </row>
    <row r="1066" spans="2:2" x14ac:dyDescent="0.3">
      <c r="B1066" s="86"/>
    </row>
    <row r="1067" spans="2:2" x14ac:dyDescent="0.3">
      <c r="B1067" s="86"/>
    </row>
    <row r="1068" spans="2:2" x14ac:dyDescent="0.3">
      <c r="B1068" s="86"/>
    </row>
    <row r="1069" spans="2:2" x14ac:dyDescent="0.3">
      <c r="B1069" s="86"/>
    </row>
    <row r="1070" spans="2:2" x14ac:dyDescent="0.3">
      <c r="B1070" s="86"/>
    </row>
    <row r="1071" spans="2:2" x14ac:dyDescent="0.3">
      <c r="B1071" s="86"/>
    </row>
    <row r="1072" spans="2:2" x14ac:dyDescent="0.3">
      <c r="B1072" s="86"/>
    </row>
    <row r="1073" spans="2:2" x14ac:dyDescent="0.3">
      <c r="B1073" s="86"/>
    </row>
    <row r="1074" spans="2:2" x14ac:dyDescent="0.3">
      <c r="B1074" s="86"/>
    </row>
    <row r="1075" spans="2:2" x14ac:dyDescent="0.3">
      <c r="B1075" s="86"/>
    </row>
    <row r="1076" spans="2:2" x14ac:dyDescent="0.3">
      <c r="B1076" s="86"/>
    </row>
    <row r="1077" spans="2:2" x14ac:dyDescent="0.3">
      <c r="B1077" s="86"/>
    </row>
    <row r="1078" spans="2:2" x14ac:dyDescent="0.3">
      <c r="B1078" s="86"/>
    </row>
    <row r="1079" spans="2:2" x14ac:dyDescent="0.3">
      <c r="B1079" s="86"/>
    </row>
    <row r="1080" spans="2:2" x14ac:dyDescent="0.3">
      <c r="B1080" s="86"/>
    </row>
    <row r="1081" spans="2:2" x14ac:dyDescent="0.3">
      <c r="B1081" s="86"/>
    </row>
    <row r="1082" spans="2:2" x14ac:dyDescent="0.3">
      <c r="B1082" s="86"/>
    </row>
    <row r="1083" spans="2:2" x14ac:dyDescent="0.3">
      <c r="B1083" s="86"/>
    </row>
    <row r="1084" spans="2:2" x14ac:dyDescent="0.3">
      <c r="B1084" s="86"/>
    </row>
    <row r="1085" spans="2:2" x14ac:dyDescent="0.3">
      <c r="B1085" s="86"/>
    </row>
    <row r="1086" spans="2:2" x14ac:dyDescent="0.3">
      <c r="B1086" s="86"/>
    </row>
    <row r="1087" spans="2:2" x14ac:dyDescent="0.3">
      <c r="B1087" s="86"/>
    </row>
    <row r="1088" spans="2:2" x14ac:dyDescent="0.3">
      <c r="B1088" s="86"/>
    </row>
    <row r="1089" spans="2:2" x14ac:dyDescent="0.3">
      <c r="B1089" s="86"/>
    </row>
    <row r="1090" spans="2:2" x14ac:dyDescent="0.3">
      <c r="B1090" s="86"/>
    </row>
    <row r="1091" spans="2:2" x14ac:dyDescent="0.3">
      <c r="B1091" s="86"/>
    </row>
    <row r="1092" spans="2:2" x14ac:dyDescent="0.3">
      <c r="B1092" s="86"/>
    </row>
    <row r="1093" spans="2:2" x14ac:dyDescent="0.3">
      <c r="B1093" s="86"/>
    </row>
    <row r="1094" spans="2:2" x14ac:dyDescent="0.3">
      <c r="B1094" s="86"/>
    </row>
    <row r="1095" spans="2:2" x14ac:dyDescent="0.3">
      <c r="B1095" s="86"/>
    </row>
    <row r="1096" spans="2:2" x14ac:dyDescent="0.3">
      <c r="B1096" s="86"/>
    </row>
    <row r="1097" spans="2:2" x14ac:dyDescent="0.3">
      <c r="B1097" s="86"/>
    </row>
    <row r="1098" spans="2:2" x14ac:dyDescent="0.3">
      <c r="B1098" s="86"/>
    </row>
    <row r="1099" spans="2:2" x14ac:dyDescent="0.3">
      <c r="B1099" s="86"/>
    </row>
    <row r="1100" spans="2:2" x14ac:dyDescent="0.3">
      <c r="B1100" s="86"/>
    </row>
    <row r="1101" spans="2:2" x14ac:dyDescent="0.3">
      <c r="B1101" s="86"/>
    </row>
    <row r="1102" spans="2:2" x14ac:dyDescent="0.3">
      <c r="B1102" s="86"/>
    </row>
    <row r="1103" spans="2:2" x14ac:dyDescent="0.3">
      <c r="B1103" s="86"/>
    </row>
    <row r="1104" spans="2:2" x14ac:dyDescent="0.3">
      <c r="B1104" s="86"/>
    </row>
    <row r="1105" spans="2:2" x14ac:dyDescent="0.3">
      <c r="B1105" s="86"/>
    </row>
    <row r="1106" spans="2:2" x14ac:dyDescent="0.3">
      <c r="B1106" s="86"/>
    </row>
    <row r="1107" spans="2:2" x14ac:dyDescent="0.3">
      <c r="B1107" s="86"/>
    </row>
    <row r="1108" spans="2:2" x14ac:dyDescent="0.3">
      <c r="B1108" s="86"/>
    </row>
    <row r="1109" spans="2:2" x14ac:dyDescent="0.3">
      <c r="B1109" s="86"/>
    </row>
    <row r="1110" spans="2:2" x14ac:dyDescent="0.3">
      <c r="B1110" s="86"/>
    </row>
    <row r="1111" spans="2:2" x14ac:dyDescent="0.3">
      <c r="B1111" s="86"/>
    </row>
    <row r="1112" spans="2:2" x14ac:dyDescent="0.3">
      <c r="B1112" s="86"/>
    </row>
    <row r="1113" spans="2:2" x14ac:dyDescent="0.3">
      <c r="B1113" s="86"/>
    </row>
    <row r="1114" spans="2:2" x14ac:dyDescent="0.3">
      <c r="B1114" s="86"/>
    </row>
    <row r="1115" spans="2:2" x14ac:dyDescent="0.3">
      <c r="B1115" s="86"/>
    </row>
    <row r="1116" spans="2:2" x14ac:dyDescent="0.3">
      <c r="B1116" s="86"/>
    </row>
    <row r="1117" spans="2:2" x14ac:dyDescent="0.3">
      <c r="B1117" s="86"/>
    </row>
    <row r="1118" spans="2:2" x14ac:dyDescent="0.3">
      <c r="B1118" s="86"/>
    </row>
    <row r="1119" spans="2:2" x14ac:dyDescent="0.3">
      <c r="B1119" s="86"/>
    </row>
    <row r="1120" spans="2:2" x14ac:dyDescent="0.3">
      <c r="B1120" s="86"/>
    </row>
    <row r="1121" spans="2:2" x14ac:dyDescent="0.3">
      <c r="B1121" s="86"/>
    </row>
    <row r="1122" spans="2:2" x14ac:dyDescent="0.3">
      <c r="B1122" s="86"/>
    </row>
    <row r="1123" spans="2:2" x14ac:dyDescent="0.3">
      <c r="B1123" s="86"/>
    </row>
    <row r="1124" spans="2:2" x14ac:dyDescent="0.3">
      <c r="B1124" s="86"/>
    </row>
    <row r="1125" spans="2:2" x14ac:dyDescent="0.3">
      <c r="B1125" s="86"/>
    </row>
    <row r="1126" spans="2:2" x14ac:dyDescent="0.3">
      <c r="B1126" s="86"/>
    </row>
    <row r="1127" spans="2:2" x14ac:dyDescent="0.3">
      <c r="B1127" s="86"/>
    </row>
    <row r="1128" spans="2:2" x14ac:dyDescent="0.3">
      <c r="B1128" s="86"/>
    </row>
    <row r="1129" spans="2:2" x14ac:dyDescent="0.3">
      <c r="B1129" s="86"/>
    </row>
    <row r="1130" spans="2:2" x14ac:dyDescent="0.3">
      <c r="B1130" s="86"/>
    </row>
    <row r="1131" spans="2:2" x14ac:dyDescent="0.3">
      <c r="B1131" s="86"/>
    </row>
    <row r="1132" spans="2:2" x14ac:dyDescent="0.3">
      <c r="B1132" s="86"/>
    </row>
    <row r="1133" spans="2:2" x14ac:dyDescent="0.3">
      <c r="B1133" s="86"/>
    </row>
    <row r="1134" spans="2:2" x14ac:dyDescent="0.3">
      <c r="B1134" s="86"/>
    </row>
    <row r="1135" spans="2:2" x14ac:dyDescent="0.3">
      <c r="B1135" s="86"/>
    </row>
    <row r="1136" spans="2:2" x14ac:dyDescent="0.3">
      <c r="B1136" s="86"/>
    </row>
    <row r="1137" spans="2:2" x14ac:dyDescent="0.3">
      <c r="B1137" s="86"/>
    </row>
    <row r="1138" spans="2:2" x14ac:dyDescent="0.3">
      <c r="B1138" s="86"/>
    </row>
    <row r="1139" spans="2:2" x14ac:dyDescent="0.3">
      <c r="B1139" s="86"/>
    </row>
    <row r="1140" spans="2:2" x14ac:dyDescent="0.3">
      <c r="B1140" s="86"/>
    </row>
    <row r="1141" spans="2:2" x14ac:dyDescent="0.3">
      <c r="B1141" s="86"/>
    </row>
    <row r="1142" spans="2:2" x14ac:dyDescent="0.3">
      <c r="B1142" s="86"/>
    </row>
    <row r="1143" spans="2:2" x14ac:dyDescent="0.3">
      <c r="B1143" s="86"/>
    </row>
    <row r="1144" spans="2:2" x14ac:dyDescent="0.3">
      <c r="B1144" s="86"/>
    </row>
    <row r="1145" spans="2:2" x14ac:dyDescent="0.3">
      <c r="B1145" s="86"/>
    </row>
    <row r="1146" spans="2:2" x14ac:dyDescent="0.3">
      <c r="B1146" s="86"/>
    </row>
    <row r="1147" spans="2:2" x14ac:dyDescent="0.3">
      <c r="B1147" s="86"/>
    </row>
    <row r="1148" spans="2:2" x14ac:dyDescent="0.3">
      <c r="B1148" s="86"/>
    </row>
    <row r="1149" spans="2:2" x14ac:dyDescent="0.3">
      <c r="B1149" s="86"/>
    </row>
    <row r="1150" spans="2:2" x14ac:dyDescent="0.3">
      <c r="B1150" s="86"/>
    </row>
    <row r="1151" spans="2:2" x14ac:dyDescent="0.3">
      <c r="B1151" s="86"/>
    </row>
    <row r="1152" spans="2:2" x14ac:dyDescent="0.3">
      <c r="B1152" s="86"/>
    </row>
    <row r="1153" spans="2:2" x14ac:dyDescent="0.3">
      <c r="B1153" s="86"/>
    </row>
    <row r="1154" spans="2:2" x14ac:dyDescent="0.3">
      <c r="B1154" s="86"/>
    </row>
    <row r="1155" spans="2:2" x14ac:dyDescent="0.3">
      <c r="B1155" s="86"/>
    </row>
    <row r="1156" spans="2:2" x14ac:dyDescent="0.3">
      <c r="B1156" s="86"/>
    </row>
    <row r="1157" spans="2:2" x14ac:dyDescent="0.3">
      <c r="B1157" s="86"/>
    </row>
    <row r="1158" spans="2:2" x14ac:dyDescent="0.3">
      <c r="B1158" s="86"/>
    </row>
    <row r="1159" spans="2:2" x14ac:dyDescent="0.3">
      <c r="B1159" s="86"/>
    </row>
    <row r="1160" spans="2:2" x14ac:dyDescent="0.3">
      <c r="B1160" s="86"/>
    </row>
    <row r="1161" spans="2:2" x14ac:dyDescent="0.3">
      <c r="B1161" s="86"/>
    </row>
    <row r="1162" spans="2:2" x14ac:dyDescent="0.3">
      <c r="B1162" s="86"/>
    </row>
    <row r="1163" spans="2:2" x14ac:dyDescent="0.3">
      <c r="B1163" s="86"/>
    </row>
    <row r="1164" spans="2:2" x14ac:dyDescent="0.3">
      <c r="B1164" s="86"/>
    </row>
    <row r="1165" spans="2:2" x14ac:dyDescent="0.3">
      <c r="B1165" s="86"/>
    </row>
    <row r="1166" spans="2:2" x14ac:dyDescent="0.3">
      <c r="B1166" s="86"/>
    </row>
    <row r="1167" spans="2:2" x14ac:dyDescent="0.3">
      <c r="B1167" s="86"/>
    </row>
    <row r="1168" spans="2:2" x14ac:dyDescent="0.3">
      <c r="B1168" s="86"/>
    </row>
    <row r="1169" spans="2:2" x14ac:dyDescent="0.3">
      <c r="B1169" s="86"/>
    </row>
    <row r="1170" spans="2:2" x14ac:dyDescent="0.3">
      <c r="B1170" s="86"/>
    </row>
    <row r="1171" spans="2:2" x14ac:dyDescent="0.3">
      <c r="B1171" s="86"/>
    </row>
    <row r="1172" spans="2:2" x14ac:dyDescent="0.3">
      <c r="B1172" s="86"/>
    </row>
    <row r="1173" spans="2:2" x14ac:dyDescent="0.3">
      <c r="B1173" s="86"/>
    </row>
    <row r="1174" spans="2:2" x14ac:dyDescent="0.3">
      <c r="B1174" s="86"/>
    </row>
    <row r="1175" spans="2:2" x14ac:dyDescent="0.3">
      <c r="B1175" s="86"/>
    </row>
    <row r="1176" spans="2:2" x14ac:dyDescent="0.3">
      <c r="B1176" s="86"/>
    </row>
    <row r="1177" spans="2:2" x14ac:dyDescent="0.3">
      <c r="B1177" s="86"/>
    </row>
    <row r="1178" spans="2:2" x14ac:dyDescent="0.3">
      <c r="B1178" s="86"/>
    </row>
    <row r="1179" spans="2:2" x14ac:dyDescent="0.3">
      <c r="B1179" s="86"/>
    </row>
    <row r="1180" spans="2:2" x14ac:dyDescent="0.3">
      <c r="B1180" s="86"/>
    </row>
    <row r="1181" spans="2:2" x14ac:dyDescent="0.3">
      <c r="B1181" s="86"/>
    </row>
    <row r="1182" spans="2:2" x14ac:dyDescent="0.3">
      <c r="B1182" s="86"/>
    </row>
    <row r="1183" spans="2:2" x14ac:dyDescent="0.3">
      <c r="B1183" s="86"/>
    </row>
    <row r="1184" spans="2:2" x14ac:dyDescent="0.3">
      <c r="B1184" s="86"/>
    </row>
    <row r="1185" spans="2:2" x14ac:dyDescent="0.3">
      <c r="B1185" s="86"/>
    </row>
    <row r="1186" spans="2:2" x14ac:dyDescent="0.3">
      <c r="B1186" s="86"/>
    </row>
    <row r="1187" spans="2:2" x14ac:dyDescent="0.3">
      <c r="B1187" s="86"/>
    </row>
    <row r="1188" spans="2:2" x14ac:dyDescent="0.3">
      <c r="B1188" s="86"/>
    </row>
    <row r="1189" spans="2:2" x14ac:dyDescent="0.3">
      <c r="B1189" s="86"/>
    </row>
    <row r="1190" spans="2:2" x14ac:dyDescent="0.3">
      <c r="B1190" s="86"/>
    </row>
    <row r="1191" spans="2:2" x14ac:dyDescent="0.3">
      <c r="B1191" s="86"/>
    </row>
    <row r="1192" spans="2:2" x14ac:dyDescent="0.3">
      <c r="B1192" s="86"/>
    </row>
    <row r="1193" spans="2:2" x14ac:dyDescent="0.3">
      <c r="B1193" s="86"/>
    </row>
    <row r="1194" spans="2:2" x14ac:dyDescent="0.3">
      <c r="B1194" s="86"/>
    </row>
    <row r="1195" spans="2:2" x14ac:dyDescent="0.3">
      <c r="B1195" s="86"/>
    </row>
    <row r="1196" spans="2:2" x14ac:dyDescent="0.3">
      <c r="B1196" s="86"/>
    </row>
    <row r="1197" spans="2:2" x14ac:dyDescent="0.3">
      <c r="B1197" s="86"/>
    </row>
    <row r="1198" spans="2:2" x14ac:dyDescent="0.3">
      <c r="B1198" s="86"/>
    </row>
    <row r="1199" spans="2:2" x14ac:dyDescent="0.3">
      <c r="B1199" s="86"/>
    </row>
    <row r="1200" spans="2:2" x14ac:dyDescent="0.3">
      <c r="B1200" s="86"/>
    </row>
    <row r="1201" spans="2:2" x14ac:dyDescent="0.3">
      <c r="B1201" s="86"/>
    </row>
    <row r="1202" spans="2:2" x14ac:dyDescent="0.3">
      <c r="B1202" s="86"/>
    </row>
    <row r="1203" spans="2:2" x14ac:dyDescent="0.3">
      <c r="B1203" s="86"/>
    </row>
    <row r="1204" spans="2:2" x14ac:dyDescent="0.3">
      <c r="B1204" s="86"/>
    </row>
    <row r="1205" spans="2:2" x14ac:dyDescent="0.3">
      <c r="B1205" s="86"/>
    </row>
    <row r="1206" spans="2:2" x14ac:dyDescent="0.3">
      <c r="B1206" s="86"/>
    </row>
    <row r="1207" spans="2:2" x14ac:dyDescent="0.3">
      <c r="B1207" s="86"/>
    </row>
    <row r="1208" spans="2:2" x14ac:dyDescent="0.3">
      <c r="B1208" s="86"/>
    </row>
    <row r="1209" spans="2:2" x14ac:dyDescent="0.3">
      <c r="B1209" s="86"/>
    </row>
    <row r="1210" spans="2:2" x14ac:dyDescent="0.3">
      <c r="B1210" s="86"/>
    </row>
    <row r="1211" spans="2:2" x14ac:dyDescent="0.3">
      <c r="B1211" s="86"/>
    </row>
    <row r="1212" spans="2:2" x14ac:dyDescent="0.3">
      <c r="B1212" s="86"/>
    </row>
    <row r="1213" spans="2:2" x14ac:dyDescent="0.3">
      <c r="B1213" s="86"/>
    </row>
    <row r="1214" spans="2:2" x14ac:dyDescent="0.3">
      <c r="B1214" s="86"/>
    </row>
    <row r="1215" spans="2:2" x14ac:dyDescent="0.3">
      <c r="B1215" s="86"/>
    </row>
    <row r="1216" spans="2:2" x14ac:dyDescent="0.3">
      <c r="B1216" s="86"/>
    </row>
    <row r="1217" spans="2:2" x14ac:dyDescent="0.3">
      <c r="B1217" s="86"/>
    </row>
    <row r="1218" spans="2:2" x14ac:dyDescent="0.3">
      <c r="B1218" s="86"/>
    </row>
    <row r="1219" spans="2:2" x14ac:dyDescent="0.3">
      <c r="B1219" s="86"/>
    </row>
    <row r="1220" spans="2:2" x14ac:dyDescent="0.3">
      <c r="B1220" s="86"/>
    </row>
    <row r="1221" spans="2:2" x14ac:dyDescent="0.3">
      <c r="B1221" s="86"/>
    </row>
    <row r="1222" spans="2:2" x14ac:dyDescent="0.3">
      <c r="B1222" s="86"/>
    </row>
    <row r="1223" spans="2:2" x14ac:dyDescent="0.3">
      <c r="B1223" s="86"/>
    </row>
    <row r="1224" spans="2:2" x14ac:dyDescent="0.3">
      <c r="B1224" s="86"/>
    </row>
    <row r="1225" spans="2:2" x14ac:dyDescent="0.3">
      <c r="B1225" s="86"/>
    </row>
    <row r="1226" spans="2:2" x14ac:dyDescent="0.3">
      <c r="B1226" s="86"/>
    </row>
    <row r="1227" spans="2:2" x14ac:dyDescent="0.3">
      <c r="B1227" s="86"/>
    </row>
    <row r="1228" spans="2:2" x14ac:dyDescent="0.3">
      <c r="B1228" s="86"/>
    </row>
    <row r="1229" spans="2:2" x14ac:dyDescent="0.3">
      <c r="B1229" s="86"/>
    </row>
    <row r="1230" spans="2:2" x14ac:dyDescent="0.3">
      <c r="B1230" s="86"/>
    </row>
    <row r="1231" spans="2:2" x14ac:dyDescent="0.3">
      <c r="B1231" s="86"/>
    </row>
    <row r="1232" spans="2:2" x14ac:dyDescent="0.3">
      <c r="B1232" s="86"/>
    </row>
    <row r="1233" spans="2:2" x14ac:dyDescent="0.3">
      <c r="B1233" s="86"/>
    </row>
    <row r="1234" spans="2:2" x14ac:dyDescent="0.3">
      <c r="B1234" s="86"/>
    </row>
    <row r="1235" spans="2:2" x14ac:dyDescent="0.3">
      <c r="B1235" s="86"/>
    </row>
    <row r="1236" spans="2:2" x14ac:dyDescent="0.3">
      <c r="B1236" s="86"/>
    </row>
    <row r="1237" spans="2:2" x14ac:dyDescent="0.3">
      <c r="B1237" s="86"/>
    </row>
    <row r="1238" spans="2:2" x14ac:dyDescent="0.3">
      <c r="B1238" s="86"/>
    </row>
    <row r="1239" spans="2:2" x14ac:dyDescent="0.3">
      <c r="B1239" s="86"/>
    </row>
    <row r="1240" spans="2:2" x14ac:dyDescent="0.3">
      <c r="B1240" s="86"/>
    </row>
    <row r="1241" spans="2:2" x14ac:dyDescent="0.3">
      <c r="B1241" s="86"/>
    </row>
    <row r="1242" spans="2:2" x14ac:dyDescent="0.3">
      <c r="B1242" s="86"/>
    </row>
    <row r="1243" spans="2:2" x14ac:dyDescent="0.3">
      <c r="B1243" s="86"/>
    </row>
    <row r="1244" spans="2:2" x14ac:dyDescent="0.3">
      <c r="B1244" s="86"/>
    </row>
    <row r="1245" spans="2:2" x14ac:dyDescent="0.3">
      <c r="B1245" s="86"/>
    </row>
    <row r="1246" spans="2:2" x14ac:dyDescent="0.3">
      <c r="B1246" s="86"/>
    </row>
    <row r="1247" spans="2:2" x14ac:dyDescent="0.3">
      <c r="B1247" s="86"/>
    </row>
    <row r="1248" spans="2:2" x14ac:dyDescent="0.3">
      <c r="B1248" s="86"/>
    </row>
    <row r="1249" spans="2:2" x14ac:dyDescent="0.3">
      <c r="B1249" s="86"/>
    </row>
    <row r="1250" spans="2:2" x14ac:dyDescent="0.3">
      <c r="B1250" s="86"/>
    </row>
    <row r="1251" spans="2:2" x14ac:dyDescent="0.3">
      <c r="B1251" s="86"/>
    </row>
    <row r="1252" spans="2:2" x14ac:dyDescent="0.3">
      <c r="B1252" s="86"/>
    </row>
    <row r="1253" spans="2:2" x14ac:dyDescent="0.3">
      <c r="B1253" s="86"/>
    </row>
    <row r="1254" spans="2:2" x14ac:dyDescent="0.3">
      <c r="B1254" s="86"/>
    </row>
    <row r="1255" spans="2:2" x14ac:dyDescent="0.3">
      <c r="B1255" s="86"/>
    </row>
    <row r="1256" spans="2:2" x14ac:dyDescent="0.3">
      <c r="B1256" s="86"/>
    </row>
    <row r="1257" spans="2:2" x14ac:dyDescent="0.3">
      <c r="B1257" s="86"/>
    </row>
    <row r="1258" spans="2:2" x14ac:dyDescent="0.3">
      <c r="B1258" s="86"/>
    </row>
    <row r="1259" spans="2:2" x14ac:dyDescent="0.3">
      <c r="B1259" s="86"/>
    </row>
    <row r="1260" spans="2:2" x14ac:dyDescent="0.3">
      <c r="B1260" s="86"/>
    </row>
    <row r="1261" spans="2:2" x14ac:dyDescent="0.3">
      <c r="B1261" s="86"/>
    </row>
    <row r="1262" spans="2:2" x14ac:dyDescent="0.3">
      <c r="B1262" s="86"/>
    </row>
    <row r="1263" spans="2:2" x14ac:dyDescent="0.3">
      <c r="B1263" s="86"/>
    </row>
    <row r="1264" spans="2:2" x14ac:dyDescent="0.3">
      <c r="B1264" s="86"/>
    </row>
    <row r="1265" spans="2:2" x14ac:dyDescent="0.3">
      <c r="B1265" s="86"/>
    </row>
    <row r="1266" spans="2:2" x14ac:dyDescent="0.3">
      <c r="B1266" s="86"/>
    </row>
    <row r="1267" spans="2:2" x14ac:dyDescent="0.3">
      <c r="B1267" s="86"/>
    </row>
    <row r="1268" spans="2:2" x14ac:dyDescent="0.3">
      <c r="B1268" s="86"/>
    </row>
    <row r="1269" spans="2:2" x14ac:dyDescent="0.3">
      <c r="B1269" s="86"/>
    </row>
    <row r="1270" spans="2:2" x14ac:dyDescent="0.3">
      <c r="B1270" s="86"/>
    </row>
    <row r="1271" spans="2:2" x14ac:dyDescent="0.3">
      <c r="B1271" s="86"/>
    </row>
    <row r="1272" spans="2:2" x14ac:dyDescent="0.3">
      <c r="B1272" s="86"/>
    </row>
    <row r="1273" spans="2:2" x14ac:dyDescent="0.3">
      <c r="B1273" s="86"/>
    </row>
    <row r="1274" spans="2:2" x14ac:dyDescent="0.3">
      <c r="B1274" s="86"/>
    </row>
    <row r="1275" spans="2:2" x14ac:dyDescent="0.3">
      <c r="B1275" s="86"/>
    </row>
    <row r="1276" spans="2:2" x14ac:dyDescent="0.3">
      <c r="B1276" s="86"/>
    </row>
    <row r="1277" spans="2:2" x14ac:dyDescent="0.3">
      <c r="B1277" s="86"/>
    </row>
    <row r="1278" spans="2:2" x14ac:dyDescent="0.3">
      <c r="B1278" s="86"/>
    </row>
    <row r="1279" spans="2:2" x14ac:dyDescent="0.3">
      <c r="B1279" s="86"/>
    </row>
    <row r="1280" spans="2:2" x14ac:dyDescent="0.3">
      <c r="B1280" s="86"/>
    </row>
    <row r="1281" spans="2:2" x14ac:dyDescent="0.3">
      <c r="B1281" s="86"/>
    </row>
    <row r="1282" spans="2:2" x14ac:dyDescent="0.3">
      <c r="B1282" s="86"/>
    </row>
    <row r="1283" spans="2:2" x14ac:dyDescent="0.3">
      <c r="B1283" s="86"/>
    </row>
    <row r="1284" spans="2:2" x14ac:dyDescent="0.3">
      <c r="B1284" s="86"/>
    </row>
    <row r="1285" spans="2:2" x14ac:dyDescent="0.3">
      <c r="B1285" s="86"/>
    </row>
    <row r="1286" spans="2:2" x14ac:dyDescent="0.3">
      <c r="B1286" s="86"/>
    </row>
    <row r="1287" spans="2:2" x14ac:dyDescent="0.3">
      <c r="B1287" s="86"/>
    </row>
    <row r="1288" spans="2:2" x14ac:dyDescent="0.3">
      <c r="B1288" s="86"/>
    </row>
    <row r="1289" spans="2:2" x14ac:dyDescent="0.3">
      <c r="B1289" s="86"/>
    </row>
    <row r="1290" spans="2:2" x14ac:dyDescent="0.3">
      <c r="B1290" s="86"/>
    </row>
    <row r="1291" spans="2:2" x14ac:dyDescent="0.3">
      <c r="B1291" s="86"/>
    </row>
    <row r="1292" spans="2:2" x14ac:dyDescent="0.3">
      <c r="B1292" s="86"/>
    </row>
    <row r="1293" spans="2:2" x14ac:dyDescent="0.3">
      <c r="B1293" s="86"/>
    </row>
    <row r="1294" spans="2:2" x14ac:dyDescent="0.3">
      <c r="B1294" s="86"/>
    </row>
    <row r="1295" spans="2:2" x14ac:dyDescent="0.3">
      <c r="B1295" s="86"/>
    </row>
    <row r="1296" spans="2:2" x14ac:dyDescent="0.3">
      <c r="B1296" s="86"/>
    </row>
    <row r="1297" spans="2:2" x14ac:dyDescent="0.3">
      <c r="B1297" s="86"/>
    </row>
    <row r="1298" spans="2:2" x14ac:dyDescent="0.3">
      <c r="B1298" s="86"/>
    </row>
    <row r="1299" spans="2:2" x14ac:dyDescent="0.3">
      <c r="B1299" s="86"/>
    </row>
    <row r="1300" spans="2:2" x14ac:dyDescent="0.3">
      <c r="B1300" s="86"/>
    </row>
    <row r="1301" spans="2:2" x14ac:dyDescent="0.3">
      <c r="B1301" s="86"/>
    </row>
    <row r="1302" spans="2:2" x14ac:dyDescent="0.3">
      <c r="B1302" s="86"/>
    </row>
    <row r="1303" spans="2:2" x14ac:dyDescent="0.3">
      <c r="B1303" s="86"/>
    </row>
    <row r="1304" spans="2:2" x14ac:dyDescent="0.3">
      <c r="B1304" s="86"/>
    </row>
    <row r="1305" spans="2:2" x14ac:dyDescent="0.3">
      <c r="B1305" s="86"/>
    </row>
    <row r="1306" spans="2:2" x14ac:dyDescent="0.3">
      <c r="B1306" s="86"/>
    </row>
    <row r="1307" spans="2:2" x14ac:dyDescent="0.3">
      <c r="B1307" s="86"/>
    </row>
    <row r="1308" spans="2:2" x14ac:dyDescent="0.3">
      <c r="B1308" s="86"/>
    </row>
    <row r="1309" spans="2:2" x14ac:dyDescent="0.3">
      <c r="B1309" s="86"/>
    </row>
    <row r="1310" spans="2:2" x14ac:dyDescent="0.3">
      <c r="B1310" s="86"/>
    </row>
    <row r="1311" spans="2:2" x14ac:dyDescent="0.3">
      <c r="B1311" s="86"/>
    </row>
    <row r="1312" spans="2:2" x14ac:dyDescent="0.3">
      <c r="B1312" s="86"/>
    </row>
    <row r="1313" spans="2:2" x14ac:dyDescent="0.3">
      <c r="B1313" s="86"/>
    </row>
    <row r="1314" spans="2:2" x14ac:dyDescent="0.3">
      <c r="B1314" s="86"/>
    </row>
    <row r="1315" spans="2:2" x14ac:dyDescent="0.3">
      <c r="B1315" s="86"/>
    </row>
    <row r="1316" spans="2:2" x14ac:dyDescent="0.3">
      <c r="B1316" s="86"/>
    </row>
    <row r="1317" spans="2:2" x14ac:dyDescent="0.3">
      <c r="B1317" s="86"/>
    </row>
    <row r="1318" spans="2:2" x14ac:dyDescent="0.3">
      <c r="B1318" s="86"/>
    </row>
    <row r="1319" spans="2:2" x14ac:dyDescent="0.3">
      <c r="B1319" s="86"/>
    </row>
    <row r="1320" spans="2:2" x14ac:dyDescent="0.3">
      <c r="B1320" s="86"/>
    </row>
    <row r="1321" spans="2:2" x14ac:dyDescent="0.3">
      <c r="B1321" s="86"/>
    </row>
    <row r="1322" spans="2:2" x14ac:dyDescent="0.3">
      <c r="B1322" s="86"/>
    </row>
    <row r="1323" spans="2:2" x14ac:dyDescent="0.3">
      <c r="B1323" s="86"/>
    </row>
    <row r="1324" spans="2:2" x14ac:dyDescent="0.3">
      <c r="B1324" s="86"/>
    </row>
    <row r="1325" spans="2:2" x14ac:dyDescent="0.3">
      <c r="B1325" s="86"/>
    </row>
    <row r="1326" spans="2:2" x14ac:dyDescent="0.3">
      <c r="B1326" s="86"/>
    </row>
    <row r="1327" spans="2:2" x14ac:dyDescent="0.3">
      <c r="B1327" s="86"/>
    </row>
    <row r="1328" spans="2:2" x14ac:dyDescent="0.3">
      <c r="B1328" s="86"/>
    </row>
    <row r="1329" spans="2:2" x14ac:dyDescent="0.3">
      <c r="B1329" s="86"/>
    </row>
    <row r="1330" spans="2:2" x14ac:dyDescent="0.3">
      <c r="B1330" s="86"/>
    </row>
    <row r="1331" spans="2:2" x14ac:dyDescent="0.3">
      <c r="B1331" s="86"/>
    </row>
    <row r="1332" spans="2:2" x14ac:dyDescent="0.3">
      <c r="B1332" s="86"/>
    </row>
    <row r="1333" spans="2:2" x14ac:dyDescent="0.3">
      <c r="B1333" s="86"/>
    </row>
    <row r="1334" spans="2:2" x14ac:dyDescent="0.3">
      <c r="B1334" s="86"/>
    </row>
    <row r="1335" spans="2:2" x14ac:dyDescent="0.3">
      <c r="B1335" s="86"/>
    </row>
    <row r="1336" spans="2:2" x14ac:dyDescent="0.3">
      <c r="B1336" s="86"/>
    </row>
    <row r="1337" spans="2:2" x14ac:dyDescent="0.3">
      <c r="B1337" s="86"/>
    </row>
    <row r="1338" spans="2:2" x14ac:dyDescent="0.3">
      <c r="B1338" s="86"/>
    </row>
    <row r="1339" spans="2:2" x14ac:dyDescent="0.3">
      <c r="B1339" s="86"/>
    </row>
    <row r="1340" spans="2:2" x14ac:dyDescent="0.3">
      <c r="B1340" s="86"/>
    </row>
    <row r="1341" spans="2:2" x14ac:dyDescent="0.3">
      <c r="B1341" s="86"/>
    </row>
    <row r="1342" spans="2:2" x14ac:dyDescent="0.3">
      <c r="B1342" s="86"/>
    </row>
    <row r="1343" spans="2:2" x14ac:dyDescent="0.3">
      <c r="B1343" s="86"/>
    </row>
    <row r="1344" spans="2:2" x14ac:dyDescent="0.3">
      <c r="B1344" s="86"/>
    </row>
    <row r="1345" spans="2:2" x14ac:dyDescent="0.3">
      <c r="B1345" s="86"/>
    </row>
  </sheetData>
  <autoFilter ref="A4:Q27">
    <sortState ref="A5:Q87">
      <sortCondition ref="Q4:Q2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8:B1048576 B1:B4 B37:B46">
    <cfRule type="duplicateValues" dxfId="312" priority="372832"/>
  </conditionalFormatting>
  <conditionalFormatting sqref="B88:B1048576 B37:B46">
    <cfRule type="duplicateValues" dxfId="311" priority="372836"/>
  </conditionalFormatting>
  <conditionalFormatting sqref="B88:B1048576 B1:B4 B37:B46">
    <cfRule type="duplicateValues" dxfId="310" priority="372840"/>
    <cfRule type="duplicateValues" dxfId="309" priority="372841"/>
    <cfRule type="duplicateValues" dxfId="308" priority="372842"/>
  </conditionalFormatting>
  <conditionalFormatting sqref="B88:B1048576 B1:B4 B37:B46">
    <cfRule type="duplicateValues" dxfId="307" priority="372852"/>
    <cfRule type="duplicateValues" dxfId="306" priority="372853"/>
  </conditionalFormatting>
  <conditionalFormatting sqref="B88:B1048576 B37:B46">
    <cfRule type="duplicateValues" dxfId="305" priority="372860"/>
    <cfRule type="duplicateValues" dxfId="304" priority="372861"/>
    <cfRule type="duplicateValues" dxfId="303" priority="372862"/>
  </conditionalFormatting>
  <conditionalFormatting sqref="B88:B1048576 B37:B46">
    <cfRule type="duplicateValues" dxfId="302" priority="372872"/>
    <cfRule type="duplicateValues" dxfId="301" priority="372873"/>
  </conditionalFormatting>
  <conditionalFormatting sqref="E88:E1048576 E1:E4">
    <cfRule type="duplicateValues" dxfId="300" priority="372880"/>
  </conditionalFormatting>
  <conditionalFormatting sqref="E88:E1048576">
    <cfRule type="duplicateValues" dxfId="299" priority="372884"/>
  </conditionalFormatting>
  <conditionalFormatting sqref="E88:E1048576 E1:E4">
    <cfRule type="duplicateValues" dxfId="298" priority="372888"/>
    <cfRule type="duplicateValues" dxfId="297" priority="372889"/>
  </conditionalFormatting>
  <conditionalFormatting sqref="E88:E1048576 E1:E4">
    <cfRule type="duplicateValues" dxfId="296" priority="372896"/>
    <cfRule type="duplicateValues" dxfId="295" priority="372897"/>
    <cfRule type="duplicateValues" dxfId="294" priority="372898"/>
  </conditionalFormatting>
  <conditionalFormatting sqref="E88:E1048576">
    <cfRule type="duplicateValues" dxfId="293" priority="343"/>
    <cfRule type="duplicateValues" dxfId="292" priority="345"/>
  </conditionalFormatting>
  <conditionalFormatting sqref="E7:E10">
    <cfRule type="duplicateValues" dxfId="291" priority="222"/>
  </conditionalFormatting>
  <conditionalFormatting sqref="E7:E10">
    <cfRule type="duplicateValues" dxfId="290" priority="220"/>
    <cfRule type="duplicateValues" dxfId="289" priority="221"/>
  </conditionalFormatting>
  <conditionalFormatting sqref="E7:E10">
    <cfRule type="duplicateValues" dxfId="288" priority="217"/>
    <cfRule type="duplicateValues" dxfId="287" priority="218"/>
    <cfRule type="duplicateValues" dxfId="286" priority="219"/>
  </conditionalFormatting>
  <conditionalFormatting sqref="B7:B10">
    <cfRule type="duplicateValues" dxfId="285" priority="216"/>
  </conditionalFormatting>
  <conditionalFormatting sqref="B7:B10">
    <cfRule type="duplicateValues" dxfId="284" priority="213"/>
    <cfRule type="duplicateValues" dxfId="283" priority="214"/>
    <cfRule type="duplicateValues" dxfId="282" priority="215"/>
  </conditionalFormatting>
  <conditionalFormatting sqref="B7:B10">
    <cfRule type="duplicateValues" dxfId="281" priority="211"/>
    <cfRule type="duplicateValues" dxfId="280" priority="212"/>
  </conditionalFormatting>
  <conditionalFormatting sqref="E14">
    <cfRule type="duplicateValues" dxfId="279" priority="174"/>
  </conditionalFormatting>
  <conditionalFormatting sqref="E14">
    <cfRule type="duplicateValues" dxfId="278" priority="172"/>
    <cfRule type="duplicateValues" dxfId="277" priority="173"/>
  </conditionalFormatting>
  <conditionalFormatting sqref="E14">
    <cfRule type="duplicateValues" dxfId="276" priority="169"/>
    <cfRule type="duplicateValues" dxfId="275" priority="170"/>
    <cfRule type="duplicateValues" dxfId="274" priority="171"/>
  </conditionalFormatting>
  <conditionalFormatting sqref="B14">
    <cfRule type="duplicateValues" dxfId="273" priority="168"/>
  </conditionalFormatting>
  <conditionalFormatting sqref="B14">
    <cfRule type="duplicateValues" dxfId="272" priority="165"/>
    <cfRule type="duplicateValues" dxfId="271" priority="166"/>
    <cfRule type="duplicateValues" dxfId="270" priority="167"/>
  </conditionalFormatting>
  <conditionalFormatting sqref="B14">
    <cfRule type="duplicateValues" dxfId="269" priority="163"/>
    <cfRule type="duplicateValues" dxfId="268" priority="164"/>
  </conditionalFormatting>
  <conditionalFormatting sqref="E5:E6">
    <cfRule type="duplicateValues" dxfId="267" priority="376912"/>
  </conditionalFormatting>
  <conditionalFormatting sqref="E5:E6">
    <cfRule type="duplicateValues" dxfId="266" priority="376913"/>
    <cfRule type="duplicateValues" dxfId="265" priority="376914"/>
  </conditionalFormatting>
  <conditionalFormatting sqref="E5:E6">
    <cfRule type="duplicateValues" dxfId="264" priority="376915"/>
    <cfRule type="duplicateValues" dxfId="263" priority="376916"/>
    <cfRule type="duplicateValues" dxfId="262" priority="376917"/>
  </conditionalFormatting>
  <conditionalFormatting sqref="B5:B6">
    <cfRule type="duplicateValues" dxfId="261" priority="376918"/>
  </conditionalFormatting>
  <conditionalFormatting sqref="B5:B6">
    <cfRule type="duplicateValues" dxfId="260" priority="376919"/>
    <cfRule type="duplicateValues" dxfId="259" priority="376920"/>
    <cfRule type="duplicateValues" dxfId="258" priority="376921"/>
  </conditionalFormatting>
  <conditionalFormatting sqref="B5:B6">
    <cfRule type="duplicateValues" dxfId="257" priority="376922"/>
    <cfRule type="duplicateValues" dxfId="256" priority="376923"/>
  </conditionalFormatting>
  <conditionalFormatting sqref="E12:E13">
    <cfRule type="duplicateValues" dxfId="255" priority="376960"/>
  </conditionalFormatting>
  <conditionalFormatting sqref="E12:E13">
    <cfRule type="duplicateValues" dxfId="254" priority="376962"/>
    <cfRule type="duplicateValues" dxfId="253" priority="376963"/>
  </conditionalFormatting>
  <conditionalFormatting sqref="E12:E13">
    <cfRule type="duplicateValues" dxfId="252" priority="376966"/>
    <cfRule type="duplicateValues" dxfId="251" priority="376967"/>
    <cfRule type="duplicateValues" dxfId="250" priority="376968"/>
  </conditionalFormatting>
  <conditionalFormatting sqref="B12:B13">
    <cfRule type="duplicateValues" dxfId="249" priority="376972"/>
  </conditionalFormatting>
  <conditionalFormatting sqref="B12:B13">
    <cfRule type="duplicateValues" dxfId="248" priority="376974"/>
    <cfRule type="duplicateValues" dxfId="247" priority="376975"/>
    <cfRule type="duplicateValues" dxfId="246" priority="376976"/>
  </conditionalFormatting>
  <conditionalFormatting sqref="B12:B13">
    <cfRule type="duplicateValues" dxfId="245" priority="376980"/>
    <cfRule type="duplicateValues" dxfId="244" priority="376981"/>
  </conditionalFormatting>
  <conditionalFormatting sqref="E11">
    <cfRule type="duplicateValues" dxfId="243" priority="377006"/>
  </conditionalFormatting>
  <conditionalFormatting sqref="E11">
    <cfRule type="duplicateValues" dxfId="242" priority="377007"/>
    <cfRule type="duplicateValues" dxfId="241" priority="377008"/>
  </conditionalFormatting>
  <conditionalFormatting sqref="E11">
    <cfRule type="duplicateValues" dxfId="240" priority="377009"/>
    <cfRule type="duplicateValues" dxfId="239" priority="377010"/>
    <cfRule type="duplicateValues" dxfId="238" priority="377011"/>
  </conditionalFormatting>
  <conditionalFormatting sqref="B11">
    <cfRule type="duplicateValues" dxfId="237" priority="377012"/>
  </conditionalFormatting>
  <conditionalFormatting sqref="B11">
    <cfRule type="duplicateValues" dxfId="236" priority="377013"/>
    <cfRule type="duplicateValues" dxfId="235" priority="377014"/>
    <cfRule type="duplicateValues" dxfId="234" priority="377015"/>
  </conditionalFormatting>
  <conditionalFormatting sqref="B11">
    <cfRule type="duplicateValues" dxfId="233" priority="377016"/>
    <cfRule type="duplicateValues" dxfId="232" priority="377017"/>
  </conditionalFormatting>
  <conditionalFormatting sqref="E36:E42">
    <cfRule type="duplicateValues" dxfId="231" priority="150"/>
  </conditionalFormatting>
  <conditionalFormatting sqref="E36:E42">
    <cfRule type="duplicateValues" dxfId="230" priority="148"/>
    <cfRule type="duplicateValues" dxfId="229" priority="149"/>
  </conditionalFormatting>
  <conditionalFormatting sqref="E36:E42">
    <cfRule type="duplicateValues" dxfId="228" priority="145"/>
    <cfRule type="duplicateValues" dxfId="227" priority="146"/>
    <cfRule type="duplicateValues" dxfId="226" priority="147"/>
  </conditionalFormatting>
  <conditionalFormatting sqref="B44:B46">
    <cfRule type="duplicateValues" dxfId="225" priority="144"/>
  </conditionalFormatting>
  <conditionalFormatting sqref="B44:B46">
    <cfRule type="duplicateValues" dxfId="224" priority="141"/>
    <cfRule type="duplicateValues" dxfId="223" priority="142"/>
    <cfRule type="duplicateValues" dxfId="222" priority="143"/>
  </conditionalFormatting>
  <conditionalFormatting sqref="B44:B46">
    <cfRule type="duplicateValues" dxfId="221" priority="139"/>
    <cfRule type="duplicateValues" dxfId="220" priority="140"/>
  </conditionalFormatting>
  <conditionalFormatting sqref="E43:E46">
    <cfRule type="duplicateValues" dxfId="219" priority="138"/>
  </conditionalFormatting>
  <conditionalFormatting sqref="E43:E46">
    <cfRule type="duplicateValues" dxfId="218" priority="136"/>
    <cfRule type="duplicateValues" dxfId="217" priority="137"/>
  </conditionalFormatting>
  <conditionalFormatting sqref="E43:E46">
    <cfRule type="duplicateValues" dxfId="216" priority="133"/>
    <cfRule type="duplicateValues" dxfId="215" priority="134"/>
    <cfRule type="duplicateValues" dxfId="214" priority="135"/>
  </conditionalFormatting>
  <conditionalFormatting sqref="B47:B48">
    <cfRule type="duplicateValues" dxfId="213" priority="132"/>
  </conditionalFormatting>
  <conditionalFormatting sqref="B47:B48">
    <cfRule type="duplicateValues" dxfId="212" priority="131"/>
  </conditionalFormatting>
  <conditionalFormatting sqref="B47:B48">
    <cfRule type="duplicateValues" dxfId="211" priority="128"/>
    <cfRule type="duplicateValues" dxfId="210" priority="129"/>
    <cfRule type="duplicateValues" dxfId="209" priority="130"/>
  </conditionalFormatting>
  <conditionalFormatting sqref="B47:B48">
    <cfRule type="duplicateValues" dxfId="208" priority="126"/>
    <cfRule type="duplicateValues" dxfId="207" priority="127"/>
  </conditionalFormatting>
  <conditionalFormatting sqref="B47:B48">
    <cfRule type="duplicateValues" dxfId="206" priority="123"/>
    <cfRule type="duplicateValues" dxfId="205" priority="124"/>
    <cfRule type="duplicateValues" dxfId="204" priority="125"/>
  </conditionalFormatting>
  <conditionalFormatting sqref="B47:B48">
    <cfRule type="duplicateValues" dxfId="203" priority="121"/>
    <cfRule type="duplicateValues" dxfId="202" priority="122"/>
  </conditionalFormatting>
  <conditionalFormatting sqref="B47:B48">
    <cfRule type="duplicateValues" dxfId="201" priority="120"/>
  </conditionalFormatting>
  <conditionalFormatting sqref="B47:B48">
    <cfRule type="duplicateValues" dxfId="200" priority="117"/>
    <cfRule type="duplicateValues" dxfId="199" priority="118"/>
    <cfRule type="duplicateValues" dxfId="198" priority="119"/>
  </conditionalFormatting>
  <conditionalFormatting sqref="B47:B48">
    <cfRule type="duplicateValues" dxfId="197" priority="115"/>
    <cfRule type="duplicateValues" dxfId="196" priority="116"/>
  </conditionalFormatting>
  <conditionalFormatting sqref="E47:E48">
    <cfRule type="duplicateValues" dxfId="195" priority="114"/>
  </conditionalFormatting>
  <conditionalFormatting sqref="E47:E48">
    <cfRule type="duplicateValues" dxfId="194" priority="112"/>
    <cfRule type="duplicateValues" dxfId="193" priority="113"/>
  </conditionalFormatting>
  <conditionalFormatting sqref="E47:E48">
    <cfRule type="duplicateValues" dxfId="192" priority="109"/>
    <cfRule type="duplicateValues" dxfId="191" priority="110"/>
    <cfRule type="duplicateValues" dxfId="190" priority="111"/>
  </conditionalFormatting>
  <conditionalFormatting sqref="B49">
    <cfRule type="duplicateValues" dxfId="189" priority="108"/>
  </conditionalFormatting>
  <conditionalFormatting sqref="B49">
    <cfRule type="duplicateValues" dxfId="188" priority="107"/>
  </conditionalFormatting>
  <conditionalFormatting sqref="B49">
    <cfRule type="duplicateValues" dxfId="187" priority="104"/>
    <cfRule type="duplicateValues" dxfId="186" priority="105"/>
    <cfRule type="duplicateValues" dxfId="185" priority="106"/>
  </conditionalFormatting>
  <conditionalFormatting sqref="B49">
    <cfRule type="duplicateValues" dxfId="184" priority="102"/>
    <cfRule type="duplicateValues" dxfId="183" priority="103"/>
  </conditionalFormatting>
  <conditionalFormatting sqref="B49">
    <cfRule type="duplicateValues" dxfId="182" priority="99"/>
    <cfRule type="duplicateValues" dxfId="181" priority="100"/>
    <cfRule type="duplicateValues" dxfId="180" priority="101"/>
  </conditionalFormatting>
  <conditionalFormatting sqref="B49">
    <cfRule type="duplicateValues" dxfId="179" priority="97"/>
    <cfRule type="duplicateValues" dxfId="178" priority="98"/>
  </conditionalFormatting>
  <conditionalFormatting sqref="B49">
    <cfRule type="duplicateValues" dxfId="177" priority="96"/>
  </conditionalFormatting>
  <conditionalFormatting sqref="B49">
    <cfRule type="duplicateValues" dxfId="176" priority="93"/>
    <cfRule type="duplicateValues" dxfId="175" priority="94"/>
    <cfRule type="duplicateValues" dxfId="174" priority="95"/>
  </conditionalFormatting>
  <conditionalFormatting sqref="B49">
    <cfRule type="duplicateValues" dxfId="173" priority="91"/>
    <cfRule type="duplicateValues" dxfId="172" priority="92"/>
  </conditionalFormatting>
  <conditionalFormatting sqref="E49">
    <cfRule type="duplicateValues" dxfId="171" priority="90"/>
  </conditionalFormatting>
  <conditionalFormatting sqref="E49">
    <cfRule type="duplicateValues" dxfId="170" priority="88"/>
    <cfRule type="duplicateValues" dxfId="169" priority="89"/>
  </conditionalFormatting>
  <conditionalFormatting sqref="E49">
    <cfRule type="duplicateValues" dxfId="168" priority="85"/>
    <cfRule type="duplicateValues" dxfId="167" priority="86"/>
    <cfRule type="duplicateValues" dxfId="166" priority="87"/>
  </conditionalFormatting>
  <conditionalFormatting sqref="B50:B57">
    <cfRule type="duplicateValues" dxfId="165" priority="84"/>
  </conditionalFormatting>
  <conditionalFormatting sqref="B50:B57">
    <cfRule type="duplicateValues" dxfId="164" priority="83"/>
  </conditionalFormatting>
  <conditionalFormatting sqref="B50:B57">
    <cfRule type="duplicateValues" dxfId="163" priority="80"/>
    <cfRule type="duplicateValues" dxfId="162" priority="81"/>
    <cfRule type="duplicateValues" dxfId="161" priority="82"/>
  </conditionalFormatting>
  <conditionalFormatting sqref="B50:B57">
    <cfRule type="duplicateValues" dxfId="160" priority="78"/>
    <cfRule type="duplicateValues" dxfId="159" priority="79"/>
  </conditionalFormatting>
  <conditionalFormatting sqref="B50:B57">
    <cfRule type="duplicateValues" dxfId="158" priority="75"/>
    <cfRule type="duplicateValues" dxfId="157" priority="76"/>
    <cfRule type="duplicateValues" dxfId="156" priority="77"/>
  </conditionalFormatting>
  <conditionalFormatting sqref="B50:B57">
    <cfRule type="duplicateValues" dxfId="155" priority="73"/>
    <cfRule type="duplicateValues" dxfId="154" priority="74"/>
  </conditionalFormatting>
  <conditionalFormatting sqref="B50:B57">
    <cfRule type="duplicateValues" dxfId="153" priority="72"/>
  </conditionalFormatting>
  <conditionalFormatting sqref="B50:B57">
    <cfRule type="duplicateValues" dxfId="152" priority="69"/>
    <cfRule type="duplicateValues" dxfId="151" priority="70"/>
    <cfRule type="duplicateValues" dxfId="150" priority="71"/>
  </conditionalFormatting>
  <conditionalFormatting sqref="B50:B57">
    <cfRule type="duplicateValues" dxfId="149" priority="67"/>
    <cfRule type="duplicateValues" dxfId="148" priority="68"/>
  </conditionalFormatting>
  <conditionalFormatting sqref="E50:E57">
    <cfRule type="duplicateValues" dxfId="147" priority="66"/>
  </conditionalFormatting>
  <conditionalFormatting sqref="E50:E57">
    <cfRule type="duplicateValues" dxfId="146" priority="64"/>
    <cfRule type="duplicateValues" dxfId="145" priority="65"/>
  </conditionalFormatting>
  <conditionalFormatting sqref="E50:E57">
    <cfRule type="duplicateValues" dxfId="144" priority="61"/>
    <cfRule type="duplicateValues" dxfId="143" priority="62"/>
    <cfRule type="duplicateValues" dxfId="142" priority="63"/>
  </conditionalFormatting>
  <conditionalFormatting sqref="B58:B64">
    <cfRule type="duplicateValues" dxfId="141" priority="377042"/>
  </conditionalFormatting>
  <conditionalFormatting sqref="B58:B64">
    <cfRule type="duplicateValues" dxfId="140" priority="377044"/>
    <cfRule type="duplicateValues" dxfId="139" priority="377045"/>
    <cfRule type="duplicateValues" dxfId="138" priority="377046"/>
  </conditionalFormatting>
  <conditionalFormatting sqref="B58:B64">
    <cfRule type="duplicateValues" dxfId="137" priority="377047"/>
    <cfRule type="duplicateValues" dxfId="136" priority="377048"/>
  </conditionalFormatting>
  <conditionalFormatting sqref="E58:E64">
    <cfRule type="duplicateValues" dxfId="135" priority="377060"/>
  </conditionalFormatting>
  <conditionalFormatting sqref="E58:E64">
    <cfRule type="duplicateValues" dxfId="134" priority="377061"/>
    <cfRule type="duplicateValues" dxfId="133" priority="377062"/>
  </conditionalFormatting>
  <conditionalFormatting sqref="E58:E64">
    <cfRule type="duplicateValues" dxfId="132" priority="377063"/>
    <cfRule type="duplicateValues" dxfId="131" priority="377064"/>
    <cfRule type="duplicateValues" dxfId="130" priority="377065"/>
  </conditionalFormatting>
  <conditionalFormatting sqref="E15:E35">
    <cfRule type="duplicateValues" dxfId="129" priority="377090"/>
  </conditionalFormatting>
  <conditionalFormatting sqref="E15:E35">
    <cfRule type="duplicateValues" dxfId="128" priority="377092"/>
    <cfRule type="duplicateValues" dxfId="127" priority="377093"/>
  </conditionalFormatting>
  <conditionalFormatting sqref="E15:E35">
    <cfRule type="duplicateValues" dxfId="126" priority="377096"/>
    <cfRule type="duplicateValues" dxfId="125" priority="377097"/>
    <cfRule type="duplicateValues" dxfId="124" priority="377098"/>
  </conditionalFormatting>
  <conditionalFormatting sqref="B15:B43">
    <cfRule type="duplicateValues" dxfId="123" priority="377102"/>
  </conditionalFormatting>
  <conditionalFormatting sqref="B15:B43">
    <cfRule type="duplicateValues" dxfId="122" priority="377104"/>
    <cfRule type="duplicateValues" dxfId="121" priority="377105"/>
    <cfRule type="duplicateValues" dxfId="120" priority="377106"/>
  </conditionalFormatting>
  <conditionalFormatting sqref="B15:B43">
    <cfRule type="duplicateValues" dxfId="119" priority="377110"/>
    <cfRule type="duplicateValues" dxfId="118" priority="377111"/>
  </conditionalFormatting>
  <conditionalFormatting sqref="B65:B71">
    <cfRule type="duplicateValues" dxfId="117" priority="36"/>
  </conditionalFormatting>
  <conditionalFormatting sqref="B65:B71">
    <cfRule type="duplicateValues" dxfId="116" priority="33"/>
    <cfRule type="duplicateValues" dxfId="115" priority="34"/>
    <cfRule type="duplicateValues" dxfId="114" priority="35"/>
  </conditionalFormatting>
  <conditionalFormatting sqref="B65:B71">
    <cfRule type="duplicateValues" dxfId="113" priority="31"/>
    <cfRule type="duplicateValues" dxfId="112" priority="32"/>
  </conditionalFormatting>
  <conditionalFormatting sqref="E65:E71">
    <cfRule type="duplicateValues" dxfId="111" priority="30"/>
  </conditionalFormatting>
  <conditionalFormatting sqref="E65:E71">
    <cfRule type="duplicateValues" dxfId="110" priority="28"/>
    <cfRule type="duplicateValues" dxfId="109" priority="29"/>
  </conditionalFormatting>
  <conditionalFormatting sqref="E65:E71">
    <cfRule type="duplicateValues" dxfId="108" priority="25"/>
    <cfRule type="duplicateValues" dxfId="107" priority="26"/>
    <cfRule type="duplicateValues" dxfId="106" priority="27"/>
  </conditionalFormatting>
  <conditionalFormatting sqref="B72:B79">
    <cfRule type="duplicateValues" dxfId="105" priority="377208"/>
  </conditionalFormatting>
  <conditionalFormatting sqref="B72:B79">
    <cfRule type="duplicateValues" dxfId="104" priority="377209"/>
    <cfRule type="duplicateValues" dxfId="103" priority="377210"/>
    <cfRule type="duplicateValues" dxfId="102" priority="377211"/>
  </conditionalFormatting>
  <conditionalFormatting sqref="B72:B79">
    <cfRule type="duplicateValues" dxfId="101" priority="377212"/>
    <cfRule type="duplicateValues" dxfId="100" priority="377213"/>
  </conditionalFormatting>
  <conditionalFormatting sqref="E72:E79">
    <cfRule type="duplicateValues" dxfId="99" priority="377214"/>
  </conditionalFormatting>
  <conditionalFormatting sqref="E72:E79">
    <cfRule type="duplicateValues" dxfId="98" priority="377215"/>
    <cfRule type="duplicateValues" dxfId="97" priority="377216"/>
  </conditionalFormatting>
  <conditionalFormatting sqref="E72:E79">
    <cfRule type="duplicateValues" dxfId="96" priority="377217"/>
    <cfRule type="duplicateValues" dxfId="95" priority="377218"/>
    <cfRule type="duplicateValues" dxfId="94" priority="377219"/>
  </conditionalFormatting>
  <conditionalFormatting sqref="B80:B87">
    <cfRule type="duplicateValues" dxfId="93" priority="377280"/>
  </conditionalFormatting>
  <conditionalFormatting sqref="B80:B87">
    <cfRule type="duplicateValues" dxfId="92" priority="377281"/>
    <cfRule type="duplicateValues" dxfId="91" priority="377282"/>
    <cfRule type="duplicateValues" dxfId="90" priority="377283"/>
  </conditionalFormatting>
  <conditionalFormatting sqref="B80:B87">
    <cfRule type="duplicateValues" dxfId="89" priority="377284"/>
    <cfRule type="duplicateValues" dxfId="88" priority="377285"/>
  </conditionalFormatting>
  <conditionalFormatting sqref="E80:E87">
    <cfRule type="duplicateValues" dxfId="87" priority="377286"/>
  </conditionalFormatting>
  <conditionalFormatting sqref="E80:E87">
    <cfRule type="duplicateValues" dxfId="86" priority="377287"/>
    <cfRule type="duplicateValues" dxfId="85" priority="377288"/>
  </conditionalFormatting>
  <conditionalFormatting sqref="E80:E87">
    <cfRule type="duplicateValues" dxfId="84" priority="377289"/>
    <cfRule type="duplicateValues" dxfId="83" priority="377290"/>
    <cfRule type="duplicateValues" dxfId="82" priority="37729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8" t="s">
        <v>0</v>
      </c>
      <c r="B1" s="15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0" t="s">
        <v>8</v>
      </c>
      <c r="B9" s="16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2" t="s">
        <v>9</v>
      </c>
      <c r="B14" s="16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8" zoomScale="80" zoomScaleNormal="80" workbookViewId="0">
      <selection activeCell="C33" sqref="C33"/>
    </sheetView>
  </sheetViews>
  <sheetFormatPr defaultColWidth="52.88671875" defaultRowHeight="14.4" x14ac:dyDescent="0.3"/>
  <cols>
    <col min="1" max="16384" width="52.88671875" style="86"/>
  </cols>
  <sheetData>
    <row r="1" spans="1:5" ht="23.4" x14ac:dyDescent="0.3">
      <c r="A1" s="148" t="s">
        <v>2478</v>
      </c>
      <c r="B1" s="149"/>
      <c r="C1" s="149"/>
      <c r="D1" s="149"/>
      <c r="E1" s="150"/>
    </row>
    <row r="2" spans="1:5" ht="23.4" x14ac:dyDescent="0.3">
      <c r="A2" s="148" t="s">
        <v>2158</v>
      </c>
      <c r="B2" s="149"/>
      <c r="C2" s="149"/>
      <c r="D2" s="149"/>
      <c r="E2" s="150"/>
    </row>
    <row r="3" spans="1:5" ht="26.4" x14ac:dyDescent="0.3">
      <c r="A3" s="151" t="s">
        <v>2478</v>
      </c>
      <c r="B3" s="152"/>
      <c r="C3" s="152"/>
      <c r="D3" s="152"/>
      <c r="E3" s="153"/>
    </row>
    <row r="4" spans="1:5" x14ac:dyDescent="0.3">
      <c r="A4" s="117"/>
      <c r="B4" s="104"/>
      <c r="C4" s="117"/>
      <c r="D4" s="117"/>
      <c r="E4" s="104"/>
    </row>
    <row r="5" spans="1:5" ht="18" thickBot="1" x14ac:dyDescent="0.35">
      <c r="A5" s="87" t="s">
        <v>2423</v>
      </c>
      <c r="B5" s="103">
        <v>44238.25</v>
      </c>
      <c r="C5" s="88"/>
      <c r="D5" s="89"/>
      <c r="E5" s="90"/>
    </row>
    <row r="6" spans="1:5" ht="18" thickBot="1" x14ac:dyDescent="0.35">
      <c r="A6" s="87" t="s">
        <v>2424</v>
      </c>
      <c r="B6" s="103">
        <v>44238.708333333336</v>
      </c>
      <c r="C6" s="88"/>
      <c r="D6" s="89"/>
      <c r="E6" s="90"/>
    </row>
    <row r="7" spans="1:5" ht="15" thickBot="1" x14ac:dyDescent="0.35">
      <c r="A7" s="117"/>
      <c r="B7" s="104"/>
      <c r="C7" s="117"/>
      <c r="D7" s="117"/>
      <c r="E7" s="104"/>
    </row>
    <row r="8" spans="1:5" ht="18" thickBot="1" x14ac:dyDescent="0.35">
      <c r="A8" s="136" t="s">
        <v>2425</v>
      </c>
      <c r="B8" s="137"/>
      <c r="C8" s="137"/>
      <c r="D8" s="137"/>
      <c r="E8" s="138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18" t="str">
        <f>VLOOKUP(B10,'[1]LISTADO ATM'!$A$2:$C$817,3,0)</f>
        <v>NORTE</v>
      </c>
      <c r="B10" s="118">
        <v>645</v>
      </c>
      <c r="C10" s="118" t="str">
        <f>VLOOKUP(B10,'[1]LISTADO ATM'!$A$2:$B$816,2,0)</f>
        <v xml:space="preserve">ATM UNP Cabrera </v>
      </c>
      <c r="D10" s="122" t="s">
        <v>2496</v>
      </c>
      <c r="E10" s="127">
        <v>335788932</v>
      </c>
    </row>
    <row r="11" spans="1:5" ht="17.399999999999999" x14ac:dyDescent="0.3">
      <c r="A11" s="118" t="str">
        <f>VLOOKUP(B11,'[1]LISTADO ATM'!$A$2:$C$817,3,0)</f>
        <v>DISTRITO NACIONAL</v>
      </c>
      <c r="B11" s="118">
        <v>600</v>
      </c>
      <c r="C11" s="118" t="str">
        <f>VLOOKUP(B11,'[1]LISTADO ATM'!$A$2:$B$816,2,0)</f>
        <v>ATM S/M Bravo Hipica</v>
      </c>
      <c r="D11" s="122" t="s">
        <v>2496</v>
      </c>
      <c r="E11" s="127">
        <v>335787514</v>
      </c>
    </row>
    <row r="12" spans="1:5" ht="17.399999999999999" x14ac:dyDescent="0.3">
      <c r="A12" s="118" t="str">
        <f>VLOOKUP(B12,'[1]LISTADO ATM'!$A$2:$C$817,3,0)</f>
        <v>DISTRITO NACIONAL</v>
      </c>
      <c r="B12" s="118">
        <v>835</v>
      </c>
      <c r="C12" s="118" t="str">
        <f>VLOOKUP(B12,'[1]LISTADO ATM'!$A$2:$B$816,2,0)</f>
        <v xml:space="preserve">ATM UNP Megacentro </v>
      </c>
      <c r="D12" s="122" t="s">
        <v>2496</v>
      </c>
      <c r="E12" s="127">
        <v>335788781</v>
      </c>
    </row>
    <row r="13" spans="1:5" ht="17.399999999999999" x14ac:dyDescent="0.3">
      <c r="A13" s="118" t="str">
        <f>VLOOKUP(B13,'[1]LISTADO ATM'!$A$2:$C$817,3,0)</f>
        <v>DISTRITO NACIONAL</v>
      </c>
      <c r="B13" s="118">
        <v>85</v>
      </c>
      <c r="C13" s="118" t="str">
        <f>VLOOKUP(B13,'[1]LISTADO ATM'!$A$2:$B$816,2,0)</f>
        <v xml:space="preserve">ATM Oficina San Isidro (Fuerza Aérea) </v>
      </c>
      <c r="D13" s="122" t="s">
        <v>2496</v>
      </c>
      <c r="E13" s="127" t="s">
        <v>2570</v>
      </c>
    </row>
    <row r="14" spans="1:5" ht="17.399999999999999" x14ac:dyDescent="0.3">
      <c r="A14" s="118" t="str">
        <f>VLOOKUP(B14,'[1]LISTADO ATM'!$A$2:$C$817,3,0)</f>
        <v>NORTE</v>
      </c>
      <c r="B14" s="118">
        <v>154</v>
      </c>
      <c r="C14" s="118" t="str">
        <f>VLOOKUP(B14,'[1]LISTADO ATM'!$A$2:$B$816,2,0)</f>
        <v xml:space="preserve">ATM Oficina Sánchez </v>
      </c>
      <c r="D14" s="122" t="s">
        <v>2496</v>
      </c>
      <c r="E14" s="127">
        <v>335788700</v>
      </c>
    </row>
    <row r="15" spans="1:5" ht="34.799999999999997" x14ac:dyDescent="0.3">
      <c r="A15" s="119" t="str">
        <f>VLOOKUP(B15,'[1]LISTADO ATM'!$A$2:$C$817,3,0)</f>
        <v>SUR</v>
      </c>
      <c r="B15" s="118">
        <v>817</v>
      </c>
      <c r="C15" s="119" t="str">
        <f>VLOOKUP(B15,'[1]LISTADO ATM'!$A$2:$B$816,2,0)</f>
        <v xml:space="preserve">ATM Ayuntamiento Sabana Larga (San José de Ocoa) </v>
      </c>
      <c r="D15" s="122" t="s">
        <v>2496</v>
      </c>
      <c r="E15" s="127">
        <v>335788350</v>
      </c>
    </row>
    <row r="16" spans="1:5" ht="18" thickBot="1" x14ac:dyDescent="0.35">
      <c r="A16" s="93" t="s">
        <v>2428</v>
      </c>
      <c r="B16" s="121">
        <f>COUNT(B10:B15)</f>
        <v>6</v>
      </c>
      <c r="C16" s="145"/>
      <c r="D16" s="146"/>
      <c r="E16" s="147"/>
    </row>
    <row r="17" spans="1:5" ht="15" thickBot="1" x14ac:dyDescent="0.35">
      <c r="A17" s="117"/>
      <c r="B17" s="104"/>
      <c r="C17" s="117"/>
      <c r="D17" s="117"/>
      <c r="E17" s="104"/>
    </row>
    <row r="18" spans="1:5" ht="18" thickBot="1" x14ac:dyDescent="0.35">
      <c r="A18" s="136" t="s">
        <v>2430</v>
      </c>
      <c r="B18" s="137"/>
      <c r="C18" s="137"/>
      <c r="D18" s="137"/>
      <c r="E18" s="138"/>
    </row>
    <row r="19" spans="1:5" ht="17.399999999999999" x14ac:dyDescent="0.3">
      <c r="A19" s="91" t="s">
        <v>15</v>
      </c>
      <c r="B19" s="91" t="s">
        <v>2426</v>
      </c>
      <c r="C19" s="92" t="s">
        <v>46</v>
      </c>
      <c r="D19" s="92" t="s">
        <v>2433</v>
      </c>
      <c r="E19" s="91" t="s">
        <v>2427</v>
      </c>
    </row>
    <row r="20" spans="1:5" ht="17.399999999999999" x14ac:dyDescent="0.3">
      <c r="A20" s="118" t="str">
        <f>VLOOKUP(B20,'[1]LISTADO ATM'!$A$2:$C$817,3,0)</f>
        <v>DISTRITO NACIONAL</v>
      </c>
      <c r="B20" s="118">
        <v>231</v>
      </c>
      <c r="C20" s="119" t="str">
        <f>VLOOKUP(B20,'[1]LISTADO ATM'!$A$2:$B$816,2,0)</f>
        <v xml:space="preserve">ATM Oficina Zona Oriental </v>
      </c>
      <c r="D20" s="120" t="s">
        <v>2455</v>
      </c>
      <c r="E20" s="127">
        <v>335788899</v>
      </c>
    </row>
    <row r="21" spans="1:5" ht="17.399999999999999" x14ac:dyDescent="0.3">
      <c r="A21" s="118" t="str">
        <f>VLOOKUP(B21,'[1]LISTADO ATM'!$A$2:$C$817,3,0)</f>
        <v>DISTRITO NACIONAL</v>
      </c>
      <c r="B21" s="118">
        <v>24</v>
      </c>
      <c r="C21" s="119" t="str">
        <f>VLOOKUP(B21,'[1]LISTADO ATM'!$A$2:$B$816,2,0)</f>
        <v xml:space="preserve">ATM Oficina Eusebio Manzueta </v>
      </c>
      <c r="D21" s="120" t="s">
        <v>2455</v>
      </c>
      <c r="E21" s="127">
        <v>335789783</v>
      </c>
    </row>
    <row r="22" spans="1:5" ht="17.399999999999999" x14ac:dyDescent="0.3">
      <c r="A22" s="118" t="str">
        <f>VLOOKUP(B22,'[1]LISTADO ATM'!$A$2:$C$817,3,0)</f>
        <v>SUR</v>
      </c>
      <c r="B22" s="118">
        <v>252</v>
      </c>
      <c r="C22" s="119" t="str">
        <f>VLOOKUP(B22,'[1]LISTADO ATM'!$A$2:$B$816,2,0)</f>
        <v xml:space="preserve">ATM Banco Agrícola (Barahona) </v>
      </c>
      <c r="D22" s="120" t="s">
        <v>2455</v>
      </c>
      <c r="E22" s="127">
        <v>335790047</v>
      </c>
    </row>
    <row r="23" spans="1:5" ht="18" thickBot="1" x14ac:dyDescent="0.35">
      <c r="A23" s="114" t="s">
        <v>2428</v>
      </c>
      <c r="B23" s="121">
        <f>COUNT(B20:B22)</f>
        <v>3</v>
      </c>
      <c r="C23" s="115"/>
      <c r="D23" s="115"/>
      <c r="E23" s="115"/>
    </row>
    <row r="24" spans="1:5" ht="15" thickBot="1" x14ac:dyDescent="0.35">
      <c r="A24" s="117"/>
      <c r="B24" s="104"/>
      <c r="C24" s="117"/>
      <c r="D24" s="117"/>
      <c r="E24" s="104"/>
    </row>
    <row r="25" spans="1:5" ht="18" thickBot="1" x14ac:dyDescent="0.35">
      <c r="A25" s="136" t="s">
        <v>2431</v>
      </c>
      <c r="B25" s="137"/>
      <c r="C25" s="137"/>
      <c r="D25" s="137"/>
      <c r="E25" s="138"/>
    </row>
    <row r="26" spans="1:5" ht="17.399999999999999" x14ac:dyDescent="0.3">
      <c r="A26" s="91" t="s">
        <v>15</v>
      </c>
      <c r="B26" s="91" t="s">
        <v>2426</v>
      </c>
      <c r="C26" s="92" t="s">
        <v>46</v>
      </c>
      <c r="D26" s="92" t="s">
        <v>2433</v>
      </c>
      <c r="E26" s="91" t="s">
        <v>2427</v>
      </c>
    </row>
    <row r="27" spans="1:5" ht="17.399999999999999" x14ac:dyDescent="0.3">
      <c r="A27" s="119" t="str">
        <f>VLOOKUP(B27,'[1]LISTADO ATM'!$A$2:$C$817,3,0)</f>
        <v>DISTRITO NACIONAL</v>
      </c>
      <c r="B27" s="118">
        <v>734</v>
      </c>
      <c r="C27" s="119" t="str">
        <f>VLOOKUP(B27,'[1]LISTADO ATM'!$A$2:$B$816,2,0)</f>
        <v xml:space="preserve">ATM Oficina Independencia I </v>
      </c>
      <c r="D27" s="119" t="s">
        <v>2459</v>
      </c>
      <c r="E27" s="127">
        <v>335789608</v>
      </c>
    </row>
    <row r="28" spans="1:5" ht="17.399999999999999" x14ac:dyDescent="0.3">
      <c r="A28" s="119" t="str">
        <f>VLOOKUP(B28,'[1]LISTADO ATM'!$A$2:$C$817,3,0)</f>
        <v>SUR</v>
      </c>
      <c r="B28" s="118">
        <v>765</v>
      </c>
      <c r="C28" s="119" t="str">
        <f>VLOOKUP(B28,'[1]LISTADO ATM'!$A$2:$B$816,2,0)</f>
        <v xml:space="preserve">ATM Oficina Azua I </v>
      </c>
      <c r="D28" s="119" t="s">
        <v>2459</v>
      </c>
      <c r="E28" s="127">
        <v>335789758</v>
      </c>
    </row>
    <row r="29" spans="1:5" ht="17.399999999999999" x14ac:dyDescent="0.3">
      <c r="A29" s="119" t="str">
        <f>VLOOKUP(B29,'[1]LISTADO ATM'!$A$2:$C$817,3,0)</f>
        <v>ESTE</v>
      </c>
      <c r="B29" s="118">
        <v>609</v>
      </c>
      <c r="C29" s="119" t="str">
        <f>VLOOKUP(B29,'[1]LISTADO ATM'!$A$2:$B$816,2,0)</f>
        <v xml:space="preserve">ATM S/M Jumbo (San Pedro) </v>
      </c>
      <c r="D29" s="119" t="s">
        <v>2459</v>
      </c>
      <c r="E29" s="127">
        <v>335789764</v>
      </c>
    </row>
    <row r="30" spans="1:5" ht="18" thickBot="1" x14ac:dyDescent="0.35">
      <c r="A30" s="93" t="s">
        <v>2428</v>
      </c>
      <c r="B30" s="121">
        <f>COUNT(B27:B29)</f>
        <v>3</v>
      </c>
      <c r="C30" s="115"/>
      <c r="D30" s="123"/>
      <c r="E30" s="124"/>
    </row>
    <row r="31" spans="1:5" ht="15" thickBot="1" x14ac:dyDescent="0.35">
      <c r="A31" s="117"/>
      <c r="B31" s="104"/>
      <c r="C31" s="117"/>
      <c r="D31" s="117"/>
      <c r="E31" s="104"/>
    </row>
    <row r="32" spans="1:5" ht="18" thickBot="1" x14ac:dyDescent="0.35">
      <c r="A32" s="143" t="s">
        <v>2429</v>
      </c>
      <c r="B32" s="144"/>
      <c r="C32" s="117"/>
      <c r="D32" s="117"/>
      <c r="E32" s="104"/>
    </row>
    <row r="33" spans="1:5" ht="18" thickBot="1" x14ac:dyDescent="0.35">
      <c r="A33" s="134">
        <f>+B23+B30</f>
        <v>6</v>
      </c>
      <c r="B33" s="135"/>
      <c r="C33" s="117"/>
      <c r="D33" s="117"/>
      <c r="E33" s="104"/>
    </row>
    <row r="34" spans="1:5" ht="15" thickBot="1" x14ac:dyDescent="0.35">
      <c r="A34" s="117"/>
      <c r="B34" s="104"/>
      <c r="C34" s="117"/>
      <c r="D34" s="117"/>
      <c r="E34" s="104"/>
    </row>
    <row r="35" spans="1:5" ht="18" thickBot="1" x14ac:dyDescent="0.35">
      <c r="A35" s="136" t="s">
        <v>2432</v>
      </c>
      <c r="B35" s="137"/>
      <c r="C35" s="137"/>
      <c r="D35" s="137"/>
      <c r="E35" s="138"/>
    </row>
    <row r="36" spans="1:5" ht="17.399999999999999" x14ac:dyDescent="0.3">
      <c r="A36" s="91" t="s">
        <v>15</v>
      </c>
      <c r="B36" s="91" t="s">
        <v>2426</v>
      </c>
      <c r="C36" s="94" t="s">
        <v>46</v>
      </c>
      <c r="D36" s="139" t="s">
        <v>2433</v>
      </c>
      <c r="E36" s="140"/>
    </row>
    <row r="37" spans="1:5" ht="17.399999999999999" x14ac:dyDescent="0.3">
      <c r="A37" s="118" t="str">
        <f>VLOOKUP(B37,'[1]LISTADO ATM'!$A$2:$C$817,3,0)</f>
        <v>DISTRITO NACIONAL</v>
      </c>
      <c r="B37" s="118">
        <v>382</v>
      </c>
      <c r="C37" s="119" t="str">
        <f>VLOOKUP(B37,'[1]LISTADO ATM'!$A$2:$B$816,2,0)</f>
        <v>ATM Estación del Metro María Montés</v>
      </c>
      <c r="D37" s="141" t="s">
        <v>2475</v>
      </c>
      <c r="E37" s="142"/>
    </row>
    <row r="38" spans="1:5" ht="17.399999999999999" x14ac:dyDescent="0.3">
      <c r="A38" s="118" t="str">
        <f>VLOOKUP(B38,'[1]LISTADO ATM'!$A$2:$C$817,3,0)</f>
        <v>ESTE</v>
      </c>
      <c r="B38" s="118">
        <v>104</v>
      </c>
      <c r="C38" s="119" t="str">
        <f>VLOOKUP(B38,'[1]LISTADO ATM'!$A$2:$B$816,2,0)</f>
        <v xml:space="preserve">ATM Jumbo Higuey </v>
      </c>
      <c r="D38" s="141" t="s">
        <v>2475</v>
      </c>
      <c r="E38" s="142"/>
    </row>
    <row r="39" spans="1:5" ht="17.399999999999999" x14ac:dyDescent="0.3">
      <c r="A39" s="118" t="str">
        <f>VLOOKUP(B39,'[1]LISTADO ATM'!$A$2:$C$817,3,0)</f>
        <v>NORTE</v>
      </c>
      <c r="B39" s="118">
        <v>703</v>
      </c>
      <c r="C39" s="119" t="str">
        <f>VLOOKUP(B39,'[1]LISTADO ATM'!$A$2:$B$816,2,0)</f>
        <v xml:space="preserve">ATM Oficina El Mamey Los Hidalgos </v>
      </c>
      <c r="D39" s="141" t="s">
        <v>2581</v>
      </c>
      <c r="E39" s="142"/>
    </row>
    <row r="40" spans="1:5" ht="17.399999999999999" x14ac:dyDescent="0.3">
      <c r="A40" s="118" t="str">
        <f>VLOOKUP(B40,'[1]LISTADO ATM'!$A$2:$C$817,3,0)</f>
        <v>SUR</v>
      </c>
      <c r="B40" s="118">
        <v>781</v>
      </c>
      <c r="C40" s="119" t="str">
        <f>VLOOKUP(B40,'[1]LISTADO ATM'!$A$2:$B$816,2,0)</f>
        <v xml:space="preserve">ATM Estación Isla Barahona </v>
      </c>
      <c r="D40" s="141" t="s">
        <v>2475</v>
      </c>
      <c r="E40" s="142"/>
    </row>
    <row r="41" spans="1:5" ht="17.399999999999999" x14ac:dyDescent="0.3">
      <c r="A41" s="118" t="str">
        <f>VLOOKUP(B41,'[1]LISTADO ATM'!$A$2:$C$817,3,0)</f>
        <v>NORTE</v>
      </c>
      <c r="B41" s="118">
        <v>119</v>
      </c>
      <c r="C41" s="119" t="str">
        <f>VLOOKUP(B41,'[1]LISTADO ATM'!$A$2:$B$816,2,0)</f>
        <v>ATM Oficina La Barranquita</v>
      </c>
      <c r="D41" s="141" t="s">
        <v>2475</v>
      </c>
      <c r="E41" s="142"/>
    </row>
    <row r="42" spans="1:5" ht="17.399999999999999" x14ac:dyDescent="0.3">
      <c r="A42" s="118"/>
      <c r="B42" s="118">
        <v>355</v>
      </c>
      <c r="C42" s="119" t="str">
        <f>VLOOKUP(B42,'[1]LISTADO ATM'!$A$2:$B$816,2,0)</f>
        <v xml:space="preserve">ATM UNP Metro II </v>
      </c>
      <c r="D42" s="141" t="s">
        <v>2475</v>
      </c>
      <c r="E42" s="142"/>
    </row>
    <row r="43" spans="1:5" ht="17.399999999999999" x14ac:dyDescent="0.3">
      <c r="A43" s="118" t="str">
        <f>VLOOKUP(B43,'[1]LISTADO ATM'!$A$2:$C$817,3,0)</f>
        <v>DISTRITO NACIONAL</v>
      </c>
      <c r="B43" s="118">
        <v>559</v>
      </c>
      <c r="C43" s="119" t="str">
        <f>VLOOKUP(B43,'[1]LISTADO ATM'!$A$2:$B$816,2,0)</f>
        <v xml:space="preserve">ATM UNP Metro I </v>
      </c>
      <c r="D43" s="141" t="s">
        <v>2475</v>
      </c>
      <c r="E43" s="142"/>
    </row>
    <row r="44" spans="1:5" ht="17.399999999999999" x14ac:dyDescent="0.3">
      <c r="A44" s="118" t="str">
        <f>VLOOKUP(B44,'[1]LISTADO ATM'!$A$2:$C$817,3,0)</f>
        <v>ESTE</v>
      </c>
      <c r="B44" s="118">
        <v>630</v>
      </c>
      <c r="C44" s="119" t="str">
        <f>VLOOKUP(B44,'[1]LISTADO ATM'!$A$2:$B$816,2,0)</f>
        <v xml:space="preserve">ATM Oficina Plaza Zaglul (SPM) </v>
      </c>
      <c r="D44" s="141" t="s">
        <v>2475</v>
      </c>
      <c r="E44" s="142"/>
    </row>
    <row r="45" spans="1:5" ht="17.399999999999999" x14ac:dyDescent="0.3">
      <c r="A45" s="118" t="str">
        <f>VLOOKUP(B45,'[1]LISTADO ATM'!$A$2:$C$817,3,0)</f>
        <v>ESTE</v>
      </c>
      <c r="B45" s="118">
        <v>824</v>
      </c>
      <c r="C45" s="119" t="str">
        <f>VLOOKUP(B45,'[1]LISTADO ATM'!$A$2:$B$816,2,0)</f>
        <v xml:space="preserve">ATM Multiplaza (Higuey) </v>
      </c>
      <c r="D45" s="141" t="s">
        <v>2475</v>
      </c>
      <c r="E45" s="142"/>
    </row>
    <row r="46" spans="1:5" ht="17.399999999999999" x14ac:dyDescent="0.3">
      <c r="A46" s="118" t="str">
        <f>VLOOKUP(B46,'[1]LISTADO ATM'!$A$2:$C$817,3,0)</f>
        <v>ESTE</v>
      </c>
      <c r="B46" s="118">
        <v>838</v>
      </c>
      <c r="C46" s="119" t="str">
        <f>VLOOKUP(B46,'[1]LISTADO ATM'!$A$2:$B$816,2,0)</f>
        <v xml:space="preserve">ATM UNP Consuelo </v>
      </c>
      <c r="D46" s="141" t="s">
        <v>2475</v>
      </c>
      <c r="E46" s="142"/>
    </row>
    <row r="47" spans="1:5" ht="18" thickBot="1" x14ac:dyDescent="0.35">
      <c r="A47" s="93" t="s">
        <v>2428</v>
      </c>
      <c r="B47" s="121">
        <f>COUNT(B37:B46)</f>
        <v>10</v>
      </c>
      <c r="C47" s="115"/>
      <c r="D47" s="145"/>
      <c r="E47" s="147"/>
    </row>
  </sheetData>
  <mergeCells count="22">
    <mergeCell ref="D43:E43"/>
    <mergeCell ref="D44:E44"/>
    <mergeCell ref="D45:E45"/>
    <mergeCell ref="D46:E46"/>
    <mergeCell ref="D47:E47"/>
    <mergeCell ref="D41:E41"/>
    <mergeCell ref="D42:E42"/>
    <mergeCell ref="D40:E40"/>
    <mergeCell ref="D38:E38"/>
    <mergeCell ref="D39:E39"/>
    <mergeCell ref="A25:E25"/>
    <mergeCell ref="C16:E16"/>
    <mergeCell ref="A18:E18"/>
    <mergeCell ref="A1:E1"/>
    <mergeCell ref="A8:E8"/>
    <mergeCell ref="A2:E2"/>
    <mergeCell ref="A3:E3"/>
    <mergeCell ref="A33:B33"/>
    <mergeCell ref="A35:E35"/>
    <mergeCell ref="D36:E36"/>
    <mergeCell ref="D37:E37"/>
    <mergeCell ref="A32:B32"/>
  </mergeCells>
  <phoneticPr fontId="47" type="noConversion"/>
  <conditionalFormatting sqref="B46:B47 B23:B25 B1:B8 B20 B10:B14 B27:B43 B16:B18">
    <cfRule type="duplicateValues" dxfId="81" priority="22"/>
  </conditionalFormatting>
  <conditionalFormatting sqref="E37">
    <cfRule type="duplicateValues" dxfId="80" priority="21"/>
  </conditionalFormatting>
  <conditionalFormatting sqref="B46:B47 B1:B8 B20:B25 B10:B14 B27:B43 B16:B18">
    <cfRule type="duplicateValues" dxfId="79" priority="20"/>
  </conditionalFormatting>
  <conditionalFormatting sqref="E10">
    <cfRule type="duplicateValues" dxfId="78" priority="19"/>
  </conditionalFormatting>
  <conditionalFormatting sqref="B46:B47">
    <cfRule type="duplicateValues" dxfId="77" priority="18"/>
  </conditionalFormatting>
  <conditionalFormatting sqref="E47 E27:E36 E23:E25 E1:E8 E20 E11:E14 E16:E18">
    <cfRule type="duplicateValues" dxfId="76" priority="23"/>
  </conditionalFormatting>
  <conditionalFormatting sqref="E47 E27:E37 E20:E25 E1:E14 E16:E18">
    <cfRule type="duplicateValues" dxfId="75" priority="24"/>
  </conditionalFormatting>
  <conditionalFormatting sqref="E38">
    <cfRule type="duplicateValues" dxfId="74" priority="16"/>
  </conditionalFormatting>
  <conditionalFormatting sqref="E38">
    <cfRule type="duplicateValues" dxfId="73" priority="17"/>
  </conditionalFormatting>
  <conditionalFormatting sqref="E39">
    <cfRule type="duplicateValues" dxfId="72" priority="14"/>
  </conditionalFormatting>
  <conditionalFormatting sqref="E39">
    <cfRule type="duplicateValues" dxfId="71" priority="15"/>
  </conditionalFormatting>
  <conditionalFormatting sqref="E40">
    <cfRule type="duplicateValues" dxfId="70" priority="12"/>
  </conditionalFormatting>
  <conditionalFormatting sqref="E40">
    <cfRule type="duplicateValues" dxfId="69" priority="13"/>
  </conditionalFormatting>
  <conditionalFormatting sqref="E13">
    <cfRule type="duplicateValues" dxfId="68" priority="11"/>
  </conditionalFormatting>
  <conditionalFormatting sqref="B21:B22">
    <cfRule type="duplicateValues" dxfId="67" priority="25"/>
  </conditionalFormatting>
  <conditionalFormatting sqref="E21:E22">
    <cfRule type="duplicateValues" dxfId="66" priority="26"/>
  </conditionalFormatting>
  <conditionalFormatting sqref="E41">
    <cfRule type="duplicateValues" dxfId="65" priority="9"/>
  </conditionalFormatting>
  <conditionalFormatting sqref="E41">
    <cfRule type="duplicateValues" dxfId="64" priority="10"/>
  </conditionalFormatting>
  <conditionalFormatting sqref="B44:B45">
    <cfRule type="duplicateValues" dxfId="63" priority="8"/>
  </conditionalFormatting>
  <conditionalFormatting sqref="B44:B45">
    <cfRule type="duplicateValues" dxfId="62" priority="7"/>
  </conditionalFormatting>
  <conditionalFormatting sqref="B44:B45">
    <cfRule type="duplicateValues" dxfId="61" priority="6"/>
  </conditionalFormatting>
  <conditionalFormatting sqref="B15">
    <cfRule type="duplicateValues" dxfId="60" priority="3"/>
  </conditionalFormatting>
  <conditionalFormatting sqref="B15">
    <cfRule type="duplicateValues" dxfId="59" priority="2"/>
  </conditionalFormatting>
  <conditionalFormatting sqref="E15">
    <cfRule type="duplicateValues" dxfId="58" priority="4"/>
  </conditionalFormatting>
  <conditionalFormatting sqref="B15">
    <cfRule type="duplicateValues" dxfId="57" priority="1"/>
  </conditionalFormatting>
  <conditionalFormatting sqref="E15">
    <cfRule type="duplicateValues" dxfId="56" priority="5"/>
  </conditionalFormatting>
  <conditionalFormatting sqref="E42:E46">
    <cfRule type="duplicateValues" dxfId="55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2473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2483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8">
        <v>384</v>
      </c>
      <c r="B268" s="108" t="s">
        <v>2492</v>
      </c>
      <c r="C268" s="108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2474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2477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2469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2488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5">
        <v>581</v>
      </c>
      <c r="B431" s="95" t="s">
        <v>1606</v>
      </c>
      <c r="C431" s="95" t="s">
        <v>1275</v>
      </c>
    </row>
    <row r="432" spans="1:3" x14ac:dyDescent="0.3">
      <c r="A432" s="40">
        <v>582</v>
      </c>
      <c r="B432" s="40" t="s">
        <v>2484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2">
        <v>600</v>
      </c>
      <c r="B450" s="112" t="s">
        <v>2495</v>
      </c>
      <c r="C450" s="112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2">
        <v>797</v>
      </c>
      <c r="B635" s="112" t="s">
        <v>2499</v>
      </c>
      <c r="C635" s="112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54" t="s">
        <v>2437</v>
      </c>
      <c r="B1" s="155"/>
      <c r="C1" s="155"/>
      <c r="D1" s="155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4" t="s">
        <v>2447</v>
      </c>
      <c r="B25" s="155"/>
      <c r="C25" s="155"/>
      <c r="D25" s="155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6" x14ac:dyDescent="0.3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6" x14ac:dyDescent="0.3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6" x14ac:dyDescent="0.3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6" x14ac:dyDescent="0.3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6" x14ac:dyDescent="0.3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6" x14ac:dyDescent="0.3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6" x14ac:dyDescent="0.3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6" x14ac:dyDescent="0.3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6" x14ac:dyDescent="0.3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6" x14ac:dyDescent="0.3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6" x14ac:dyDescent="0.3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6" x14ac:dyDescent="0.3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6" x14ac:dyDescent="0.3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6" x14ac:dyDescent="0.3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6" x14ac:dyDescent="0.3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6" x14ac:dyDescent="0.3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6" x14ac:dyDescent="0.3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6" x14ac:dyDescent="0.3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270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251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250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250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249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248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209.5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208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208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214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167.15079861111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5">
        <v>600</v>
      </c>
      <c r="B792" s="32" t="s">
        <v>2505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Huendy Josefina Javier Guzman</cp:lastModifiedBy>
  <cp:lastPrinted>2021-01-31T20:30:30Z</cp:lastPrinted>
  <dcterms:created xsi:type="dcterms:W3CDTF">2014-10-01T23:18:29Z</dcterms:created>
  <dcterms:modified xsi:type="dcterms:W3CDTF">2021-06-16T20:24:30Z</dcterms:modified>
</cp:coreProperties>
</file>