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Y:\DCSTI\Gerencia Monitoreo TI\2021\Reportes Seguimiento Cajeros Automaticos\Febrero\17\"/>
    </mc:Choice>
  </mc:AlternateContent>
  <xr:revisionPtr revIDLastSave="0" documentId="13_ncr:1_{04737D28-3719-4D17-B943-A8DE97DEE5AD}" xr6:coauthVersionLast="45" xr6:coauthVersionMax="45" xr10:uidLastSave="{00000000-0000-0000-0000-000000000000}"/>
  <bookViews>
    <workbookView xWindow="15240" yWindow="-120" windowWidth="24240" windowHeight="131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8" i="1" l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K97" i="1"/>
  <c r="J97" i="1"/>
  <c r="I97" i="1"/>
  <c r="H97" i="1"/>
  <c r="G97" i="1"/>
  <c r="F97" i="1"/>
  <c r="A97" i="1"/>
  <c r="K87" i="1"/>
  <c r="J87" i="1"/>
  <c r="I87" i="1"/>
  <c r="H87" i="1"/>
  <c r="G87" i="1"/>
  <c r="F87" i="1"/>
  <c r="A87" i="1"/>
  <c r="F85" i="1" l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F86" i="1"/>
  <c r="G86" i="1"/>
  <c r="H86" i="1"/>
  <c r="I86" i="1"/>
  <c r="J86" i="1"/>
  <c r="K86" i="1"/>
  <c r="A86" i="1"/>
  <c r="A85" i="1"/>
  <c r="A84" i="1"/>
  <c r="B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48" i="16"/>
  <c r="C47" i="16"/>
  <c r="A47" i="16"/>
  <c r="C46" i="16"/>
  <c r="A46" i="16"/>
  <c r="B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51" i="16" l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 l="1"/>
  <c r="A58" i="1"/>
  <c r="A57" i="1"/>
  <c r="A56" i="1"/>
  <c r="A55" i="1"/>
  <c r="A54" i="1"/>
  <c r="A53" i="1"/>
  <c r="A52" i="1"/>
  <c r="A51" i="1"/>
  <c r="A50" i="1"/>
  <c r="A49" i="1"/>
  <c r="A48" i="1" l="1"/>
  <c r="A47" i="1"/>
  <c r="A46" i="1"/>
  <c r="A45" i="1"/>
  <c r="A44" i="1"/>
  <c r="A43" i="1"/>
  <c r="A42" i="1"/>
  <c r="A41" i="1"/>
  <c r="A40" i="1"/>
  <c r="A39" i="1"/>
  <c r="A35" i="1" l="1"/>
  <c r="A38" i="1"/>
  <c r="A37" i="1"/>
  <c r="A36" i="1"/>
  <c r="A34" i="1" l="1"/>
  <c r="A33" i="1"/>
  <c r="A32" i="1"/>
  <c r="A31" i="1"/>
  <c r="A30" i="1"/>
  <c r="A27" i="1"/>
  <c r="A26" i="1"/>
  <c r="A25" i="1"/>
  <c r="A15" i="1"/>
  <c r="A17" i="1"/>
  <c r="A29" i="1"/>
  <c r="A5" i="1"/>
  <c r="A6" i="1"/>
  <c r="A8" i="1"/>
  <c r="A10" i="1"/>
  <c r="A11" i="1"/>
  <c r="A12" i="1"/>
  <c r="A19" i="1"/>
  <c r="A22" i="1"/>
  <c r="A28" i="1"/>
  <c r="A20" i="1"/>
  <c r="A23" i="1"/>
  <c r="A14" i="1"/>
  <c r="A9" i="1"/>
  <c r="A18" i="1"/>
  <c r="A24" i="1"/>
  <c r="A21" i="1"/>
  <c r="A16" i="1"/>
  <c r="A13" i="1" l="1"/>
  <c r="A7" i="1" l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<sst xmlns="http://schemas.openxmlformats.org/spreadsheetml/2006/main" count="13328" uniqueCount="2559">
  <si>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</si>
  <si>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</si>
  <si>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</si>
  <si>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</si>
  <si>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</si>
  <si>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</si>
  <si>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</si>
  <si>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</si>
  <si>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</si>
  <si>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</si>
  <si>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</si>
  <si>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</si>
  <si>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</si>
  <si>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</si>
  <si>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</si>
  <si>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</si>
  <si>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</si>
  <si>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</si>
  <si>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</si>
  <si>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</si>
  <si>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</si>
  <si>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</si>
  <si>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</si>
  <si>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</si>
  <si>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</si>
  <si>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</si>
  <si>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</si>
  <si>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</si>
  <si>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</si>
  <si>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</si>
  <si>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</si>
  <si>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</si>
  <si>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</si>
  <si>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</si>
  <si>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</si>
  <si>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</si>
  <si>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</si>
  <si>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</si>
  <si>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</si>
  <si>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</si>
  <si>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</si>
  <si>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</si>
  <si>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</si>
  <si>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</si>
  <si>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</si>
  <si>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</si>
  <si>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</si>
  <si>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</si>
  <si>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</si>
  <si>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</si>
  <si>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</si>
  <si>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</si>
  <si>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</si>
  <si>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</si>
  <si>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</si>
  <si>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</si>
  <si>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</si>
  <si>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</si>
  <si>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</si>
  <si>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</si>
  <si>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</si>
  <si>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</si>
  <si>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</si>
  <si>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</si>
  <si>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</si>
  <si>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</si>
  <si>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</si>
  <si>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</si>
  <si>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</si>
  <si>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</si>
  <si>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</si>
  <si>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</si>
  <si>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</si>
  <si>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</si>
  <si>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</si>
  <si>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</si>
  <si>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</si>
  <si>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</si>
  <si>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</si>
  <si>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</si>
  <si>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</si>
  <si>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</si>
  <si>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</si>
  <si>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</si>
  <si>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</si>
  <si>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</si>
  <si>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</si>
  <si>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</si>
  <si>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</si>
  <si>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</si>
  <si>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</si>
  <si>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</si>
  <si>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</si>
  <si>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</si>
  <si>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</si>
  <si>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</si>
  <si>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</si>
  <si>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</si>
  <si>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</si>
  <si>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</si>
  <si>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</si>
  <si>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</si>
  <si>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</si>
  <si>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</si>
  <si>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</si>
  <si>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</si>
  <si>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</si>
  <si>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</si>
  <si>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</si>
  <si>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</si>
  <si>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</si>
  <si>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</si>
  <si>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</si>
  <si>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</si>
  <si>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</si>
  <si>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</si>
  <si>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</si>
  <si>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</si>
  <si>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</si>
  <si>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</si>
  <si>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</si>
  <si>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</si>
  <si>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</si>
  <si>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</si>
  <si>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</si>
  <si>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</si>
  <si>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</si>
  <si>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</si>
  <si>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</si>
  <si>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</si>
  <si>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</si>
  <si>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</si>
  <si>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</si>
  <si>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</si>
  <si>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</si>
  <si>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</si>
  <si>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</si>
  <si>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</si>
  <si>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</si>
  <si>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</si>
  <si>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</si>
  <si>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</si>
  <si>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</si>
  <si>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</si>
  <si>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</si>
  <si>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</si>
  <si>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</si>
  <si>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</si>
  <si>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</si>
  <si>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</si>
  <si>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</si>
  <si>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</si>
  <si>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</si>
  <si>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</si>
  <si>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</si>
  <si>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</si>
  <si>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</si>
  <si>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</si>
  <si>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</si>
  <si>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</si>
  <si>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</si>
  <si>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</si>
  <si>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</si>
  <si>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</si>
  <si>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</si>
  <si>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</si>
  <si>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</si>
  <si>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</si>
  <si>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</si>
  <si>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</si>
  <si>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</si>
  <si>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</si>
  <si>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</si>
  <si>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</si>
  <si>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</si>
  <si>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</si>
  <si>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</si>
  <si>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</si>
  <si>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</si>
  <si>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</si>
  <si>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</si>
  <si>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</si>
  <si>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</si>
  <si>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</si>
  <si>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</si>
  <si>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</si>
  <si>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</si>
  <si>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</si>
  <si>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</si>
  <si>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</si>
  <si>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</si>
  <si>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</si>
  <si>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</si>
  <si>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</si>
  <si>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</si>
  <si>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</si>
  <si>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</si>
  <si>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</si>
  <si>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</si>
  <si>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</si>
  <si>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</si>
  <si>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</si>
  <si>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</si>
  <si>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</si>
  <si>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</si>
  <si>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</si>
  <si>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</si>
  <si>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</si>
  <si>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</si>
  <si>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</si>
  <si>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</si>
  <si>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</si>
  <si>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</si>
  <si>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</si>
  <si>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</si>
  <si>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</si>
  <si>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</si>
  <si>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</si>
  <si>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</si>
  <si>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</si>
  <si>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</si>
  <si>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</si>
  <si>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</si>
  <si>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</si>
  <si>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</si>
  <si>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</si>
  <si>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</si>
  <si>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</si>
  <si>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</si>
  <si>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</si>
  <si>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</si>
  <si>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</si>
  <si>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</si>
  <si>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</si>
  <si>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</si>
  <si>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</si>
  <si>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</si>
  <si>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</si>
  <si>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</si>
  <si>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</si>
  <si>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</si>
  <si>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</si>
  <si>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</si>
  <si>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</si>
  <si>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</si>
  <si>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</si>
  <si>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</si>
  <si>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</si>
  <si>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</si>
  <si>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</si>
  <si>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</si>
  <si>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</si>
  <si>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</si>
  <si>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</si>
  <si>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</si>
  <si>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</si>
  <si>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</si>
  <si>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</si>
  <si>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</si>
  <si>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</si>
  <si>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</si>
  <si>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</si>
  <si>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</si>
  <si>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</si>
  <si>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</si>
  <si>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</si>
  <si>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</si>
  <si>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</si>
  <si>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</si>
  <si>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</si>
  <si>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</si>
  <si>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</si>
  <si>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</si>
  <si>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</si>
  <si>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</si>
  <si>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</si>
  <si>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</si>
  <si>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</si>
  <si>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</si>
  <si>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</si>
  <si>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</si>
  <si>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</si>
  <si>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</si>
  <si>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</si>
  <si>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</si>
  <si>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</si>
  <si>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</si>
  <si>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</si>
  <si>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</si>
  <si>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</si>
  <si>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</si>
  <si>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</si>
  <si>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</si>
  <si>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</si>
  <si>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</si>
  <si>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</si>
  <si>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</si>
  <si>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</si>
  <si>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</si>
  <si>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</si>
  <si>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</si>
  <si>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</si>
  <si>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</si>
  <si>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</si>
  <si>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</si>
  <si>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</si>
  <si>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</si>
  <si>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</si>
  <si>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</si>
  <si>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</si>
  <si>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</si>
  <si>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</si>
  <si>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</si>
  <si>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</si>
  <si>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</si>
  <si>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</si>
  <si>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</si>
  <si>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</si>
  <si>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</si>
  <si>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</si>
  <si>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</si>
  <si>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</si>
  <si>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</si>
  <si>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</si>
  <si>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</si>
  <si>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</si>
  <si>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</si>
  <si>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</si>
  <si>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</si>
  <si>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</si>
  <si>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</si>
  <si>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</si>
  <si>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</si>
  <si>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</si>
  <si>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</si>
  <si>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</si>
  <si>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</si>
  <si>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</si>
  <si>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</si>
  <si>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</si>
  <si>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</si>
  <si>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</si>
  <si>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</si>
  <si>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</si>
  <si>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</si>
  <si>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</si>
  <si>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</si>
  <si>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</si>
  <si>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</si>
  <si>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</si>
  <si>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</si>
  <si>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</si>
  <si>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</si>
  <si>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</si>
  <si>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</si>
  <si>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</si>
  <si>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</si>
  <si>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</si>
  <si>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</si>
  <si>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</si>
  <si>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</si>
  <si>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</si>
  <si>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</si>
  <si>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</si>
  <si>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</si>
  <si>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</si>
  <si>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</si>
  <si>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</si>
  <si>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</si>
  <si>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</si>
  <si>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</si>
  <si>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</si>
  <si>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</si>
  <si>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</si>
  <si>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</si>
  <si>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</si>
  <si>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</si>
  <si>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</si>
  <si>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</si>
  <si>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</si>
  <si>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</si>
  <si>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</si>
  <si>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</si>
  <si>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</si>
  <si>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</si>
  <si>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</si>
  <si>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</si>
  <si>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</si>
  <si>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</si>
  <si>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</si>
  <si>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</si>
  <si>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</si>
  <si>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</si>
  <si>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</si>
  <si>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</si>
  <si>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</si>
  <si>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</si>
  <si>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</si>
  <si>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</si>
  <si>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</si>
  <si>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</si>
  <si>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</si>
  <si>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</si>
  <si>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</si>
  <si>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</si>
  <si>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</si>
  <si>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</si>
  <si>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</si>
  <si>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</si>
  <si>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</si>
  <si>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</si>
  <si>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</si>
  <si>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</si>
  <si>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</si>
  <si>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</si>
  <si>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</si>
  <si>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</si>
  <si>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</si>
  <si>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</si>
  <si>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</si>
  <si>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</si>
  <si>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</si>
  <si>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</si>
  <si>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</si>
  <si>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</si>
  <si>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</si>
  <si>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</si>
  <si>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</si>
  <si>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</si>
  <si>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</si>
  <si>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</si>
  <si>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</si>
  <si>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</si>
  <si>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</si>
  <si>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</si>
  <si>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</si>
  <si>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</si>
  <si>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</si>
  <si>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</si>
  <si>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</si>
  <si>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</si>
  <si>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</si>
  <si>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</si>
  <si>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</si>
  <si>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</si>
  <si>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</si>
  <si>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</si>
  <si>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</si>
  <si>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</si>
  <si>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</si>
  <si>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</si>
  <si>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</si>
  <si>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</si>
  <si>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</si>
  <si>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</si>
  <si>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</si>
  <si>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</si>
  <si>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</si>
  <si>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</si>
  <si>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</si>
  <si>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</si>
  <si>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</si>
  <si>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</si>
  <si>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</si>
  <si>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</si>
  <si>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</si>
  <si>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</si>
  <si>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</si>
  <si>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</si>
  <si>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</si>
  <si>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</si>
  <si>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</si>
  <si>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</si>
  <si>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</si>
  <si>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</si>
  <si>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</si>
  <si>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</si>
  <si>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</si>
  <si>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</si>
  <si>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</si>
  <si>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</si>
  <si>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</si>
  <si>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</si>
  <si>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</si>
  <si>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</si>
  <si>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</si>
  <si>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</si>
  <si>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</si>
  <si>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</si>
  <si>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</si>
  <si>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</si>
  <si>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</si>
  <si>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</si>
  <si>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</si>
  <si>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</si>
  <si>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</si>
  <si>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</si>
  <si>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</si>
  <si>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</si>
  <si>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</si>
  <si>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</si>
  <si>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</si>
  <si>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</si>
  <si>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</si>
  <si>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</si>
  <si>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</si>
  <si>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</si>
  <si>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</si>
  <si>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</si>
  <si>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</si>
  <si>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</si>
  <si>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</si>
  <si>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</si>
  <si>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</si>
  <si>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</si>
  <si>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</si>
  <si>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</si>
  <si>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</si>
  <si>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</si>
  <si>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</si>
  <si>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</si>
  <si>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</si>
  <si>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</si>
  <si>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</si>
  <si>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</si>
  <si>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</si>
  <si>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</si>
  <si>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</si>
  <si>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</si>
  <si>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</si>
  <si>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</si>
  <si>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</si>
  <si>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</si>
  <si>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</si>
  <si>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</si>
  <si>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</si>
  <si>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</si>
  <si>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</si>
  <si>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</si>
  <si>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</si>
  <si>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</si>
  <si>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</si>
  <si>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</si>
  <si>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</si>
  <si>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</si>
  <si>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</si>
  <si>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</si>
  <si>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</si>
  <si>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</si>
  <si>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</si>
  <si>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</si>
  <si>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</si>
  <si>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</si>
  <si>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</si>
  <si>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</si>
  <si>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</si>
  <si>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</si>
  <si>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</si>
  <si>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</si>
  <si>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</si>
  <si>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</si>
  <si>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</si>
  <si>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</si>
  <si>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</si>
  <si>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</si>
  <si>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</si>
  <si>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</si>
  <si>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</si>
  <si>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</si>
  <si>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</si>
  <si>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</si>
  <si>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</si>
  <si>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</si>
  <si>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</si>
  <si>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</si>
  <si>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</si>
  <si>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</si>
  <si>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</si>
  <si>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</si>
  <si>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</si>
  <si>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</si>
  <si>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</si>
  <si>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</si>
  <si>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</si>
  <si>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</si>
  <si>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</si>
  <si>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</si>
  <si>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</si>
  <si>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</si>
  <si>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</si>
  <si>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</si>
  <si>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</si>
  <si>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</si>
  <si>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</si>
  <si>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</si>
  <si>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</si>
  <si>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</si>
  <si>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</si>
  <si>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</si>
  <si>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</si>
  <si>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</si>
  <si>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</si>
  <si>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</si>
  <si>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</si>
  <si>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</si>
  <si>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</si>
  <si>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</si>
  <si>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</si>
  <si>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</si>
  <si>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</si>
  <si>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</si>
  <si>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</si>
  <si>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</si>
  <si>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</si>
  <si>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</si>
  <si>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</si>
  <si>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</si>
  <si>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</si>
  <si>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</si>
  <si>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</si>
  <si>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</si>
  <si>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</si>
  <si>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</si>
  <si>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</si>
  <si>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</si>
  <si>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</si>
  <si>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</si>
  <si>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</si>
  <si>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</si>
  <si>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</si>
  <si>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</si>
  <si>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</si>
  <si>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</si>
  <si>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</si>
  <si>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</si>
  <si>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</si>
  <si>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</si>
  <si>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</si>
  <si>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</si>
  <si>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</si>
  <si>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</si>
  <si>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</si>
  <si>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</si>
  <si>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</si>
  <si>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</si>
  <si>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</si>
  <si>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</si>
  <si>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</si>
  <si>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</si>
  <si>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</si>
  <si>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</si>
  <si>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</si>
  <si>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</si>
  <si>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</si>
  <si>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</si>
  <si>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</si>
  <si>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</si>
  <si>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</si>
  <si>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</si>
  <si>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</si>
  <si>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</si>
  <si>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</si>
  <si>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</si>
  <si>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</si>
  <si>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</si>
  <si>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</si>
  <si>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</si>
  <si>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</si>
  <si>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</si>
  <si>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</si>
  <si>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</si>
  <si>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</si>
  <si>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</si>
  <si>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</si>
  <si>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</si>
  <si>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</si>
  <si>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</si>
  <si>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</si>
  <si>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</si>
  <si>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</si>
  <si>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</si>
  <si>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</si>
  <si>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</si>
  <si>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</si>
  <si>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</si>
  <si>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</si>
  <si>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</si>
  <si>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</si>
  <si>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</si>
  <si>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</si>
  <si>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</si>
  <si>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</si>
  <si>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</si>
  <si>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</si>
  <si>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</si>
  <si>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</si>
  <si>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</si>
  <si>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</si>
  <si>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</si>
  <si>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</si>
  <si>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</si>
  <si>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</si>
  <si>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</si>
  <si>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</si>
  <si>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</si>
  <si>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</si>
  <si>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</si>
  <si>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</si>
  <si>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</si>
  <si>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</si>
  <si>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</si>
  <si>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</si>
  <si>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</si>
  <si>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</si>
  <si>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</si>
  <si>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</si>
  <si>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</si>
  <si>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</si>
  <si>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</si>
  <si>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</si>
  <si>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</si>
  <si>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</si>
  <si>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</si>
  <si>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</si>
  <si>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</si>
  <si>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</si>
  <si>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</si>
  <si>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</si>
  <si>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</si>
  <si>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</si>
  <si>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</si>
  <si>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</si>
  <si>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</si>
  <si>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</si>
  <si>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</si>
  <si>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</si>
  <si>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</si>
  <si>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</si>
  <si>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</si>
  <si>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</si>
  <si>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</si>
  <si>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</si>
  <si>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</si>
  <si>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</si>
  <si>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</si>
  <si>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</si>
  <si>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</si>
  <si>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</si>
  <si>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</si>
  <si>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</si>
  <si>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</si>
  <si>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</si>
  <si>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</si>
  <si>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</si>
  <si>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</si>
  <si>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</si>
  <si>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</si>
  <si>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</si>
  <si>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</si>
  <si>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</si>
  <si>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</si>
  <si>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</si>
  <si>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</si>
  <si>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</si>
  <si>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</si>
  <si>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</si>
  <si>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</si>
  <si>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</si>
  <si>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</si>
  <si>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</si>
  <si>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</si>
  <si>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</si>
  <si>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</si>
  <si>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</si>
  <si>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</si>
  <si>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</si>
  <si>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</si>
  <si>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</si>
  <si>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</si>
  <si>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</si>
  <si>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</si>
  <si>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</si>
  <si>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</si>
  <si>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</si>
  <si>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</si>
  <si>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</si>
  <si>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</si>
  <si>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</si>
  <si>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</si>
  <si>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</si>
  <si>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</si>
  <si>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</si>
  <si>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</si>
  <si>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</si>
  <si>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</si>
  <si>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</si>
  <si>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</si>
  <si>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</si>
  <si>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</si>
  <si>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</si>
  <si>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</si>
  <si>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</si>
  <si>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</si>
  <si>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</si>
  <si>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</si>
  <si>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</si>
  <si>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</si>
  <si>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</si>
  <si>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</si>
  <si>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</si>
  <si>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</si>
  <si>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</si>
  <si>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</si>
  <si>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</si>
  <si>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</si>
  <si>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</si>
  <si>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</si>
  <si>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</si>
  <si>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</si>
  <si>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</si>
  <si>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</si>
  <si>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</si>
  <si>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</si>
  <si>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</si>
  <si>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</si>
  <si>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</si>
  <si>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</si>
  <si>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</si>
  <si>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</si>
  <si>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</si>
  <si>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</si>
  <si>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</si>
  <si>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</si>
  <si>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</si>
  <si>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</si>
  <si>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</si>
  <si>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</si>
  <si>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</si>
  <si>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</si>
  <si>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</si>
  <si>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</si>
  <si>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</si>
  <si>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</si>
  <si>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</si>
  <si>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</si>
  <si>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</si>
  <si>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</si>
  <si>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</si>
  <si>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</si>
  <si>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</si>
  <si>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</si>
  <si>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</si>
  <si>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</si>
  <si>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</si>
  <si>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</si>
  <si>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</si>
  <si>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</si>
  <si>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</si>
  <si>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</si>
  <si>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</si>
  <si>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</si>
  <si>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</si>
  <si>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</si>
  <si>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</si>
  <si>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</si>
  <si>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</si>
  <si>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</si>
  <si>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</si>
  <si>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</si>
  <si>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</si>
  <si>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</si>
  <si>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</si>
  <si>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</si>
  <si>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</si>
  <si>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</si>
  <si>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</si>
  <si>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</si>
  <si>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</si>
  <si>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</si>
  <si>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</si>
  <si>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</si>
  <si>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</si>
  <si>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</si>
  <si>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</si>
  <si>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</si>
  <si>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</si>
  <si>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</si>
  <si>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</si>
  <si>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</si>
  <si>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</si>
  <si>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</si>
  <si>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</si>
  <si>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</si>
  <si>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</si>
  <si>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</si>
  <si>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</si>
  <si>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</si>
  <si>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</si>
  <si>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</si>
  <si>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</si>
  <si>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</si>
  <si>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</si>
  <si>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</si>
  <si>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</si>
  <si>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</si>
  <si>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</si>
  <si>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</si>
  <si>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</si>
  <si>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</si>
  <si>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</si>
  <si>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</si>
  <si>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</si>
  <si>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</si>
  <si>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</si>
  <si>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</si>
  <si>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</si>
  <si>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</si>
  <si>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</si>
  <si>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</si>
  <si>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</si>
  <si>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</si>
  <si>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</si>
  <si>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</si>
  <si>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</si>
  <si>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</si>
  <si>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</si>
  <si>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</si>
  <si>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</si>
  <si>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</si>
  <si>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</si>
  <si>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</si>
  <si>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</si>
  <si>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</si>
  <si>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</si>
  <si>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</si>
  <si>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</si>
  <si>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</si>
  <si>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</si>
  <si>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</si>
  <si>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</si>
  <si>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</si>
  <si>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</si>
  <si>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</si>
  <si>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</si>
  <si>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</si>
  <si>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</si>
  <si>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</si>
  <si>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</si>
  <si>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</si>
  <si>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</si>
  <si>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</si>
  <si>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</si>
  <si>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</si>
  <si>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</si>
  <si>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</si>
  <si>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</si>
  <si>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</si>
  <si>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</si>
  <si>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</si>
  <si>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</si>
  <si>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</si>
  <si>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</si>
  <si>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</si>
  <si>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</si>
  <si>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</si>
  <si>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</si>
  <si>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</si>
  <si>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</si>
  <si>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</si>
  <si>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</si>
  <si>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</si>
  <si>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</si>
  <si>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</si>
  <si>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</si>
  <si>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</si>
  <si>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</si>
  <si>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</si>
  <si>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</si>
  <si>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</si>
  <si>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</si>
  <si>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</si>
  <si>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</si>
  <si>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</si>
  <si>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</si>
  <si>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</si>
  <si>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</si>
  <si>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</si>
  <si>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</si>
  <si>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</si>
  <si>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</si>
  <si>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</si>
  <si>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</si>
  <si>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</si>
  <si>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</si>
  <si>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</si>
  <si>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</si>
  <si>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</si>
  <si>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</si>
  <si>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</si>
  <si>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</si>
  <si>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</si>
  <si>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</si>
  <si>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</si>
  <si>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</si>
  <si>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</si>
  <si>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</si>
  <si>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</si>
  <si>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</si>
  <si>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</si>
  <si>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</si>
  <si>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</si>
  <si>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</si>
  <si>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</si>
  <si>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</si>
  <si>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</si>
  <si>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</si>
  <si>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</si>
  <si>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</si>
  <si>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</si>
  <si>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</si>
  <si>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</si>
  <si>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</si>
  <si>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</si>
  <si>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</si>
  <si>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</si>
  <si>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</si>
  <si>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</si>
  <si>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</si>
  <si>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</si>
  <si>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</si>
  <si>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</si>
  <si>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</si>
  <si>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</si>
  <si>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</si>
  <si>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</si>
  <si>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</si>
  <si>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</si>
  <si>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</si>
  <si>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</si>
  <si>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</si>
  <si>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</si>
  <si>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</si>
  <si>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</si>
  <si>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</si>
  <si>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</si>
  <si>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</si>
  <si>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</si>
  <si>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</si>
  <si>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</si>
  <si>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</si>
  <si>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</si>
  <si>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</si>
  <si>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</si>
  <si>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</si>
  <si>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</si>
  <si>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</si>
  <si>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</si>
  <si>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</si>
  <si>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</si>
  <si>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</si>
  <si>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</si>
  <si>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</si>
  <si>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</si>
  <si>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</si>
  <si>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</si>
  <si>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</si>
  <si>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</si>
  <si>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</si>
  <si>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</si>
  <si>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</si>
  <si>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</si>
  <si>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</si>
  <si>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</si>
  <si>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</si>
  <si>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</si>
  <si>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</si>
  <si>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</si>
  <si>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</si>
  <si>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</si>
  <si>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</si>
  <si>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</si>
  <si>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</si>
  <si>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</si>
  <si>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</si>
  <si>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</si>
  <si>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</si>
  <si>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</si>
  <si>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</si>
  <si>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</si>
  <si>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</si>
  <si>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</si>
  <si>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</si>
  <si>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</si>
  <si>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</si>
  <si>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</si>
  <si>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</si>
  <si>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</si>
  <si>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</si>
  <si>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</si>
  <si>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</si>
  <si>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</si>
  <si>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</si>
  <si>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</si>
  <si>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</si>
  <si>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</si>
  <si>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</si>
  <si>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</si>
  <si>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</si>
  <si>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</si>
  <si>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</si>
  <si>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</si>
  <si>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</si>
  <si>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</si>
  <si>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</si>
  <si>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</si>
  <si>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</si>
  <si>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</si>
  <si>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</si>
  <si>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</si>
  <si>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</si>
  <si>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</si>
  <si>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</si>
  <si>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</si>
  <si>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</si>
  <si>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</si>
  <si>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</si>
  <si>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</si>
  <si>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</si>
  <si>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</si>
  <si>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</si>
  <si>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</si>
  <si>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</si>
  <si>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</si>
  <si>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</si>
  <si>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</si>
  <si>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</si>
  <si>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</si>
  <si>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</si>
  <si>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</si>
  <si>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</si>
  <si>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</si>
  <si>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</si>
  <si>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</si>
  <si>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</si>
  <si>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</si>
  <si>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</si>
  <si>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</si>
  <si>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</si>
  <si>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</si>
  <si>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</si>
  <si>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</si>
  <si>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</si>
  <si>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</si>
  <si>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</si>
  <si>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</si>
  <si>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</si>
  <si>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</si>
  <si>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</si>
  <si>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</si>
  <si>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</si>
  <si>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</si>
  <si>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</si>
  <si>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</si>
  <si>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</si>
  <si>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</si>
  <si>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</si>
  <si>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</si>
  <si>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</si>
  <si>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</si>
  <si>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</si>
  <si>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</si>
  <si>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</si>
  <si>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</si>
  <si>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</si>
  <si>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</si>
  <si>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</si>
  <si>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</si>
  <si>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</si>
  <si>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</si>
  <si>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</si>
  <si>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</si>
  <si>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</si>
  <si>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</si>
  <si>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</si>
  <si>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</si>
  <si>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</si>
  <si>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</si>
  <si>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</si>
  <si>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</si>
  <si>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</si>
  <si>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</si>
  <si>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</si>
  <si>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</si>
  <si>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</si>
  <si>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</si>
  <si>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</si>
  <si>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</si>
  <si>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</si>
  <si>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</si>
  <si>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</si>
  <si>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</si>
  <si>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</si>
  <si>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</si>
  <si>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</si>
  <si>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</si>
  <si>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</si>
  <si>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</si>
  <si>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</si>
  <si>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</si>
  <si>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</si>
  <si>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</si>
  <si>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</si>
  <si>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</si>
  <si>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</si>
  <si>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</si>
  <si>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</si>
  <si>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</si>
  <si>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</si>
  <si>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</si>
  <si>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</si>
  <si>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</si>
  <si>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</si>
  <si>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</si>
  <si>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</si>
  <si>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</si>
  <si>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</si>
  <si>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</si>
  <si>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</si>
  <si>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</si>
  <si>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</si>
  <si>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</si>
  <si>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</si>
  <si>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</si>
  <si>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</si>
  <si>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</si>
  <si>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</si>
  <si>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</si>
  <si>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</si>
  <si>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</si>
  <si>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</si>
  <si>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</si>
  <si>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</si>
  <si>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</si>
  <si>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</si>
  <si>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</si>
  <si>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</si>
  <si>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</si>
  <si>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</si>
  <si>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</si>
  <si>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</si>
  <si>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</si>
  <si>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</si>
  <si>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</si>
  <si>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</si>
  <si>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</si>
  <si>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</si>
  <si>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</si>
  <si>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</si>
  <si>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</si>
  <si>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</si>
  <si>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</si>
  <si>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</si>
  <si>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</si>
  <si>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</si>
  <si>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</si>
  <si>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</si>
  <si>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</si>
  <si>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</si>
  <si>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</si>
  <si>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</si>
  <si>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</si>
  <si>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</si>
  <si>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</si>
  <si>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</si>
  <si>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</si>
  <si>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</si>
  <si>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</si>
  <si>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</si>
  <si>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</si>
  <si>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</si>
  <si>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</si>
  <si>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</si>
  <si>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</si>
  <si>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</si>
  <si>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</si>
  <si>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</si>
  <si>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</si>
  <si>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</si>
  <si>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</si>
  <si>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</si>
  <si>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</si>
  <si>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</si>
  <si>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</si>
  <si>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</si>
  <si>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</si>
  <si>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</si>
  <si>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</si>
  <si>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</si>
  <si>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</si>
  <si>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</si>
  <si>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</si>
  <si>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</si>
  <si>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</si>
  <si>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</si>
  <si>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</si>
  <si>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</si>
  <si>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</si>
  <si>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</si>
  <si>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</si>
  <si>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</si>
  <si>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</si>
  <si>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</si>
  <si>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</si>
  <si>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</si>
  <si>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</si>
  <si>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</si>
  <si>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</si>
  <si>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</si>
  <si>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</si>
  <si>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</si>
  <si>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</si>
  <si>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</si>
  <si>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</si>
  <si>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</si>
  <si>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</si>
  <si>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</si>
  <si>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</si>
  <si>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</si>
  <si>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</si>
  <si>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</si>
  <si>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</si>
  <si>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</si>
  <si>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</si>
  <si>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</si>
  <si>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</si>
  <si>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</si>
  <si>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</si>
  <si>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</si>
  <si>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</si>
  <si>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</si>
  <si>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</si>
  <si>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</si>
  <si>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</si>
  <si>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</si>
  <si>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</si>
  <si>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</si>
  <si>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</si>
  <si>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</si>
  <si>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</si>
  <si>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</si>
  <si>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</si>
  <si>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</si>
  <si>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</si>
  <si>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</si>
  <si>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</si>
  <si>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</si>
  <si>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</si>
  <si>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</si>
  <si>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</si>
  <si>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</si>
  <si>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</si>
  <si>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</si>
  <si>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</si>
  <si>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</si>
  <si>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</si>
  <si>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</si>
  <si>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</si>
  <si>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</si>
  <si>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</si>
  <si>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</si>
  <si>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</si>
  <si>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</si>
  <si>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</si>
  <si>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</si>
  <si>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</si>
  <si>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</si>
  <si>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</si>
  <si>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</si>
  <si>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</si>
  <si>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</si>
  <si>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</si>
  <si>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</si>
  <si>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</si>
  <si>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</si>
  <si>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</si>
  <si>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</si>
  <si>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</si>
  <si>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</si>
  <si>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</si>
  <si>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</si>
  <si>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</si>
  <si>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</si>
  <si>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</si>
  <si>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</si>
  <si>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</si>
  <si>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</si>
  <si>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</si>
  <si>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</si>
  <si>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</si>
  <si>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</si>
  <si>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</si>
  <si>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</si>
  <si>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</si>
  <si>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</si>
  <si>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</si>
  <si>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</si>
  <si>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</si>
  <si>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</si>
  <si>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</si>
  <si>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</si>
  <si>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</si>
  <si>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</si>
  <si>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</si>
  <si>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</si>
  <si>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</si>
  <si>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</si>
  <si>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</si>
  <si>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</si>
  <si>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</si>
  <si>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</si>
  <si>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</si>
  <si>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</si>
  <si>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</si>
  <si>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</si>
  <si>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</si>
  <si>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</si>
  <si>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</si>
  <si>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</si>
  <si>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</si>
  <si>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</si>
  <si>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</si>
  <si>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</si>
  <si>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</si>
  <si>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</si>
  <si>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</si>
  <si>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</si>
  <si>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</si>
  <si>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</si>
  <si>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</si>
  <si>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</si>
  <si>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</si>
  <si>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</si>
  <si>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</si>
  <si>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</si>
  <si>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</si>
  <si>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</si>
  <si>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</si>
  <si>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</si>
  <si>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</si>
  <si>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</si>
  <si>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</si>
  <si>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</si>
  <si>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</si>
  <si>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</si>
  <si>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</si>
  <si>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</si>
  <si>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</si>
  <si>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</si>
  <si>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</si>
  <si>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</si>
  <si>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</si>
  <si>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</si>
  <si>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</si>
  <si>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</si>
  <si>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</si>
  <si>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</si>
  <si>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</si>
  <si>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</si>
  <si>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</si>
  <si>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</si>
  <si>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</si>
  <si>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</si>
  <si>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</si>
  <si>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</si>
  <si>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</si>
  <si>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</si>
  <si>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</si>
  <si>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</si>
  <si>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</si>
  <si>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</si>
  <si>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</si>
  <si>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</si>
  <si>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</si>
  <si>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</si>
  <si>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</si>
  <si>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</si>
  <si>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</si>
  <si>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</si>
  <si>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</si>
  <si>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</si>
  <si>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</si>
  <si>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</si>
  <si>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</si>
  <si>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</si>
  <si>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</si>
  <si>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</si>
  <si>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</si>
  <si>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</si>
  <si>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</si>
  <si>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</si>
  <si>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</si>
  <si>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</si>
  <si>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</si>
  <si>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</si>
  <si>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</si>
  <si>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</si>
  <si>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</si>
  <si>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</si>
  <si>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</si>
  <si>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</si>
  <si>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</si>
  <si>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</si>
  <si>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</si>
  <si>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</si>
  <si>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</si>
  <si>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</si>
  <si>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</si>
  <si>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</si>
  <si>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</si>
  <si>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</si>
  <si>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</si>
  <si>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</si>
  <si>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</si>
  <si>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</si>
  <si>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</si>
  <si>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</si>
  <si>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</si>
  <si>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</si>
  <si>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</si>
  <si>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</si>
  <si>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</si>
  <si>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</si>
  <si>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</si>
  <si>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</si>
  <si>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</si>
  <si>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</si>
  <si>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</si>
  <si>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</si>
  <si>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</si>
  <si>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</si>
  <si>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</si>
  <si>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</si>
  <si>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</si>
  <si>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</si>
  <si>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</si>
  <si>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</si>
  <si>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</si>
  <si>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</si>
  <si>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</si>
  <si>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</si>
  <si>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</si>
  <si>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</si>
  <si>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</si>
  <si>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</si>
  <si>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</si>
  <si>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</si>
  <si>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</si>
  <si>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</si>
  <si>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</si>
  <si>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</si>
  <si>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</si>
  <si>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</si>
  <si>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</si>
  <si>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</si>
  <si>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</si>
  <si>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</si>
  <si>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</si>
  <si>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</si>
  <si>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</si>
  <si>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</si>
  <si>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</si>
  <si>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</si>
  <si>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</si>
  <si>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</si>
  <si>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</si>
  <si>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</si>
  <si>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</si>
  <si>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</si>
  <si>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</si>
  <si>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</si>
  <si>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</si>
  <si>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</si>
  <si>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</si>
  <si>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</si>
  <si>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</si>
  <si>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</si>
  <si>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</si>
  <si>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</si>
  <si>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</si>
  <si>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</si>
  <si>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</si>
  <si>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</si>
  <si>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</si>
  <si>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</si>
  <si>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</si>
  <si>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</si>
  <si>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</si>
  <si>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</si>
  <si>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</si>
  <si>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</si>
  <si>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</si>
  <si>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</si>
  <si>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</si>
  <si>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</si>
  <si>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</si>
  <si>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</si>
  <si>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</si>
  <si>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</si>
  <si>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</si>
  <si>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</si>
  <si>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</si>
  <si>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</si>
  <si>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</si>
  <si>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</si>
  <si>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</si>
  <si>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</si>
  <si>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</si>
  <si>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</si>
  <si>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</si>
  <si>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</si>
  <si>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</si>
  <si>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</si>
  <si>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</si>
  <si>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</si>
  <si>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</si>
  <si>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</si>
  <si>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</si>
  <si>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</si>
  <si>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</si>
  <si>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</si>
  <si>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</si>
  <si>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</si>
  <si>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</si>
  <si>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</si>
  <si>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</si>
  <si>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</si>
  <si>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</si>
  <si>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</si>
  <si>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</si>
  <si>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</si>
  <si>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</si>
  <si>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</si>
  <si>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</si>
  <si>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</si>
  <si>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</si>
  <si>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</si>
  <si>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</si>
  <si>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</si>
  <si>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</si>
  <si>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</si>
  <si>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</si>
  <si>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</si>
  <si>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</si>
  <si>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</si>
  <si>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</si>
  <si>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</si>
  <si>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</si>
  <si>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</si>
  <si>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</si>
  <si>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</si>
  <si>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</si>
  <si>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</si>
  <si>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</si>
  <si>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</si>
  <si>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</si>
  <si>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</si>
  <si>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</si>
  <si>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</si>
  <si>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</si>
  <si>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</si>
  <si>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</si>
  <si>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</si>
  <si>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</si>
  <si>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</si>
  <si>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</si>
  <si>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</si>
  <si>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</si>
  <si>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</si>
  <si>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</si>
  <si>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</si>
  <si>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</si>
  <si>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</si>
  <si>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</si>
  <si>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</si>
  <si>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</si>
  <si>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</si>
  <si>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</si>
  <si>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</si>
  <si>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</si>
  <si>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</si>
  <si>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</si>
  <si>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</si>
  <si>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</si>
  <si>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</si>
  <si>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</si>
  <si>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</si>
  <si>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</si>
  <si>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</si>
  <si>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</si>
  <si>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</si>
  <si>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</si>
  <si>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</si>
  <si>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</si>
  <si>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</si>
  <si>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</si>
  <si>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</si>
  <si>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</si>
  <si>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</si>
  <si>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</si>
  <si>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</si>
  <si>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</si>
  <si>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</si>
  <si>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</si>
  <si>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</si>
  <si>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</si>
  <si>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</si>
  <si>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</si>
  <si>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</si>
  <si>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</si>
  <si>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</si>
  <si>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</si>
  <si>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</si>
  <si>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</si>
  <si>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</si>
  <si>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</si>
  <si>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</si>
  <si>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</si>
  <si>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</si>
  <si>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</si>
  <si>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</si>
  <si>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</si>
  <si>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</si>
  <si>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</si>
  <si>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</si>
  <si>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</si>
  <si>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</si>
  <si>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</si>
  <si>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</si>
  <si>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</si>
  <si>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</si>
  <si>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</si>
  <si>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</si>
  <si>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</si>
  <si>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</si>
  <si>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</si>
  <si>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</si>
  <si>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</si>
  <si>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</si>
  <si>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</si>
  <si>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</si>
  <si>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</si>
  <si>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</si>
  <si>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</si>
  <si>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</si>
  <si>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</si>
  <si>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</si>
  <si>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</si>
  <si>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</si>
  <si>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</si>
  <si>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</si>
  <si>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</si>
  <si>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</si>
  <si>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</si>
  <si>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</si>
  <si>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</si>
  <si>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</si>
  <si>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</si>
  <si>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</si>
  <si>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</si>
  <si>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</si>
  <si>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</si>
  <si>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</si>
  <si>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</si>
  <si>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</si>
  <si>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</si>
  <si>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</si>
  <si>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</si>
  <si>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</si>
  <si>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</si>
  <si>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</si>
  <si>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</si>
  <si>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</si>
  <si>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</si>
  <si>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</si>
  <si>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</si>
  <si>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</si>
  <si>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</si>
  <si>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</si>
  <si>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</si>
  <si>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</si>
  <si>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</si>
  <si>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</si>
  <si>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</si>
  <si>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</si>
  <si>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</si>
  <si>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</si>
  <si>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</si>
  <si>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</si>
  <si>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</si>
  <si>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</si>
  <si>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</si>
  <si>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</si>
  <si>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</si>
  <si>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</si>
  <si>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</si>
  <si>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</si>
  <si>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</si>
  <si>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</si>
  <si>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</si>
  <si>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</si>
  <si>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</si>
  <si>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</si>
  <si>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</si>
  <si>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</si>
  <si>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</si>
  <si>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</si>
  <si>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</si>
  <si>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</si>
  <si>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</si>
  <si>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</si>
  <si>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</si>
  <si>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</si>
  <si>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</si>
  <si>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</si>
  <si>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</si>
  <si>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</si>
  <si>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</si>
  <si>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</si>
  <si>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</si>
  <si>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</si>
  <si>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</si>
  <si>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</si>
  <si>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</si>
  <si>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</si>
  <si>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</si>
  <si>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</si>
  <si>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</si>
  <si>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</si>
  <si>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</si>
  <si>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</si>
  <si>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</si>
  <si>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</si>
  <si>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</si>
  <si>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</si>
  <si>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</si>
  <si>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</si>
  <si>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</si>
  <si>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</si>
  <si>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</si>
  <si>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</si>
  <si>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</si>
  <si>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</si>
  <si>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</si>
  <si>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</si>
  <si>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</si>
  <si>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</si>
  <si>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</si>
  <si>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</si>
  <si>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</si>
  <si>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</si>
  <si>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</si>
  <si>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</si>
  <si>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</si>
  <si>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</si>
  <si>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</si>
  <si>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</si>
  <si>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</si>
  <si>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</si>
  <si>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</si>
  <si>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</si>
  <si>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</si>
  <si>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</si>
  <si>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</si>
  <si>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</si>
  <si>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</si>
  <si>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</si>
  <si>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</si>
  <si>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</si>
  <si>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</si>
  <si>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</si>
  <si>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</si>
  <si>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</si>
  <si>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</si>
  <si>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</si>
  <si>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</si>
  <si>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</si>
  <si>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</si>
  <si>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</si>
  <si>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</si>
  <si>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</si>
  <si>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</si>
  <si>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</si>
  <si>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</si>
  <si>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</si>
  <si>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</si>
  <si>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</si>
  <si>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</si>
  <si>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</si>
  <si>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</si>
  <si>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</si>
  <si>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</si>
  <si>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</si>
  <si>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</si>
  <si>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</si>
  <si>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</si>
  <si>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</si>
  <si>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</si>
  <si>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</si>
  <si>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</si>
  <si>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</si>
  <si>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</si>
  <si>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</si>
  <si>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</si>
  <si>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</si>
  <si>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</si>
  <si>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</si>
  <si>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</si>
  <si>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</si>
  <si>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</si>
  <si>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</si>
  <si>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</si>
  <si>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</si>
  <si>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</si>
  <si>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</si>
  <si>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</si>
  <si>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</si>
  <si>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</si>
  <si>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</si>
  <si>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</si>
  <si>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</si>
  <si>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</si>
  <si>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</si>
  <si>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</si>
  <si>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</si>
  <si>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</si>
  <si>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</si>
  <si>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</si>
  <si>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</si>
  <si>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</si>
  <si>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</si>
  <si>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</si>
  <si>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</si>
  <si>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</si>
  <si>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</si>
  <si>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</si>
  <si>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</si>
  <si>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</si>
  <si>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</si>
  <si>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</si>
  <si>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</si>
  <si>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</si>
  <si>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</si>
  <si>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</si>
  <si>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</si>
  <si>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</si>
  <si>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</si>
  <si>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</si>
  <si>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</si>
  <si>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</si>
  <si>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</si>
  <si>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</si>
  <si>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</si>
  <si>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</si>
  <si>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</si>
  <si>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</si>
  <si>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</si>
  <si>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</si>
  <si>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</si>
  <si>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</si>
  <si>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</si>
  <si>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</si>
  <si>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</si>
  <si>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</si>
  <si>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</si>
  <si>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</si>
  <si>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</si>
  <si>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</si>
  <si>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</si>
  <si>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</si>
  <si>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</si>
  <si>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</si>
  <si>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</si>
  <si>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</si>
  <si>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</si>
  <si>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</si>
  <si>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</si>
  <si>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</si>
  <si>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</si>
  <si>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</si>
  <si>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</si>
  <si>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</si>
  <si>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</si>
  <si>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</si>
  <si>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</si>
  <si>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</si>
  <si>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</si>
  <si>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</si>
  <si>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</si>
  <si>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</si>
  <si>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</si>
  <si>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</si>
  <si>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</si>
  <si>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</si>
  <si>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</si>
  <si>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</si>
  <si>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</si>
  <si>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</si>
  <si>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</si>
  <si>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</si>
  <si>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</si>
  <si>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</si>
  <si>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</si>
  <si>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</si>
  <si>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</si>
  <si>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</si>
  <si>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</si>
  <si>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</si>
  <si>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</si>
  <si>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</si>
  <si>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</si>
  <si>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</si>
  <si>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</si>
  <si>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</si>
  <si>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</si>
  <si>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</si>
  <si>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</si>
  <si>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</si>
  <si>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</si>
  <si>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</si>
  <si>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</si>
  <si>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</si>
  <si>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</si>
  <si>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</si>
  <si>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</si>
  <si>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</si>
  <si>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</si>
  <si>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</si>
  <si>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</si>
  <si>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</si>
  <si>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</si>
  <si>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</si>
  <si>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</si>
  <si>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</si>
  <si>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</si>
  <si>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</si>
  <si>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</si>
  <si>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</si>
  <si>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</si>
  <si>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</si>
  <si>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</si>
  <si>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</si>
  <si>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</si>
  <si>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</si>
  <si>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</si>
  <si>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</si>
  <si>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</si>
  <si>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</si>
  <si>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</si>
  <si>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</si>
  <si>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</si>
  <si>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</si>
  <si>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</si>
  <si>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</si>
  <si>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</si>
  <si>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</si>
  <si>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</si>
  <si>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</si>
  <si>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</si>
  <si>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</si>
  <si>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</si>
  <si>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</si>
  <si>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</si>
  <si>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</si>
  <si>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</si>
  <si>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</si>
  <si>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</si>
  <si>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</si>
  <si>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</si>
  <si>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</si>
  <si>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</si>
  <si>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</si>
  <si>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</si>
  <si>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</si>
  <si>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</si>
  <si>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</si>
  <si>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</si>
  <si>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</si>
  <si>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</si>
  <si>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</si>
  <si>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</si>
  <si>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</si>
  <si>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</si>
  <si>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</si>
  <si>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</si>
  <si>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</si>
  <si>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</si>
  <si>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</si>
  <si>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</si>
  <si>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</si>
  <si>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</si>
  <si>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</si>
  <si>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</si>
  <si>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</si>
  <si>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</si>
  <si>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</si>
  <si>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</si>
  <si>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</si>
  <si>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</si>
  <si>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</si>
  <si>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</si>
  <si>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</si>
  <si>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</si>
  <si>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</si>
  <si>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</si>
  <si>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</si>
  <si>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</si>
  <si>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</si>
  <si>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</si>
  <si>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</si>
  <si>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</si>
  <si>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</si>
  <si>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</si>
  <si>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</si>
  <si>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</si>
  <si>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</si>
  <si>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</si>
  <si>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</si>
  <si>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</si>
  <si>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</si>
  <si>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</si>
  <si>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</si>
  <si>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</si>
  <si>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</si>
  <si>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</si>
  <si>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</si>
  <si>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</si>
  <si>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</si>
  <si>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</si>
  <si>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</si>
  <si>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</si>
  <si>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</si>
  <si>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</si>
  <si>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</si>
  <si>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</si>
  <si>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</si>
  <si>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</si>
  <si>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</si>
  <si>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</si>
  <si>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</si>
  <si>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</si>
  <si>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</si>
  <si>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</si>
  <si>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</si>
  <si>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</si>
  <si>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</si>
  <si>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</si>
  <si>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</si>
  <si>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</si>
  <si>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</si>
  <si>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</si>
  <si>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</si>
  <si>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</si>
  <si>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</si>
  <si>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</si>
  <si>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</si>
  <si>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</si>
  <si>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</si>
  <si>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</si>
  <si>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</si>
  <si>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</si>
  <si>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</si>
  <si>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</si>
  <si>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</si>
  <si>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</si>
  <si>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</si>
  <si>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</si>
  <si>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</si>
  <si>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</si>
  <si>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</si>
  <si>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</si>
  <si>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</si>
  <si>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</si>
  <si>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</si>
  <si>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</si>
  <si>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</si>
  <si>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</si>
  <si>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</si>
  <si>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</si>
  <si>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</si>
  <si>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</si>
  <si>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</si>
  <si>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</si>
  <si>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</si>
  <si>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</si>
  <si>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</si>
  <si>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</si>
  <si>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</si>
  <si>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</si>
  <si>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</si>
  <si>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</si>
  <si>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</si>
  <si>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</si>
  <si>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</si>
  <si>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</si>
  <si>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</si>
  <si>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</si>
  <si>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</si>
  <si>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</si>
  <si>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</si>
  <si>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</si>
  <si>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</si>
  <si>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</si>
  <si>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</si>
  <si>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</si>
  <si>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</si>
  <si>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</si>
  <si>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</si>
  <si>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</si>
  <si>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</si>
  <si>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</si>
  <si>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</si>
  <si>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</si>
  <si>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</si>
  <si>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</si>
  <si>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</si>
  <si>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</si>
  <si>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</si>
  <si>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</si>
  <si>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</si>
  <si>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</si>
  <si>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</si>
  <si>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</si>
  <si>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</si>
  <si>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</si>
  <si>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</si>
  <si>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</si>
  <si>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</si>
  <si>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</si>
  <si>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</si>
  <si>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</si>
  <si>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</si>
  <si>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</si>
  <si>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</si>
  <si>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</si>
  <si>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</si>
  <si>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</si>
  <si>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</si>
  <si>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</si>
  <si>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</si>
  <si>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</si>
  <si>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</si>
  <si>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</si>
  <si>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</si>
  <si>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</si>
  <si>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</si>
  <si>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</si>
  <si>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</si>
  <si>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</si>
  <si>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</si>
  <si>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</si>
  <si>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</si>
  <si>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</si>
  <si>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</si>
  <si>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</si>
  <si>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</si>
  <si>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</si>
  <si>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</si>
  <si>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</si>
  <si>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</si>
  <si>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</si>
  <si>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</si>
  <si>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</si>
  <si>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</si>
  <si>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</si>
  <si>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</si>
  <si>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</si>
  <si>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</si>
  <si>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</si>
  <si>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</si>
  <si>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</si>
  <si>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</si>
  <si>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</si>
  <si>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</si>
  <si>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</si>
  <si>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</si>
  <si>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</si>
  <si>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</si>
  <si>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</si>
  <si>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</si>
  <si>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</si>
  <si>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</si>
  <si>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</si>
  <si>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</si>
  <si>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</si>
  <si>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</si>
  <si>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</si>
  <si>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</si>
  <si>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</si>
  <si>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</si>
  <si>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</si>
  <si>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</si>
  <si>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</si>
  <si>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</si>
  <si>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</si>
  <si>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</si>
  <si>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</si>
  <si>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</si>
  <si>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</si>
  <si>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</si>
  <si>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</si>
  <si>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</si>
  <si>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</si>
  <si>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</si>
  <si>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</si>
  <si>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</si>
  <si>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</si>
  <si>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</si>
  <si>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</si>
  <si>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</si>
  <si>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</si>
  <si>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</si>
  <si>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</si>
  <si>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</si>
  <si>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</si>
  <si>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</si>
  <si>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</si>
  <si>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</si>
  <si>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</si>
  <si>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</si>
  <si>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</si>
  <si>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</si>
  <si>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</si>
  <si>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</si>
  <si>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</si>
  <si>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</si>
  <si>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</si>
  <si>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</si>
  <si>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</si>
  <si>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</si>
  <si>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</si>
  <si>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</si>
  <si>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</si>
  <si>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</si>
  <si>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</si>
  <si>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</si>
  <si>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</si>
  <si>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</si>
  <si>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</si>
  <si>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</si>
  <si>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</si>
  <si>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</si>
  <si>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</si>
  <si>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</si>
  <si>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</si>
  <si>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</si>
  <si>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</si>
  <si>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</si>
  <si>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</si>
  <si>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</si>
  <si>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</si>
  <si>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</si>
  <si>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</si>
  <si>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</si>
  <si>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</si>
  <si>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</si>
  <si>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</si>
  <si>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</si>
  <si>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</si>
  <si>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</si>
  <si>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</si>
  <si>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</si>
  <si>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</si>
  <si>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</si>
  <si>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</si>
  <si>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</si>
  <si>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</si>
  <si>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</si>
  <si>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</si>
  <si>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</si>
  <si>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</si>
  <si>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</si>
  <si>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</si>
  <si>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</si>
  <si>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</si>
  <si>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</si>
  <si>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</si>
  <si>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</si>
  <si>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</si>
  <si>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</si>
  <si>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</si>
  <si>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</si>
  <si>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</si>
  <si>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</si>
  <si>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</si>
  <si>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</si>
  <si>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</si>
  <si>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</si>
  <si>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</si>
  <si>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</si>
  <si>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</si>
  <si>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</si>
  <si>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</si>
  <si>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</si>
  <si>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</si>
  <si>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</si>
  <si>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</si>
  <si>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</si>
  <si>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</si>
  <si>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</si>
  <si>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</si>
  <si>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</si>
  <si>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</si>
  <si>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</si>
  <si>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</si>
  <si>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</si>
  <si>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</si>
  <si>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</si>
  <si>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</si>
  <si>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</si>
  <si>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</si>
  <si>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</si>
  <si>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</si>
  <si>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</si>
  <si>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</si>
  <si>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</si>
  <si>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</si>
  <si>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</si>
  <si>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</si>
  <si>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</si>
  <si>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</si>
  <si>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</si>
  <si>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</si>
  <si>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</si>
  <si>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</si>
  <si>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</si>
  <si>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</si>
  <si>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</si>
  <si>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</si>
  <si>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</si>
  <si>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</si>
  <si>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</si>
  <si>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</si>
  <si>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</si>
  <si>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</si>
  <si>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</si>
  <si>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</si>
  <si>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</si>
  <si>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</si>
  <si>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</si>
  <si>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</si>
  <si>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</si>
  <si>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</si>
  <si>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</si>
  <si>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</si>
  <si>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</si>
  <si>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</si>
  <si>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</si>
  <si>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</si>
  <si>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</si>
  <si>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</si>
  <si>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</si>
  <si>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</si>
  <si>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</si>
  <si>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</si>
  <si>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</si>
  <si>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</si>
  <si>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</si>
  <si>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</si>
  <si>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</si>
  <si>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</si>
  <si>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</si>
  <si>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</si>
  <si>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</si>
  <si>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</si>
  <si>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</si>
  <si>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</si>
  <si>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</si>
  <si>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</si>
  <si>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</si>
  <si>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</si>
  <si>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</si>
  <si>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</si>
  <si>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</si>
  <si>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</si>
  <si>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</si>
  <si>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</si>
  <si>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</si>
  <si>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</si>
  <si>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</si>
  <si>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</si>
  <si>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</si>
  <si>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</si>
  <si>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</si>
  <si>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</si>
  <si>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</si>
  <si>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</si>
  <si>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</si>
  <si>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</si>
  <si>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</si>
  <si>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</si>
  <si>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>ReservaC Norte</t>
  </si>
  <si>
    <t>Gavetas Vacías + Gavetas Fallando</t>
  </si>
  <si>
    <t>Acevedo Dominguez, Victor Leonardo</t>
  </si>
  <si>
    <t xml:space="preserve">3 Gavetas Vacías  </t>
  </si>
  <si>
    <t>ATM S/M Bravo Pontezuela</t>
  </si>
  <si>
    <t>GAVETA DE DEPOSITO LLENA</t>
  </si>
  <si>
    <t>GAVETA DE REHCAZO LLENA</t>
  </si>
  <si>
    <t>Cepeda, Ricardo Alberto</t>
  </si>
  <si>
    <t>17 Febrero de 2021</t>
  </si>
  <si>
    <t xml:space="preserve">Gil Carrera, Santiago </t>
  </si>
  <si>
    <t>En Servicio</t>
  </si>
  <si>
    <t>335794505</t>
  </si>
  <si>
    <t>335794503</t>
  </si>
  <si>
    <t>335794502</t>
  </si>
  <si>
    <t>335794898</t>
  </si>
  <si>
    <t>335794892</t>
  </si>
  <si>
    <t>335794887</t>
  </si>
  <si>
    <t>335794782</t>
  </si>
  <si>
    <t>335794747</t>
  </si>
  <si>
    <t>335794640</t>
  </si>
  <si>
    <t>335794553</t>
  </si>
  <si>
    <t>335795022</t>
  </si>
  <si>
    <t>335795017</t>
  </si>
  <si>
    <t>335795014</t>
  </si>
  <si>
    <t>Closed</t>
  </si>
  <si>
    <t>Acosta Medina, Juan Manuel</t>
  </si>
  <si>
    <t>335795413</t>
  </si>
  <si>
    <t>335795387</t>
  </si>
  <si>
    <t>335795364</t>
  </si>
  <si>
    <t>335795325</t>
  </si>
  <si>
    <t>335795312</t>
  </si>
  <si>
    <t>335795308</t>
  </si>
  <si>
    <t>335795240</t>
  </si>
  <si>
    <t>335795230</t>
  </si>
  <si>
    <t>335795225</t>
  </si>
  <si>
    <t>335795213</t>
  </si>
  <si>
    <t>335795066</t>
  </si>
  <si>
    <t xml:space="preserve"> DISPENSADOR</t>
  </si>
  <si>
    <t>Toribio Batista, Junior De Jesus</t>
  </si>
  <si>
    <t>335793805 </t>
  </si>
  <si>
    <t>335795531</t>
  </si>
  <si>
    <t>335795519</t>
  </si>
  <si>
    <t>335795513</t>
  </si>
  <si>
    <t>335795935</t>
  </si>
  <si>
    <t>335795933</t>
  </si>
  <si>
    <t>335795929</t>
  </si>
  <si>
    <t>335795924</t>
  </si>
  <si>
    <t>335795880</t>
  </si>
  <si>
    <t>335795824</t>
  </si>
  <si>
    <t>335795820</t>
  </si>
  <si>
    <t>335795815</t>
  </si>
  <si>
    <t>335795812</t>
  </si>
  <si>
    <t>335795710</t>
  </si>
  <si>
    <t>FALLA NO COFIRMADA</t>
  </si>
  <si>
    <t>Morales Payano, Wilfredy Leandro</t>
  </si>
  <si>
    <t>335795971 </t>
  </si>
  <si>
    <t xml:space="preserve">CARGA </t>
  </si>
  <si>
    <t>CARGA-EXITOSA</t>
  </si>
  <si>
    <t>REINICIO-LECTOR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</si>
</sst>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0" xfId="0" applyFont="1" applyFill="1" applyBorder="1" applyAlignment="1">
      <alignment horizontal="center" vertical="center" wrapText="1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3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87"/>
      <tableStyleElement type="headerRow" dxfId="386"/>
      <tableStyleElement type="totalRow" dxfId="385"/>
      <tableStyleElement type="firstColumn" dxfId="384"/>
      <tableStyleElement type="lastColumn" dxfId="383"/>
      <tableStyleElement type="firstRowStripe" dxfId="382"/>
      <tableStyleElement type="firstColumnStripe" dxfId="38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749"/>
  <sheetViews>
    <sheetView tabSelected="1" zoomScale="82" zoomScaleNormal="82" workbookViewId="0">
      <pane ySplit="4" topLeftCell="A5" activePane="bottomLeft" state="frozen"/>
      <selection pane="bottomLeft" activeCell="C4" sqref="C4"/>
    </sheetView>
  </sheetViews>
  <sheetFormatPr defaultColWidth="25.7109375" defaultRowHeight="15" x14ac:dyDescent="0.25"/>
  <cols>
    <col min="1" max="1" width="25.7109375" style="111" bestFit="1" customWidth="1"/>
    <col min="2" max="2" width="20.7109375" style="104" bestFit="1" customWidth="1"/>
    <col min="3" max="3" width="17.7109375" style="47" bestFit="1" customWidth="1"/>
    <col min="4" max="4" width="29.42578125" style="111" bestFit="1" customWidth="1"/>
    <col min="5" max="5" width="12.28515625" style="103" bestFit="1" customWidth="1"/>
    <col min="6" max="6" width="12.42578125" style="48" customWidth="1"/>
    <col min="7" max="7" width="52.42578125" style="48" customWidth="1"/>
    <col min="8" max="10" width="7" style="48" customWidth="1"/>
    <col min="11" max="11" width="12.5703125" style="48" customWidth="1"/>
    <col min="12" max="12" width="49.85546875" style="48" customWidth="1"/>
    <col min="13" max="13" width="19.85546875" style="111" customWidth="1"/>
    <col min="14" max="14" width="18" style="111" customWidth="1"/>
    <col min="15" max="15" width="42.42578125" style="111" customWidth="1"/>
    <col min="16" max="16" width="23.5703125" style="74" customWidth="1"/>
    <col min="17" max="17" width="49.85546875" style="83" bestFit="1" customWidth="1"/>
    <col min="18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7" ht="18.75" thickBot="1" x14ac:dyDescent="0.3">
      <c r="A3" s="136" t="s">
        <v>2508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2477</v>
      </c>
      <c r="P4" s="76" t="s">
        <v>2495</v>
      </c>
      <c r="Q4" s="76" t="s">
        <v>2457</v>
      </c>
    </row>
    <row r="5" spans="1:17" ht="18" x14ac:dyDescent="0.25">
      <c r="A5" s="107" t="str">
        <f>VLOOKUP(E5,'LISTADO ATM'!$A$2:$C$898,3,0)</f>
        <v>DISTRITO NACIONAL</v>
      </c>
      <c r="B5" s="101">
        <v>335766639</v>
      </c>
      <c r="C5" s="95">
        <v>44214.57099537037</v>
      </c>
      <c r="D5" s="107" t="s">
        <v>2189</v>
      </c>
      <c r="E5" s="93">
        <v>384</v>
      </c>
      <c r="F5" s="84" t="e">
        <f>VLOOKUP(E5,VIP!$A$2:$O11458,2,0)</f>
        <v>#N/A</v>
      </c>
      <c r="G5" s="92" t="str">
        <f>VLOOKUP(E5,'LISTADO ATM'!$A$2:$B$897,2,0)</f>
        <v>ATM Sotano Torre Banreservas</v>
      </c>
      <c r="H5" s="92" t="e">
        <f>VLOOKUP(E5,VIP!$A$2:$O16379,7,FALSE)</f>
        <v>#N/A</v>
      </c>
      <c r="I5" s="92" t="e">
        <f>VLOOKUP(E5,VIP!$A$2:$O8344,8,FALSE)</f>
        <v>#N/A</v>
      </c>
      <c r="J5" s="92" t="e">
        <f>VLOOKUP(E5,VIP!$A$2:$O8294,8,FALSE)</f>
        <v>#N/A</v>
      </c>
      <c r="K5" s="92" t="e">
        <f>VLOOKUP(E5,VIP!$A$2:$O11868,6,0)</f>
        <v>#N/A</v>
      </c>
      <c r="L5" s="97" t="s">
        <v>2228</v>
      </c>
      <c r="M5" s="96" t="s">
        <v>2471</v>
      </c>
      <c r="N5" s="123" t="s">
        <v>2491</v>
      </c>
      <c r="O5" s="120" t="s">
        <v>2480</v>
      </c>
      <c r="P5" s="110"/>
      <c r="Q5" s="96" t="s">
        <v>2228</v>
      </c>
    </row>
    <row r="6" spans="1:17" ht="18" x14ac:dyDescent="0.25">
      <c r="A6" s="107" t="str">
        <f>VLOOKUP(E6,'LISTADO ATM'!$A$2:$C$898,3,0)</f>
        <v>DISTRITO NACIONAL</v>
      </c>
      <c r="B6" s="101">
        <v>335788945</v>
      </c>
      <c r="C6" s="95">
        <v>44237.979548611111</v>
      </c>
      <c r="D6" s="107" t="s">
        <v>2189</v>
      </c>
      <c r="E6" s="93">
        <v>35</v>
      </c>
      <c r="F6" s="84" t="str">
        <f>VLOOKUP(E6,VIP!$A$2:$O11457,2,0)</f>
        <v>DRBR035</v>
      </c>
      <c r="G6" s="92" t="str">
        <f>VLOOKUP(E6,'LISTADO ATM'!$A$2:$B$897,2,0)</f>
        <v xml:space="preserve">ATM Dirección General de Aduanas I </v>
      </c>
      <c r="H6" s="92" t="str">
        <f>VLOOKUP(E6,VIP!$A$2:$O16378,7,FALSE)</f>
        <v>Si</v>
      </c>
      <c r="I6" s="92" t="str">
        <f>VLOOKUP(E6,VIP!$A$2:$O8343,8,FALSE)</f>
        <v>Si</v>
      </c>
      <c r="J6" s="92" t="str">
        <f>VLOOKUP(E6,VIP!$A$2:$O8293,8,FALSE)</f>
        <v>Si</v>
      </c>
      <c r="K6" s="92" t="str">
        <f>VLOOKUP(E6,VIP!$A$2:$O11867,6,0)</f>
        <v>NO</v>
      </c>
      <c r="L6" s="97" t="s">
        <v>2228</v>
      </c>
      <c r="M6" s="96" t="s">
        <v>2471</v>
      </c>
      <c r="N6" s="123" t="s">
        <v>2491</v>
      </c>
      <c r="O6" s="120" t="s">
        <v>2480</v>
      </c>
      <c r="P6" s="110"/>
      <c r="Q6" s="96" t="s">
        <v>2228</v>
      </c>
    </row>
    <row r="7" spans="1:17" ht="18" x14ac:dyDescent="0.25">
      <c r="A7" s="107" t="str">
        <f>VLOOKUP(E7,'LISTADO ATM'!$A$2:$C$898,3,0)</f>
        <v>SUR</v>
      </c>
      <c r="B7" s="101">
        <v>335792112</v>
      </c>
      <c r="C7" s="95">
        <v>44242.43650462963</v>
      </c>
      <c r="D7" s="107" t="s">
        <v>2489</v>
      </c>
      <c r="E7" s="93">
        <v>767</v>
      </c>
      <c r="F7" s="84" t="str">
        <f>VLOOKUP(E7,VIP!$A$2:$O11456,2,0)</f>
        <v>DRBR059</v>
      </c>
      <c r="G7" s="92" t="str">
        <f>VLOOKUP(E7,'LISTADO ATM'!$A$2:$B$897,2,0)</f>
        <v xml:space="preserve">ATM S/M Diverso (Azua) </v>
      </c>
      <c r="H7" s="92" t="str">
        <f>VLOOKUP(E7,VIP!$A$2:$O16377,7,FALSE)</f>
        <v>Si</v>
      </c>
      <c r="I7" s="92" t="str">
        <f>VLOOKUP(E7,VIP!$A$2:$O8342,8,FALSE)</f>
        <v>No</v>
      </c>
      <c r="J7" s="92" t="str">
        <f>VLOOKUP(E7,VIP!$A$2:$O8292,8,FALSE)</f>
        <v>No</v>
      </c>
      <c r="K7" s="92" t="str">
        <f>VLOOKUP(E7,VIP!$A$2:$O11866,6,0)</f>
        <v>NO</v>
      </c>
      <c r="L7" s="97" t="s">
        <v>2430</v>
      </c>
      <c r="M7" s="110" t="s">
        <v>2510</v>
      </c>
      <c r="N7" s="123" t="s">
        <v>2478</v>
      </c>
      <c r="O7" s="120" t="s">
        <v>2494</v>
      </c>
      <c r="P7" s="110"/>
      <c r="Q7" s="133">
        <v>44244.447465277779</v>
      </c>
    </row>
    <row r="8" spans="1:17" ht="18" x14ac:dyDescent="0.25">
      <c r="A8" s="107" t="str">
        <f>VLOOKUP(E8,'LISTADO ATM'!$A$2:$C$898,3,0)</f>
        <v>DISTRITO NACIONAL</v>
      </c>
      <c r="B8" s="101">
        <v>335792784</v>
      </c>
      <c r="C8" s="95">
        <v>44242.637488425928</v>
      </c>
      <c r="D8" s="107" t="s">
        <v>2189</v>
      </c>
      <c r="E8" s="93">
        <v>232</v>
      </c>
      <c r="F8" s="84" t="str">
        <f>VLOOKUP(E8,VIP!$A$2:$O11455,2,0)</f>
        <v>DRBR232</v>
      </c>
      <c r="G8" s="92" t="str">
        <f>VLOOKUP(E8,'LISTADO ATM'!$A$2:$B$897,2,0)</f>
        <v xml:space="preserve">ATM S/M Nacional Charles de Gaulle </v>
      </c>
      <c r="H8" s="92" t="str">
        <f>VLOOKUP(E8,VIP!$A$2:$O16376,7,FALSE)</f>
        <v>Si</v>
      </c>
      <c r="I8" s="92" t="str">
        <f>VLOOKUP(E8,VIP!$A$2:$O8341,8,FALSE)</f>
        <v>Si</v>
      </c>
      <c r="J8" s="92" t="str">
        <f>VLOOKUP(E8,VIP!$A$2:$O8291,8,FALSE)</f>
        <v>Si</v>
      </c>
      <c r="K8" s="92" t="str">
        <f>VLOOKUP(E8,VIP!$A$2:$O11865,6,0)</f>
        <v>SI</v>
      </c>
      <c r="L8" s="97" t="s">
        <v>2228</v>
      </c>
      <c r="M8" s="110" t="s">
        <v>2510</v>
      </c>
      <c r="N8" s="123" t="s">
        <v>2478</v>
      </c>
      <c r="O8" s="120" t="s">
        <v>2480</v>
      </c>
      <c r="P8" s="110"/>
      <c r="Q8" s="133">
        <v>44244.595520833333</v>
      </c>
    </row>
    <row r="9" spans="1:17" ht="18" x14ac:dyDescent="0.25">
      <c r="A9" s="107" t="str">
        <f>VLOOKUP(E9,'LISTADO ATM'!$A$2:$C$898,3,0)</f>
        <v>DISTRITO NACIONAL</v>
      </c>
      <c r="B9" s="101">
        <v>335793078</v>
      </c>
      <c r="C9" s="95">
        <v>44243.1406712963</v>
      </c>
      <c r="D9" s="107" t="s">
        <v>2474</v>
      </c>
      <c r="E9" s="93">
        <v>719</v>
      </c>
      <c r="F9" s="84" t="str">
        <f>VLOOKUP(E9,VIP!$A$2:$O11454,2,0)</f>
        <v>DRBR419</v>
      </c>
      <c r="G9" s="92" t="str">
        <f>VLOOKUP(E9,'LISTADO ATM'!$A$2:$B$897,2,0)</f>
        <v xml:space="preserve">ATM Ayuntamiento Municipal San Luís </v>
      </c>
      <c r="H9" s="92" t="str">
        <f>VLOOKUP(E9,VIP!$A$2:$O16375,7,FALSE)</f>
        <v>Si</v>
      </c>
      <c r="I9" s="92" t="str">
        <f>VLOOKUP(E9,VIP!$A$2:$O8340,8,FALSE)</f>
        <v>Si</v>
      </c>
      <c r="J9" s="92" t="str">
        <f>VLOOKUP(E9,VIP!$A$2:$O8290,8,FALSE)</f>
        <v>Si</v>
      </c>
      <c r="K9" s="92" t="str">
        <f>VLOOKUP(E9,VIP!$A$2:$O11864,6,0)</f>
        <v>NO</v>
      </c>
      <c r="L9" s="97" t="s">
        <v>2464</v>
      </c>
      <c r="M9" s="110" t="s">
        <v>2510</v>
      </c>
      <c r="N9" s="123" t="s">
        <v>2478</v>
      </c>
      <c r="O9" s="120" t="s">
        <v>2479</v>
      </c>
      <c r="P9" s="110"/>
      <c r="Q9" s="133">
        <v>44244.607638888891</v>
      </c>
    </row>
    <row r="10" spans="1:17" ht="18" x14ac:dyDescent="0.25">
      <c r="A10" s="107" t="str">
        <f>VLOOKUP(E10,'LISTADO ATM'!$A$2:$C$898,3,0)</f>
        <v>ESTE</v>
      </c>
      <c r="B10" s="101">
        <v>335793090</v>
      </c>
      <c r="C10" s="95">
        <v>44243.311273148145</v>
      </c>
      <c r="D10" s="107" t="s">
        <v>2189</v>
      </c>
      <c r="E10" s="93">
        <v>680</v>
      </c>
      <c r="F10" s="84" t="str">
        <f>VLOOKUP(E10,VIP!$A$2:$O11453,2,0)</f>
        <v>DRBR680</v>
      </c>
      <c r="G10" s="92" t="str">
        <f>VLOOKUP(E10,'LISTADO ATM'!$A$2:$B$897,2,0)</f>
        <v>ATM Hotel Royalton</v>
      </c>
      <c r="H10" s="92" t="str">
        <f>VLOOKUP(E10,VIP!$A$2:$O16374,7,FALSE)</f>
        <v>NO</v>
      </c>
      <c r="I10" s="92" t="str">
        <f>VLOOKUP(E10,VIP!$A$2:$O8339,8,FALSE)</f>
        <v>NO</v>
      </c>
      <c r="J10" s="92" t="str">
        <f>VLOOKUP(E10,VIP!$A$2:$O8289,8,FALSE)</f>
        <v>NO</v>
      </c>
      <c r="K10" s="92" t="str">
        <f>VLOOKUP(E10,VIP!$A$2:$O11863,6,0)</f>
        <v>NO</v>
      </c>
      <c r="L10" s="97" t="s">
        <v>2228</v>
      </c>
      <c r="M10" s="110" t="s">
        <v>2510</v>
      </c>
      <c r="N10" s="123" t="s">
        <v>2491</v>
      </c>
      <c r="O10" s="120" t="s">
        <v>2480</v>
      </c>
      <c r="P10" s="110"/>
      <c r="Q10" s="133">
        <v>44244.577523148146</v>
      </c>
    </row>
    <row r="11" spans="1:17" ht="18" x14ac:dyDescent="0.25">
      <c r="A11" s="107" t="str">
        <f>VLOOKUP(E11,'LISTADO ATM'!$A$2:$C$898,3,0)</f>
        <v>DISTRITO NACIONAL</v>
      </c>
      <c r="B11" s="101">
        <v>335793261</v>
      </c>
      <c r="C11" s="95">
        <v>44243.372118055559</v>
      </c>
      <c r="D11" s="107" t="s">
        <v>2189</v>
      </c>
      <c r="E11" s="93">
        <v>485</v>
      </c>
      <c r="F11" s="84" t="str">
        <f>VLOOKUP(E11,VIP!$A$2:$O11452,2,0)</f>
        <v>DRBR485</v>
      </c>
      <c r="G11" s="92" t="str">
        <f>VLOOKUP(E11,'LISTADO ATM'!$A$2:$B$897,2,0)</f>
        <v xml:space="preserve">ATM CEDIMAT </v>
      </c>
      <c r="H11" s="92" t="str">
        <f>VLOOKUP(E11,VIP!$A$2:$O16373,7,FALSE)</f>
        <v>Si</v>
      </c>
      <c r="I11" s="92" t="str">
        <f>VLOOKUP(E11,VIP!$A$2:$O8338,8,FALSE)</f>
        <v>Si</v>
      </c>
      <c r="J11" s="92" t="str">
        <f>VLOOKUP(E11,VIP!$A$2:$O8288,8,FALSE)</f>
        <v>Si</v>
      </c>
      <c r="K11" s="92" t="str">
        <f>VLOOKUP(E11,VIP!$A$2:$O11862,6,0)</f>
        <v>NO</v>
      </c>
      <c r="L11" s="97" t="s">
        <v>2228</v>
      </c>
      <c r="M11" s="110" t="s">
        <v>2510</v>
      </c>
      <c r="N11" s="123" t="s">
        <v>2478</v>
      </c>
      <c r="O11" s="120" t="s">
        <v>2480</v>
      </c>
      <c r="P11" s="110"/>
      <c r="Q11" s="133">
        <v>44244.601805555554</v>
      </c>
    </row>
    <row r="12" spans="1:17" ht="18" x14ac:dyDescent="0.25">
      <c r="A12" s="107" t="str">
        <f>VLOOKUP(E12,'LISTADO ATM'!$A$2:$C$898,3,0)</f>
        <v>DISTRITO NACIONAL</v>
      </c>
      <c r="B12" s="101">
        <v>335793263</v>
      </c>
      <c r="C12" s="95">
        <v>44243.372546296298</v>
      </c>
      <c r="D12" s="107" t="s">
        <v>2189</v>
      </c>
      <c r="E12" s="93">
        <v>487</v>
      </c>
      <c r="F12" s="84" t="str">
        <f>VLOOKUP(E12,VIP!$A$2:$O11451,2,0)</f>
        <v>DRBR487</v>
      </c>
      <c r="G12" s="92" t="str">
        <f>VLOOKUP(E12,'LISTADO ATM'!$A$2:$B$897,2,0)</f>
        <v xml:space="preserve">ATM Olé Hainamosa </v>
      </c>
      <c r="H12" s="92" t="str">
        <f>VLOOKUP(E12,VIP!$A$2:$O16372,7,FALSE)</f>
        <v>Si</v>
      </c>
      <c r="I12" s="92" t="str">
        <f>VLOOKUP(E12,VIP!$A$2:$O8337,8,FALSE)</f>
        <v>Si</v>
      </c>
      <c r="J12" s="92" t="str">
        <f>VLOOKUP(E12,VIP!$A$2:$O8287,8,FALSE)</f>
        <v>Si</v>
      </c>
      <c r="K12" s="92" t="str">
        <f>VLOOKUP(E12,VIP!$A$2:$O11861,6,0)</f>
        <v>SI</v>
      </c>
      <c r="L12" s="97" t="s">
        <v>2228</v>
      </c>
      <c r="M12" s="96" t="s">
        <v>2471</v>
      </c>
      <c r="N12" s="123" t="s">
        <v>2478</v>
      </c>
      <c r="O12" s="120" t="s">
        <v>2480</v>
      </c>
      <c r="P12" s="110"/>
      <c r="Q12" s="96" t="s">
        <v>2228</v>
      </c>
    </row>
    <row r="13" spans="1:17" ht="18" x14ac:dyDescent="0.25">
      <c r="A13" s="107" t="str">
        <f>VLOOKUP(E13,'LISTADO ATM'!$A$2:$C$898,3,0)</f>
        <v>ESTE</v>
      </c>
      <c r="B13" s="101">
        <v>335793438</v>
      </c>
      <c r="C13" s="95">
        <v>44243.411192129628</v>
      </c>
      <c r="D13" s="107" t="s">
        <v>2489</v>
      </c>
      <c r="E13" s="93">
        <v>429</v>
      </c>
      <c r="F13" s="84" t="str">
        <f>VLOOKUP(E13,VIP!$A$2:$O11450,2,0)</f>
        <v>DRBR429</v>
      </c>
      <c r="G13" s="92" t="str">
        <f>VLOOKUP(E13,'LISTADO ATM'!$A$2:$B$897,2,0)</f>
        <v xml:space="preserve">ATM Oficina Jumbo La Romana </v>
      </c>
      <c r="H13" s="92" t="str">
        <f>VLOOKUP(E13,VIP!$A$2:$O16371,7,FALSE)</f>
        <v>Si</v>
      </c>
      <c r="I13" s="92" t="str">
        <f>VLOOKUP(E13,VIP!$A$2:$O8336,8,FALSE)</f>
        <v>Si</v>
      </c>
      <c r="J13" s="92" t="str">
        <f>VLOOKUP(E13,VIP!$A$2:$O8286,8,FALSE)</f>
        <v>Si</v>
      </c>
      <c r="K13" s="92" t="str">
        <f>VLOOKUP(E13,VIP!$A$2:$O11860,6,0)</f>
        <v>NO</v>
      </c>
      <c r="L13" s="97" t="s">
        <v>2430</v>
      </c>
      <c r="M13" s="110" t="s">
        <v>2510</v>
      </c>
      <c r="N13" s="123" t="s">
        <v>2478</v>
      </c>
      <c r="O13" s="120" t="s">
        <v>2494</v>
      </c>
      <c r="P13" s="110"/>
      <c r="Q13" s="133">
        <v>44244.607719907406</v>
      </c>
    </row>
    <row r="14" spans="1:17" ht="18" x14ac:dyDescent="0.25">
      <c r="A14" s="107" t="str">
        <f>VLOOKUP(E14,'LISTADO ATM'!$A$2:$C$898,3,0)</f>
        <v>DISTRITO NACIONAL</v>
      </c>
      <c r="B14" s="101">
        <v>335793461</v>
      </c>
      <c r="C14" s="95">
        <v>44243.417141203703</v>
      </c>
      <c r="D14" s="107" t="s">
        <v>2189</v>
      </c>
      <c r="E14" s="93">
        <v>648</v>
      </c>
      <c r="F14" s="84" t="str">
        <f>VLOOKUP(E14,VIP!$A$2:$O11449,2,0)</f>
        <v>DRBR190</v>
      </c>
      <c r="G14" s="92" t="str">
        <f>VLOOKUP(E14,'LISTADO ATM'!$A$2:$B$897,2,0)</f>
        <v xml:space="preserve">ATM Hermandad de Pensionados </v>
      </c>
      <c r="H14" s="92" t="str">
        <f>VLOOKUP(E14,VIP!$A$2:$O16370,7,FALSE)</f>
        <v>Si</v>
      </c>
      <c r="I14" s="92" t="str">
        <f>VLOOKUP(E14,VIP!$A$2:$O8335,8,FALSE)</f>
        <v>No</v>
      </c>
      <c r="J14" s="92" t="str">
        <f>VLOOKUP(E14,VIP!$A$2:$O8285,8,FALSE)</f>
        <v>No</v>
      </c>
      <c r="K14" s="92" t="str">
        <f>VLOOKUP(E14,VIP!$A$2:$O11859,6,0)</f>
        <v>NO</v>
      </c>
      <c r="L14" s="97" t="s">
        <v>2506</v>
      </c>
      <c r="M14" s="96" t="s">
        <v>2471</v>
      </c>
      <c r="N14" s="123" t="s">
        <v>2478</v>
      </c>
      <c r="O14" s="120" t="s">
        <v>2480</v>
      </c>
      <c r="P14" s="110"/>
      <c r="Q14" s="96" t="s">
        <v>2506</v>
      </c>
    </row>
    <row r="15" spans="1:17" ht="18" x14ac:dyDescent="0.25">
      <c r="A15" s="107" t="str">
        <f>VLOOKUP(E15,'LISTADO ATM'!$A$2:$C$898,3,0)</f>
        <v>DISTRITO NACIONAL</v>
      </c>
      <c r="B15" s="101">
        <v>335793486</v>
      </c>
      <c r="C15" s="95">
        <v>44243.426481481481</v>
      </c>
      <c r="D15" s="107" t="s">
        <v>2189</v>
      </c>
      <c r="E15" s="93">
        <v>355</v>
      </c>
      <c r="F15" s="84" t="str">
        <f>VLOOKUP(E15,VIP!$A$2:$O11448,2,0)</f>
        <v>DRBR355</v>
      </c>
      <c r="G15" s="92" t="str">
        <f>VLOOKUP(E15,'LISTADO ATM'!$A$2:$B$897,2,0)</f>
        <v xml:space="preserve">ATM UNP Metro II </v>
      </c>
      <c r="H15" s="92" t="str">
        <f>VLOOKUP(E15,VIP!$A$2:$O16369,7,FALSE)</f>
        <v>Si</v>
      </c>
      <c r="I15" s="92" t="str">
        <f>VLOOKUP(E15,VIP!$A$2:$O8334,8,FALSE)</f>
        <v>Si</v>
      </c>
      <c r="J15" s="92" t="str">
        <f>VLOOKUP(E15,VIP!$A$2:$O8284,8,FALSE)</f>
        <v>Si</v>
      </c>
      <c r="K15" s="92" t="str">
        <f>VLOOKUP(E15,VIP!$A$2:$O11858,6,0)</f>
        <v>SI</v>
      </c>
      <c r="L15" s="97" t="s">
        <v>2462</v>
      </c>
      <c r="M15" s="110" t="s">
        <v>2510</v>
      </c>
      <c r="N15" s="123" t="s">
        <v>2478</v>
      </c>
      <c r="O15" s="120" t="s">
        <v>2480</v>
      </c>
      <c r="P15" s="110"/>
      <c r="Q15" s="133">
        <v>44244.448449074072</v>
      </c>
    </row>
    <row r="16" spans="1:17" ht="18" x14ac:dyDescent="0.25">
      <c r="A16" s="107" t="str">
        <f>VLOOKUP(E16,'LISTADO ATM'!$A$2:$C$898,3,0)</f>
        <v>NORTE</v>
      </c>
      <c r="B16" s="101">
        <v>335793610</v>
      </c>
      <c r="C16" s="95">
        <v>44243.459398148145</v>
      </c>
      <c r="D16" s="107" t="s">
        <v>2489</v>
      </c>
      <c r="E16" s="93">
        <v>283</v>
      </c>
      <c r="F16" s="84" t="str">
        <f>VLOOKUP(E16,VIP!$A$2:$O11447,2,0)</f>
        <v>DRBR283</v>
      </c>
      <c r="G16" s="92" t="str">
        <f>VLOOKUP(E16,'LISTADO ATM'!$A$2:$B$897,2,0)</f>
        <v xml:space="preserve">ATM Oficina Nibaje </v>
      </c>
      <c r="H16" s="92" t="str">
        <f>VLOOKUP(E16,VIP!$A$2:$O16368,7,FALSE)</f>
        <v>Si</v>
      </c>
      <c r="I16" s="92" t="str">
        <f>VLOOKUP(E16,VIP!$A$2:$O8333,8,FALSE)</f>
        <v>Si</v>
      </c>
      <c r="J16" s="92" t="str">
        <f>VLOOKUP(E16,VIP!$A$2:$O8283,8,FALSE)</f>
        <v>Si</v>
      </c>
      <c r="K16" s="92" t="str">
        <f>VLOOKUP(E16,VIP!$A$2:$O11857,6,0)</f>
        <v>NO</v>
      </c>
      <c r="L16" s="97" t="s">
        <v>2430</v>
      </c>
      <c r="M16" s="110" t="s">
        <v>2510</v>
      </c>
      <c r="N16" s="123" t="s">
        <v>2478</v>
      </c>
      <c r="O16" s="120" t="s">
        <v>2494</v>
      </c>
      <c r="P16" s="110"/>
      <c r="Q16" s="133">
        <v>44244.608506944445</v>
      </c>
    </row>
    <row r="17" spans="1:17" ht="18" x14ac:dyDescent="0.25">
      <c r="A17" s="107" t="str">
        <f>VLOOKUP(E17,'LISTADO ATM'!$A$2:$C$898,3,0)</f>
        <v>DISTRITO NACIONAL</v>
      </c>
      <c r="B17" s="101">
        <v>335793657</v>
      </c>
      <c r="C17" s="95">
        <v>44243.47283564815</v>
      </c>
      <c r="D17" s="107" t="s">
        <v>2189</v>
      </c>
      <c r="E17" s="93">
        <v>622</v>
      </c>
      <c r="F17" s="84" t="str">
        <f>VLOOKUP(E17,VIP!$A$2:$O11446,2,0)</f>
        <v>DRBR622</v>
      </c>
      <c r="G17" s="92" t="str">
        <f>VLOOKUP(E17,'LISTADO ATM'!$A$2:$B$897,2,0)</f>
        <v xml:space="preserve">ATM Ayuntamiento D.N. </v>
      </c>
      <c r="H17" s="92" t="str">
        <f>VLOOKUP(E17,VIP!$A$2:$O16367,7,FALSE)</f>
        <v>Si</v>
      </c>
      <c r="I17" s="92" t="str">
        <f>VLOOKUP(E17,VIP!$A$2:$O8332,8,FALSE)</f>
        <v>Si</v>
      </c>
      <c r="J17" s="92" t="str">
        <f>VLOOKUP(E17,VIP!$A$2:$O8282,8,FALSE)</f>
        <v>Si</v>
      </c>
      <c r="K17" s="92" t="str">
        <f>VLOOKUP(E17,VIP!$A$2:$O11856,6,0)</f>
        <v>NO</v>
      </c>
      <c r="L17" s="97" t="s">
        <v>2462</v>
      </c>
      <c r="M17" s="110" t="s">
        <v>2510</v>
      </c>
      <c r="N17" s="123" t="s">
        <v>2478</v>
      </c>
      <c r="O17" s="120" t="s">
        <v>2480</v>
      </c>
      <c r="P17" s="110"/>
      <c r="Q17" s="133">
        <v>44244.447708333333</v>
      </c>
    </row>
    <row r="18" spans="1:17" ht="18" x14ac:dyDescent="0.25">
      <c r="A18" s="107" t="str">
        <f>VLOOKUP(E18,'LISTADO ATM'!$A$2:$C$898,3,0)</f>
        <v>DISTRITO NACIONAL</v>
      </c>
      <c r="B18" s="101">
        <v>335793665</v>
      </c>
      <c r="C18" s="95">
        <v>44243.475914351853</v>
      </c>
      <c r="D18" s="107" t="s">
        <v>2489</v>
      </c>
      <c r="E18" s="93">
        <v>755</v>
      </c>
      <c r="F18" s="84" t="str">
        <f>VLOOKUP(E18,VIP!$A$2:$O11445,2,0)</f>
        <v>DRBR755</v>
      </c>
      <c r="G18" s="92" t="str">
        <f>VLOOKUP(E18,'LISTADO ATM'!$A$2:$B$897,2,0)</f>
        <v xml:space="preserve">ATM Oficina Galería del Este (Plaza) </v>
      </c>
      <c r="H18" s="92" t="str">
        <f>VLOOKUP(E18,VIP!$A$2:$O16366,7,FALSE)</f>
        <v>Si</v>
      </c>
      <c r="I18" s="92" t="str">
        <f>VLOOKUP(E18,VIP!$A$2:$O8331,8,FALSE)</f>
        <v>Si</v>
      </c>
      <c r="J18" s="92" t="str">
        <f>VLOOKUP(E18,VIP!$A$2:$O8281,8,FALSE)</f>
        <v>Si</v>
      </c>
      <c r="K18" s="92" t="str">
        <f>VLOOKUP(E18,VIP!$A$2:$O11855,6,0)</f>
        <v>NO</v>
      </c>
      <c r="L18" s="97" t="s">
        <v>2464</v>
      </c>
      <c r="M18" s="96" t="s">
        <v>2471</v>
      </c>
      <c r="N18" s="123" t="s">
        <v>2478</v>
      </c>
      <c r="O18" s="120" t="s">
        <v>2494</v>
      </c>
      <c r="P18" s="110"/>
      <c r="Q18" s="96" t="s">
        <v>2464</v>
      </c>
    </row>
    <row r="19" spans="1:17" ht="18" x14ac:dyDescent="0.25">
      <c r="A19" s="107" t="str">
        <f>VLOOKUP(E19,'LISTADO ATM'!$A$2:$C$898,3,0)</f>
        <v>SUR</v>
      </c>
      <c r="B19" s="101">
        <v>335793668</v>
      </c>
      <c r="C19" s="95">
        <v>44243.476550925923</v>
      </c>
      <c r="D19" s="107" t="s">
        <v>2189</v>
      </c>
      <c r="E19" s="93">
        <v>766</v>
      </c>
      <c r="F19" s="84" t="str">
        <f>VLOOKUP(E19,VIP!$A$2:$O11444,2,0)</f>
        <v>DRBR440</v>
      </c>
      <c r="G19" s="92" t="str">
        <f>VLOOKUP(E19,'LISTADO ATM'!$A$2:$B$897,2,0)</f>
        <v xml:space="preserve">ATM Oficina Azua II </v>
      </c>
      <c r="H19" s="92" t="str">
        <f>VLOOKUP(E19,VIP!$A$2:$O16365,7,FALSE)</f>
        <v>Si</v>
      </c>
      <c r="I19" s="92" t="str">
        <f>VLOOKUP(E19,VIP!$A$2:$O8330,8,FALSE)</f>
        <v>Si</v>
      </c>
      <c r="J19" s="92" t="str">
        <f>VLOOKUP(E19,VIP!$A$2:$O8280,8,FALSE)</f>
        <v>Si</v>
      </c>
      <c r="K19" s="92" t="str">
        <f>VLOOKUP(E19,VIP!$A$2:$O11854,6,0)</f>
        <v>SI</v>
      </c>
      <c r="L19" s="97" t="s">
        <v>2228</v>
      </c>
      <c r="M19" s="110" t="s">
        <v>2510</v>
      </c>
      <c r="N19" s="123" t="s">
        <v>2478</v>
      </c>
      <c r="O19" s="120" t="s">
        <v>2480</v>
      </c>
      <c r="P19" s="110"/>
      <c r="Q19" s="133">
        <v>44244.781944444447</v>
      </c>
    </row>
    <row r="20" spans="1:17" ht="18" x14ac:dyDescent="0.25">
      <c r="A20" s="107" t="str">
        <f>VLOOKUP(E20,'LISTADO ATM'!$A$2:$C$898,3,0)</f>
        <v>DISTRITO NACIONAL</v>
      </c>
      <c r="B20" s="101">
        <v>335793673</v>
      </c>
      <c r="C20" s="95">
        <v>44243.478518518517</v>
      </c>
      <c r="D20" s="107" t="s">
        <v>2189</v>
      </c>
      <c r="E20" s="93">
        <v>686</v>
      </c>
      <c r="F20" s="84" t="str">
        <f>VLOOKUP(E20,VIP!$A$2:$O11443,2,0)</f>
        <v>DRBR686</v>
      </c>
      <c r="G20" s="92" t="str">
        <f>VLOOKUP(E20,'LISTADO ATM'!$A$2:$B$897,2,0)</f>
        <v>ATM Autoservicio Oficina Máximo Gómez</v>
      </c>
      <c r="H20" s="92" t="str">
        <f>VLOOKUP(E20,VIP!$A$2:$O16364,7,FALSE)</f>
        <v>Si</v>
      </c>
      <c r="I20" s="92" t="str">
        <f>VLOOKUP(E20,VIP!$A$2:$O8329,8,FALSE)</f>
        <v>Si</v>
      </c>
      <c r="J20" s="92" t="str">
        <f>VLOOKUP(E20,VIP!$A$2:$O8279,8,FALSE)</f>
        <v>Si</v>
      </c>
      <c r="K20" s="92" t="str">
        <f>VLOOKUP(E20,VIP!$A$2:$O11853,6,0)</f>
        <v>NO</v>
      </c>
      <c r="L20" s="97" t="s">
        <v>2498</v>
      </c>
      <c r="M20" s="110" t="s">
        <v>2510</v>
      </c>
      <c r="N20" s="123" t="s">
        <v>2478</v>
      </c>
      <c r="O20" s="120" t="s">
        <v>2480</v>
      </c>
      <c r="P20" s="110"/>
      <c r="Q20" s="133">
        <v>44244.605486111112</v>
      </c>
    </row>
    <row r="21" spans="1:17" ht="18" x14ac:dyDescent="0.25">
      <c r="A21" s="107" t="str">
        <f>VLOOKUP(E21,'LISTADO ATM'!$A$2:$C$898,3,0)</f>
        <v>NORTE</v>
      </c>
      <c r="B21" s="101">
        <v>335793689</v>
      </c>
      <c r="C21" s="95">
        <v>44243.483981481484</v>
      </c>
      <c r="D21" s="107" t="s">
        <v>2500</v>
      </c>
      <c r="E21" s="93">
        <v>716</v>
      </c>
      <c r="F21" s="84" t="str">
        <f>VLOOKUP(E21,VIP!$A$2:$O11442,2,0)</f>
        <v>DRBR340</v>
      </c>
      <c r="G21" s="92" t="str">
        <f>VLOOKUP(E21,'LISTADO ATM'!$A$2:$B$897,2,0)</f>
        <v xml:space="preserve">ATM Oficina Zona Franca (Santiago) </v>
      </c>
      <c r="H21" s="92" t="str">
        <f>VLOOKUP(E21,VIP!$A$2:$O16363,7,FALSE)</f>
        <v>Si</v>
      </c>
      <c r="I21" s="92" t="str">
        <f>VLOOKUP(E21,VIP!$A$2:$O8328,8,FALSE)</f>
        <v>Si</v>
      </c>
      <c r="J21" s="92" t="str">
        <f>VLOOKUP(E21,VIP!$A$2:$O8278,8,FALSE)</f>
        <v>Si</v>
      </c>
      <c r="K21" s="92" t="str">
        <f>VLOOKUP(E21,VIP!$A$2:$O11852,6,0)</f>
        <v>SI</v>
      </c>
      <c r="L21" s="97" t="s">
        <v>2430</v>
      </c>
      <c r="M21" s="110" t="s">
        <v>2510</v>
      </c>
      <c r="N21" s="123" t="s">
        <v>2478</v>
      </c>
      <c r="O21" s="120" t="s">
        <v>2499</v>
      </c>
      <c r="P21" s="110"/>
      <c r="Q21" s="133">
        <v>44244.439131944448</v>
      </c>
    </row>
    <row r="22" spans="1:17" ht="18" x14ac:dyDescent="0.25">
      <c r="A22" s="107" t="str">
        <f>VLOOKUP(E22,'LISTADO ATM'!$A$2:$C$898,3,0)</f>
        <v>DISTRITO NACIONAL</v>
      </c>
      <c r="B22" s="101">
        <v>335793696</v>
      </c>
      <c r="C22" s="95">
        <v>44243.485717592594</v>
      </c>
      <c r="D22" s="107" t="s">
        <v>2189</v>
      </c>
      <c r="E22" s="93">
        <v>865</v>
      </c>
      <c r="F22" s="84" t="str">
        <f>VLOOKUP(E22,VIP!$A$2:$O11441,2,0)</f>
        <v>DRBR865</v>
      </c>
      <c r="G22" s="92" t="str">
        <f>VLOOKUP(E22,'LISTADO ATM'!$A$2:$B$897,2,0)</f>
        <v xml:space="preserve">ATM Club Naco </v>
      </c>
      <c r="H22" s="92" t="str">
        <f>VLOOKUP(E22,VIP!$A$2:$O16362,7,FALSE)</f>
        <v>Si</v>
      </c>
      <c r="I22" s="92" t="str">
        <f>VLOOKUP(E22,VIP!$A$2:$O8327,8,FALSE)</f>
        <v>Si</v>
      </c>
      <c r="J22" s="92" t="str">
        <f>VLOOKUP(E22,VIP!$A$2:$O8277,8,FALSE)</f>
        <v>Si</v>
      </c>
      <c r="K22" s="92" t="str">
        <f>VLOOKUP(E22,VIP!$A$2:$O11851,6,0)</f>
        <v>NO</v>
      </c>
      <c r="L22" s="97" t="s">
        <v>2228</v>
      </c>
      <c r="M22" s="110" t="s">
        <v>2510</v>
      </c>
      <c r="N22" s="123" t="s">
        <v>2478</v>
      </c>
      <c r="O22" s="120" t="s">
        <v>2480</v>
      </c>
      <c r="P22" s="110"/>
      <c r="Q22" s="133">
        <v>44244.590081018519</v>
      </c>
    </row>
    <row r="23" spans="1:17" ht="18" x14ac:dyDescent="0.25">
      <c r="A23" s="107" t="str">
        <f>VLOOKUP(E23,'LISTADO ATM'!$A$2:$C$898,3,0)</f>
        <v>DISTRITO NACIONAL</v>
      </c>
      <c r="B23" s="101">
        <v>335793720</v>
      </c>
      <c r="C23" s="95">
        <v>44243.496261574073</v>
      </c>
      <c r="D23" s="107" t="s">
        <v>2189</v>
      </c>
      <c r="E23" s="93">
        <v>70</v>
      </c>
      <c r="F23" s="84" t="str">
        <f>VLOOKUP(E23,VIP!$A$2:$O11440,2,0)</f>
        <v>DRBR070</v>
      </c>
      <c r="G23" s="92" t="str">
        <f>VLOOKUP(E23,'LISTADO ATM'!$A$2:$B$897,2,0)</f>
        <v xml:space="preserve">ATM Autoservicio Plaza Lama Zona Oriental </v>
      </c>
      <c r="H23" s="92" t="str">
        <f>VLOOKUP(E23,VIP!$A$2:$O16361,7,FALSE)</f>
        <v>Si</v>
      </c>
      <c r="I23" s="92" t="str">
        <f>VLOOKUP(E23,VIP!$A$2:$O8326,8,FALSE)</f>
        <v>Si</v>
      </c>
      <c r="J23" s="92" t="str">
        <f>VLOOKUP(E23,VIP!$A$2:$O8276,8,FALSE)</f>
        <v>Si</v>
      </c>
      <c r="K23" s="92" t="str">
        <f>VLOOKUP(E23,VIP!$A$2:$O11850,6,0)</f>
        <v>NO</v>
      </c>
      <c r="L23" s="97" t="s">
        <v>2498</v>
      </c>
      <c r="M23" s="110" t="s">
        <v>2510</v>
      </c>
      <c r="N23" s="123" t="s">
        <v>2478</v>
      </c>
      <c r="O23" s="120" t="s">
        <v>2480</v>
      </c>
      <c r="P23" s="110"/>
      <c r="Q23" s="133">
        <v>44244.590694444443</v>
      </c>
    </row>
    <row r="24" spans="1:17" ht="18" x14ac:dyDescent="0.25">
      <c r="A24" s="107" t="str">
        <f>VLOOKUP(E24,'LISTADO ATM'!$A$2:$C$898,3,0)</f>
        <v>DISTRITO NACIONAL</v>
      </c>
      <c r="B24" s="101">
        <v>335793805</v>
      </c>
      <c r="C24" s="95">
        <v>44243.520578703705</v>
      </c>
      <c r="D24" s="107" t="s">
        <v>2474</v>
      </c>
      <c r="E24" s="93">
        <v>535</v>
      </c>
      <c r="F24" s="84" t="str">
        <f>VLOOKUP(E24,VIP!$A$2:$O11439,2,0)</f>
        <v>DRBR535</v>
      </c>
      <c r="G24" s="92" t="str">
        <f>VLOOKUP(E24,'LISTADO ATM'!$A$2:$B$897,2,0)</f>
        <v xml:space="preserve">ATM Autoservicio Torre III </v>
      </c>
      <c r="H24" s="92" t="str">
        <f>VLOOKUP(E24,VIP!$A$2:$O16360,7,FALSE)</f>
        <v>Si</v>
      </c>
      <c r="I24" s="92" t="str">
        <f>VLOOKUP(E24,VIP!$A$2:$O8325,8,FALSE)</f>
        <v>No</v>
      </c>
      <c r="J24" s="92" t="str">
        <f>VLOOKUP(E24,VIP!$A$2:$O8275,8,FALSE)</f>
        <v>No</v>
      </c>
      <c r="K24" s="92" t="str">
        <f>VLOOKUP(E24,VIP!$A$2:$O11849,6,0)</f>
        <v>SI</v>
      </c>
      <c r="L24" s="97" t="s">
        <v>2464</v>
      </c>
      <c r="M24" s="110" t="s">
        <v>2510</v>
      </c>
      <c r="N24" s="123" t="s">
        <v>2478</v>
      </c>
      <c r="O24" s="120" t="s">
        <v>2479</v>
      </c>
      <c r="P24" s="110"/>
      <c r="Q24" s="133">
        <v>44244.436863425923</v>
      </c>
    </row>
    <row r="25" spans="1:17" ht="18" x14ac:dyDescent="0.25">
      <c r="A25" s="107" t="str">
        <f>VLOOKUP(E25,'LISTADO ATM'!$A$2:$C$898,3,0)</f>
        <v>SUR</v>
      </c>
      <c r="B25" s="101">
        <v>335793836</v>
      </c>
      <c r="C25" s="95">
        <v>44243.528807870367</v>
      </c>
      <c r="D25" s="107" t="s">
        <v>2474</v>
      </c>
      <c r="E25" s="93">
        <v>249</v>
      </c>
      <c r="F25" s="84" t="str">
        <f>VLOOKUP(E25,VIP!$A$2:$O11438,2,0)</f>
        <v>DRBR249</v>
      </c>
      <c r="G25" s="92" t="str">
        <f>VLOOKUP(E25,'LISTADO ATM'!$A$2:$B$897,2,0)</f>
        <v xml:space="preserve">ATM Banco Agrícola Neiba </v>
      </c>
      <c r="H25" s="92" t="str">
        <f>VLOOKUP(E25,VIP!$A$2:$O16359,7,FALSE)</f>
        <v>Si</v>
      </c>
      <c r="I25" s="92" t="str">
        <f>VLOOKUP(E25,VIP!$A$2:$O8324,8,FALSE)</f>
        <v>Si</v>
      </c>
      <c r="J25" s="92" t="str">
        <f>VLOOKUP(E25,VIP!$A$2:$O8274,8,FALSE)</f>
        <v>Si</v>
      </c>
      <c r="K25" s="92" t="str">
        <f>VLOOKUP(E25,VIP!$A$2:$O11848,6,0)</f>
        <v>NO</v>
      </c>
      <c r="L25" s="97" t="s">
        <v>2430</v>
      </c>
      <c r="M25" s="110" t="s">
        <v>2510</v>
      </c>
      <c r="N25" s="123" t="s">
        <v>2478</v>
      </c>
      <c r="O25" s="120" t="s">
        <v>2479</v>
      </c>
      <c r="P25" s="110"/>
      <c r="Q25" s="133">
        <v>44244.609942129631</v>
      </c>
    </row>
    <row r="26" spans="1:17" ht="18" x14ac:dyDescent="0.25">
      <c r="A26" s="107" t="str">
        <f>VLOOKUP(E26,'LISTADO ATM'!$A$2:$C$898,3,0)</f>
        <v>DISTRITO NACIONAL</v>
      </c>
      <c r="B26" s="101">
        <v>335793852</v>
      </c>
      <c r="C26" s="95">
        <v>44243.53460648148</v>
      </c>
      <c r="D26" s="107" t="s">
        <v>2189</v>
      </c>
      <c r="E26" s="93">
        <v>813</v>
      </c>
      <c r="F26" s="84" t="str">
        <f>VLOOKUP(E26,VIP!$A$2:$O11437,2,0)</f>
        <v>DRBR815</v>
      </c>
      <c r="G26" s="92" t="str">
        <f>VLOOKUP(E26,'LISTADO ATM'!$A$2:$B$897,2,0)</f>
        <v>ATM Occidental Mall</v>
      </c>
      <c r="H26" s="92" t="str">
        <f>VLOOKUP(E26,VIP!$A$2:$O16358,7,FALSE)</f>
        <v>Si</v>
      </c>
      <c r="I26" s="92" t="str">
        <f>VLOOKUP(E26,VIP!$A$2:$O8323,8,FALSE)</f>
        <v>Si</v>
      </c>
      <c r="J26" s="92" t="str">
        <f>VLOOKUP(E26,VIP!$A$2:$O8273,8,FALSE)</f>
        <v>Si</v>
      </c>
      <c r="K26" s="92" t="str">
        <f>VLOOKUP(E26,VIP!$A$2:$O11847,6,0)</f>
        <v>NO</v>
      </c>
      <c r="L26" s="97" t="s">
        <v>2430</v>
      </c>
      <c r="M26" s="110" t="s">
        <v>2510</v>
      </c>
      <c r="N26" s="123" t="s">
        <v>2478</v>
      </c>
      <c r="O26" s="120" t="s">
        <v>2494</v>
      </c>
      <c r="P26" s="110"/>
      <c r="Q26" s="133">
        <v>44244.444016203706</v>
      </c>
    </row>
    <row r="27" spans="1:17" ht="18" x14ac:dyDescent="0.25">
      <c r="A27" s="107" t="str">
        <f>VLOOKUP(E27,'LISTADO ATM'!$A$2:$C$898,3,0)</f>
        <v>NORTE</v>
      </c>
      <c r="B27" s="101">
        <v>335793854</v>
      </c>
      <c r="C27" s="95">
        <v>44243.535937499997</v>
      </c>
      <c r="D27" s="107" t="s">
        <v>2500</v>
      </c>
      <c r="E27" s="93">
        <v>837</v>
      </c>
      <c r="F27" s="84" t="str">
        <f>VLOOKUP(E27,VIP!$A$2:$O11436,2,0)</f>
        <v>DRBR837</v>
      </c>
      <c r="G27" s="92" t="str">
        <f>VLOOKUP(E27,'LISTADO ATM'!$A$2:$B$897,2,0)</f>
        <v>ATM Estación Next Canabacoa</v>
      </c>
      <c r="H27" s="92" t="str">
        <f>VLOOKUP(E27,VIP!$A$2:$O16357,7,FALSE)</f>
        <v>Si</v>
      </c>
      <c r="I27" s="92" t="str">
        <f>VLOOKUP(E27,VIP!$A$2:$O8322,8,FALSE)</f>
        <v>Si</v>
      </c>
      <c r="J27" s="92" t="str">
        <f>VLOOKUP(E27,VIP!$A$2:$O8272,8,FALSE)</f>
        <v>Si</v>
      </c>
      <c r="K27" s="92" t="str">
        <f>VLOOKUP(E27,VIP!$A$2:$O11846,6,0)</f>
        <v>NO</v>
      </c>
      <c r="L27" s="97" t="s">
        <v>2430</v>
      </c>
      <c r="M27" s="110" t="s">
        <v>2510</v>
      </c>
      <c r="N27" s="123" t="s">
        <v>2478</v>
      </c>
      <c r="O27" s="120" t="s">
        <v>2499</v>
      </c>
      <c r="P27" s="110"/>
      <c r="Q27" s="133">
        <v>44244.564085648148</v>
      </c>
    </row>
    <row r="28" spans="1:17" ht="18" x14ac:dyDescent="0.25">
      <c r="A28" s="107" t="str">
        <f>VLOOKUP(E28,'LISTADO ATM'!$A$2:$C$898,3,0)</f>
        <v>DISTRITO NACIONAL</v>
      </c>
      <c r="B28" s="101">
        <v>335793900</v>
      </c>
      <c r="C28" s="95">
        <v>44243.558761574073</v>
      </c>
      <c r="D28" s="107" t="s">
        <v>2189</v>
      </c>
      <c r="E28" s="93">
        <v>314</v>
      </c>
      <c r="F28" s="84" t="str">
        <f>VLOOKUP(E28,VIP!$A$2:$O11435,2,0)</f>
        <v>DRBR314</v>
      </c>
      <c r="G28" s="92" t="str">
        <f>VLOOKUP(E28,'LISTADO ATM'!$A$2:$B$897,2,0)</f>
        <v xml:space="preserve">ATM UNP Cambita Garabito (San Cristóbal) </v>
      </c>
      <c r="H28" s="92" t="str">
        <f>VLOOKUP(E28,VIP!$A$2:$O16356,7,FALSE)</f>
        <v>Si</v>
      </c>
      <c r="I28" s="92" t="str">
        <f>VLOOKUP(E28,VIP!$A$2:$O8321,8,FALSE)</f>
        <v>Si</v>
      </c>
      <c r="J28" s="92" t="str">
        <f>VLOOKUP(E28,VIP!$A$2:$O8271,8,FALSE)</f>
        <v>Si</v>
      </c>
      <c r="K28" s="92" t="str">
        <f>VLOOKUP(E28,VIP!$A$2:$O11845,6,0)</f>
        <v>NO</v>
      </c>
      <c r="L28" s="97" t="s">
        <v>2228</v>
      </c>
      <c r="M28" s="110" t="s">
        <v>2510</v>
      </c>
      <c r="N28" s="123" t="s">
        <v>2478</v>
      </c>
      <c r="O28" s="120" t="s">
        <v>2480</v>
      </c>
      <c r="P28" s="110"/>
      <c r="Q28" s="133">
        <v>44244.77847222222</v>
      </c>
    </row>
    <row r="29" spans="1:17" ht="18" x14ac:dyDescent="0.25">
      <c r="A29" s="107" t="str">
        <f>VLOOKUP(E29,'LISTADO ATM'!$A$2:$C$898,3,0)</f>
        <v>DISTRITO NACIONAL</v>
      </c>
      <c r="B29" s="101">
        <v>335793902</v>
      </c>
      <c r="C29" s="95">
        <v>44243.559236111112</v>
      </c>
      <c r="D29" s="107" t="s">
        <v>2189</v>
      </c>
      <c r="E29" s="93">
        <v>235</v>
      </c>
      <c r="F29" s="84" t="str">
        <f>VLOOKUP(E29,VIP!$A$2:$O11434,2,0)</f>
        <v>DRBR235</v>
      </c>
      <c r="G29" s="92" t="str">
        <f>VLOOKUP(E29,'LISTADO ATM'!$A$2:$B$897,2,0)</f>
        <v xml:space="preserve">ATM Oficina Multicentro La Sirena San Isidro </v>
      </c>
      <c r="H29" s="92" t="str">
        <f>VLOOKUP(E29,VIP!$A$2:$O16355,7,FALSE)</f>
        <v>Si</v>
      </c>
      <c r="I29" s="92" t="str">
        <f>VLOOKUP(E29,VIP!$A$2:$O8320,8,FALSE)</f>
        <v>Si</v>
      </c>
      <c r="J29" s="92" t="str">
        <f>VLOOKUP(E29,VIP!$A$2:$O8270,8,FALSE)</f>
        <v>Si</v>
      </c>
      <c r="K29" s="92" t="str">
        <f>VLOOKUP(E29,VIP!$A$2:$O11844,6,0)</f>
        <v>SI</v>
      </c>
      <c r="L29" s="97" t="s">
        <v>2462</v>
      </c>
      <c r="M29" s="110" t="s">
        <v>2510</v>
      </c>
      <c r="N29" s="123" t="s">
        <v>2478</v>
      </c>
      <c r="O29" s="120" t="s">
        <v>2480</v>
      </c>
      <c r="P29" s="110"/>
      <c r="Q29" s="133">
        <v>44244.449502314812</v>
      </c>
    </row>
    <row r="30" spans="1:17" ht="18" x14ac:dyDescent="0.25">
      <c r="A30" s="107" t="str">
        <f>VLOOKUP(E30,'LISTADO ATM'!$A$2:$C$898,3,0)</f>
        <v>DISTRITO NACIONAL</v>
      </c>
      <c r="B30" s="101">
        <v>335793938</v>
      </c>
      <c r="C30" s="95">
        <v>44243.572418981479</v>
      </c>
      <c r="D30" s="95" t="s">
        <v>2474</v>
      </c>
      <c r="E30" s="93">
        <v>648</v>
      </c>
      <c r="F30" s="84" t="str">
        <f>VLOOKUP(E30,VIP!$A$2:$O11433,2,0)</f>
        <v>DRBR190</v>
      </c>
      <c r="G30" s="92" t="str">
        <f>VLOOKUP(E30,'LISTADO ATM'!$A$2:$B$897,2,0)</f>
        <v xml:space="preserve">ATM Hermandad de Pensionados </v>
      </c>
      <c r="H30" s="92" t="str">
        <f>VLOOKUP(E30,VIP!$A$2:$O16354,7,FALSE)</f>
        <v>Si</v>
      </c>
      <c r="I30" s="92" t="str">
        <f>VLOOKUP(E30,VIP!$A$2:$O8319,8,FALSE)</f>
        <v>No</v>
      </c>
      <c r="J30" s="92" t="str">
        <f>VLOOKUP(E30,VIP!$A$2:$O8269,8,FALSE)</f>
        <v>No</v>
      </c>
      <c r="K30" s="92" t="str">
        <f>VLOOKUP(E30,VIP!$A$2:$O11843,6,0)</f>
        <v>NO</v>
      </c>
      <c r="L30" s="97" t="s">
        <v>2430</v>
      </c>
      <c r="M30" s="96" t="s">
        <v>2471</v>
      </c>
      <c r="N30" s="123" t="s">
        <v>2478</v>
      </c>
      <c r="O30" s="120" t="s">
        <v>2479</v>
      </c>
      <c r="P30" s="110"/>
      <c r="Q30" s="96" t="s">
        <v>2430</v>
      </c>
    </row>
    <row r="31" spans="1:17" ht="18" x14ac:dyDescent="0.25">
      <c r="A31" s="107" t="str">
        <f>VLOOKUP(E31,'LISTADO ATM'!$A$2:$C$898,3,0)</f>
        <v>DISTRITO NACIONAL</v>
      </c>
      <c r="B31" s="101">
        <v>335793961</v>
      </c>
      <c r="C31" s="95">
        <v>44243.579930555556</v>
      </c>
      <c r="D31" s="95" t="s">
        <v>2189</v>
      </c>
      <c r="E31" s="93">
        <v>517</v>
      </c>
      <c r="F31" s="84" t="str">
        <f>VLOOKUP(E31,VIP!$A$2:$O11432,2,0)</f>
        <v>DRBR517</v>
      </c>
      <c r="G31" s="92" t="str">
        <f>VLOOKUP(E31,'LISTADO ATM'!$A$2:$B$897,2,0)</f>
        <v xml:space="preserve">ATM Autobanco Oficina Sans Soucí </v>
      </c>
      <c r="H31" s="92" t="str">
        <f>VLOOKUP(E31,VIP!$A$2:$O16353,7,FALSE)</f>
        <v>Si</v>
      </c>
      <c r="I31" s="92" t="str">
        <f>VLOOKUP(E31,VIP!$A$2:$O8318,8,FALSE)</f>
        <v>Si</v>
      </c>
      <c r="J31" s="92" t="str">
        <f>VLOOKUP(E31,VIP!$A$2:$O8268,8,FALSE)</f>
        <v>Si</v>
      </c>
      <c r="K31" s="92" t="str">
        <f>VLOOKUP(E31,VIP!$A$2:$O11842,6,0)</f>
        <v>SI</v>
      </c>
      <c r="L31" s="97" t="s">
        <v>2228</v>
      </c>
      <c r="M31" s="110" t="s">
        <v>2510</v>
      </c>
      <c r="N31" s="123" t="s">
        <v>2478</v>
      </c>
      <c r="O31" s="120" t="s">
        <v>2480</v>
      </c>
      <c r="P31" s="110"/>
      <c r="Q31" s="133">
        <v>44244.596261574072</v>
      </c>
    </row>
    <row r="32" spans="1:17" ht="18" x14ac:dyDescent="0.25">
      <c r="A32" s="107" t="str">
        <f>VLOOKUP(E32,'LISTADO ATM'!$A$2:$C$898,3,0)</f>
        <v>DISTRITO NACIONAL</v>
      </c>
      <c r="B32" s="101">
        <v>335793972</v>
      </c>
      <c r="C32" s="95">
        <v>44243.583055555559</v>
      </c>
      <c r="D32" s="95" t="s">
        <v>2189</v>
      </c>
      <c r="E32" s="93">
        <v>321</v>
      </c>
      <c r="F32" s="84" t="str">
        <f>VLOOKUP(E32,VIP!$A$2:$O11431,2,0)</f>
        <v>DRBR321</v>
      </c>
      <c r="G32" s="92" t="str">
        <f>VLOOKUP(E32,'LISTADO ATM'!$A$2:$B$897,2,0)</f>
        <v xml:space="preserve">ATM Oficina Jiménez Moya I </v>
      </c>
      <c r="H32" s="92" t="str">
        <f>VLOOKUP(E32,VIP!$A$2:$O16352,7,FALSE)</f>
        <v>Si</v>
      </c>
      <c r="I32" s="92" t="str">
        <f>VLOOKUP(E32,VIP!$A$2:$O8317,8,FALSE)</f>
        <v>Si</v>
      </c>
      <c r="J32" s="92" t="str">
        <f>VLOOKUP(E32,VIP!$A$2:$O8267,8,FALSE)</f>
        <v>Si</v>
      </c>
      <c r="K32" s="92" t="str">
        <f>VLOOKUP(E32,VIP!$A$2:$O11841,6,0)</f>
        <v>NO</v>
      </c>
      <c r="L32" s="97" t="s">
        <v>2228</v>
      </c>
      <c r="M32" s="110" t="s">
        <v>2510</v>
      </c>
      <c r="N32" s="123" t="s">
        <v>2478</v>
      </c>
      <c r="O32" s="120" t="s">
        <v>2480</v>
      </c>
      <c r="P32" s="110"/>
      <c r="Q32" s="133">
        <v>44244.599212962959</v>
      </c>
    </row>
    <row r="33" spans="1:17" s="111" customFormat="1" ht="18" x14ac:dyDescent="0.25">
      <c r="A33" s="107" t="str">
        <f>VLOOKUP(E33,'LISTADO ATM'!$A$2:$C$898,3,0)</f>
        <v>DISTRITO NACIONAL</v>
      </c>
      <c r="B33" s="101">
        <v>335793992</v>
      </c>
      <c r="C33" s="95">
        <v>44243.593090277776</v>
      </c>
      <c r="D33" s="95" t="s">
        <v>2474</v>
      </c>
      <c r="E33" s="93">
        <v>908</v>
      </c>
      <c r="F33" s="84" t="str">
        <f>VLOOKUP(E33,VIP!$A$2:$O11430,2,0)</f>
        <v>DRBR16D</v>
      </c>
      <c r="G33" s="92" t="str">
        <f>VLOOKUP(E33,'LISTADO ATM'!$A$2:$B$897,2,0)</f>
        <v xml:space="preserve">ATM Oficina Plaza Botánika </v>
      </c>
      <c r="H33" s="92" t="str">
        <f>VLOOKUP(E33,VIP!$A$2:$O16351,7,FALSE)</f>
        <v>Si</v>
      </c>
      <c r="I33" s="92" t="str">
        <f>VLOOKUP(E33,VIP!$A$2:$O8316,8,FALSE)</f>
        <v>Si</v>
      </c>
      <c r="J33" s="92" t="str">
        <f>VLOOKUP(E33,VIP!$A$2:$O8266,8,FALSE)</f>
        <v>Si</v>
      </c>
      <c r="K33" s="92" t="str">
        <f>VLOOKUP(E33,VIP!$A$2:$O11840,6,0)</f>
        <v>NO</v>
      </c>
      <c r="L33" s="97" t="s">
        <v>2430</v>
      </c>
      <c r="M33" s="110" t="s">
        <v>2510</v>
      </c>
      <c r="N33" s="123" t="s">
        <v>2478</v>
      </c>
      <c r="O33" s="120" t="s">
        <v>2479</v>
      </c>
      <c r="P33" s="110"/>
      <c r="Q33" s="133">
        <v>44244.611504629633</v>
      </c>
    </row>
    <row r="34" spans="1:17" s="111" customFormat="1" ht="18" x14ac:dyDescent="0.25">
      <c r="A34" s="107" t="str">
        <f>VLOOKUP(E34,'LISTADO ATM'!$A$2:$C$898,3,0)</f>
        <v>DISTRITO NACIONAL</v>
      </c>
      <c r="B34" s="101">
        <v>335794009</v>
      </c>
      <c r="C34" s="95">
        <v>44243.599768518521</v>
      </c>
      <c r="D34" s="95" t="s">
        <v>2189</v>
      </c>
      <c r="E34" s="93">
        <v>115</v>
      </c>
      <c r="F34" s="84" t="str">
        <f>VLOOKUP(E34,VIP!$A$2:$O11429,2,0)</f>
        <v>DRBR115</v>
      </c>
      <c r="G34" s="92" t="str">
        <f>VLOOKUP(E34,'LISTADO ATM'!$A$2:$B$897,2,0)</f>
        <v xml:space="preserve">ATM Oficina Megacentro I </v>
      </c>
      <c r="H34" s="92" t="str">
        <f>VLOOKUP(E34,VIP!$A$2:$O16350,7,FALSE)</f>
        <v>Si</v>
      </c>
      <c r="I34" s="92" t="str">
        <f>VLOOKUP(E34,VIP!$A$2:$O8315,8,FALSE)</f>
        <v>Si</v>
      </c>
      <c r="J34" s="92" t="str">
        <f>VLOOKUP(E34,VIP!$A$2:$O8265,8,FALSE)</f>
        <v>Si</v>
      </c>
      <c r="K34" s="92" t="str">
        <f>VLOOKUP(E34,VIP!$A$2:$O11839,6,0)</f>
        <v>SI</v>
      </c>
      <c r="L34" s="97" t="s">
        <v>2228</v>
      </c>
      <c r="M34" s="110" t="s">
        <v>2510</v>
      </c>
      <c r="N34" s="123" t="s">
        <v>2478</v>
      </c>
      <c r="O34" s="120" t="s">
        <v>2480</v>
      </c>
      <c r="P34" s="110"/>
      <c r="Q34" s="133">
        <v>44244.59275462963</v>
      </c>
    </row>
    <row r="35" spans="1:17" s="111" customFormat="1" ht="18" x14ac:dyDescent="0.25">
      <c r="A35" s="107" t="str">
        <f>VLOOKUP(E35,'LISTADO ATM'!$A$2:$C$898,3,0)</f>
        <v>SUR</v>
      </c>
      <c r="B35" s="101">
        <v>335794070</v>
      </c>
      <c r="C35" s="95">
        <v>44243.621550925927</v>
      </c>
      <c r="D35" s="95" t="s">
        <v>2474</v>
      </c>
      <c r="E35" s="93">
        <v>301</v>
      </c>
      <c r="F35" s="84" t="str">
        <f>VLOOKUP(E35,VIP!$A$2:$O11428,2,0)</f>
        <v>DRBR301</v>
      </c>
      <c r="G35" s="92" t="str">
        <f>VLOOKUP(E35,'LISTADO ATM'!$A$2:$B$897,2,0)</f>
        <v xml:space="preserve">ATM UNP Alfa y Omega (Barahona) </v>
      </c>
      <c r="H35" s="92" t="str">
        <f>VLOOKUP(E35,VIP!$A$2:$O16349,7,FALSE)</f>
        <v>Si</v>
      </c>
      <c r="I35" s="92" t="str">
        <f>VLOOKUP(E35,VIP!$A$2:$O8314,8,FALSE)</f>
        <v>Si</v>
      </c>
      <c r="J35" s="92" t="str">
        <f>VLOOKUP(E35,VIP!$A$2:$O8264,8,FALSE)</f>
        <v>Si</v>
      </c>
      <c r="K35" s="92" t="str">
        <f>VLOOKUP(E35,VIP!$A$2:$O11838,6,0)</f>
        <v>NO</v>
      </c>
      <c r="L35" s="97" t="s">
        <v>2430</v>
      </c>
      <c r="M35" s="110" t="s">
        <v>2510</v>
      </c>
      <c r="N35" s="123" t="s">
        <v>2478</v>
      </c>
      <c r="O35" s="120" t="s">
        <v>2479</v>
      </c>
      <c r="P35" s="110"/>
      <c r="Q35" s="133">
        <v>44244.596412037034</v>
      </c>
    </row>
    <row r="36" spans="1:17" s="111" customFormat="1" ht="18" x14ac:dyDescent="0.25">
      <c r="A36" s="107" t="str">
        <f>VLOOKUP(E36,'LISTADO ATM'!$A$2:$C$898,3,0)</f>
        <v>DISTRITO NACIONAL</v>
      </c>
      <c r="B36" s="101">
        <v>335794104</v>
      </c>
      <c r="C36" s="95">
        <v>44243.638124999998</v>
      </c>
      <c r="D36" s="95" t="s">
        <v>2189</v>
      </c>
      <c r="E36" s="93">
        <v>955</v>
      </c>
      <c r="F36" s="84" t="str">
        <f>VLOOKUP(E36,VIP!$A$2:$O11427,2,0)</f>
        <v>DRBR955</v>
      </c>
      <c r="G36" s="92" t="str">
        <f>VLOOKUP(E36,'LISTADO ATM'!$A$2:$B$897,2,0)</f>
        <v xml:space="preserve">ATM Oficina Americana Independencia II </v>
      </c>
      <c r="H36" s="92" t="str">
        <f>VLOOKUP(E36,VIP!$A$2:$O16348,7,FALSE)</f>
        <v>Si</v>
      </c>
      <c r="I36" s="92" t="str">
        <f>VLOOKUP(E36,VIP!$A$2:$O8313,8,FALSE)</f>
        <v>Si</v>
      </c>
      <c r="J36" s="92" t="str">
        <f>VLOOKUP(E36,VIP!$A$2:$O8263,8,FALSE)</f>
        <v>Si</v>
      </c>
      <c r="K36" s="92" t="str">
        <f>VLOOKUP(E36,VIP!$A$2:$O11837,6,0)</f>
        <v>NO</v>
      </c>
      <c r="L36" s="97" t="s">
        <v>2228</v>
      </c>
      <c r="M36" s="110" t="s">
        <v>2510</v>
      </c>
      <c r="N36" s="123" t="s">
        <v>2478</v>
      </c>
      <c r="O36" s="120" t="s">
        <v>2480</v>
      </c>
      <c r="P36" s="110"/>
      <c r="Q36" s="133">
        <v>44244.598564814813</v>
      </c>
    </row>
    <row r="37" spans="1:17" s="111" customFormat="1" ht="18" x14ac:dyDescent="0.25">
      <c r="A37" s="107" t="str">
        <f>VLOOKUP(E37,'LISTADO ATM'!$A$2:$C$898,3,0)</f>
        <v>NORTE</v>
      </c>
      <c r="B37" s="101">
        <v>335794107</v>
      </c>
      <c r="C37" s="95">
        <v>44243.638518518521</v>
      </c>
      <c r="D37" s="95" t="s">
        <v>2190</v>
      </c>
      <c r="E37" s="93">
        <v>528</v>
      </c>
      <c r="F37" s="84" t="str">
        <f>VLOOKUP(E37,VIP!$A$2:$O11426,2,0)</f>
        <v>DRBR284</v>
      </c>
      <c r="G37" s="92" t="str">
        <f>VLOOKUP(E37,'LISTADO ATM'!$A$2:$B$897,2,0)</f>
        <v xml:space="preserve">ATM Ferretería Ochoa (Santiago) </v>
      </c>
      <c r="H37" s="92" t="str">
        <f>VLOOKUP(E37,VIP!$A$2:$O16347,7,FALSE)</f>
        <v>Si</v>
      </c>
      <c r="I37" s="92" t="str">
        <f>VLOOKUP(E37,VIP!$A$2:$O8312,8,FALSE)</f>
        <v>Si</v>
      </c>
      <c r="J37" s="92" t="str">
        <f>VLOOKUP(E37,VIP!$A$2:$O8262,8,FALSE)</f>
        <v>Si</v>
      </c>
      <c r="K37" s="92" t="str">
        <f>VLOOKUP(E37,VIP!$A$2:$O11836,6,0)</f>
        <v>NO</v>
      </c>
      <c r="L37" s="97" t="s">
        <v>2228</v>
      </c>
      <c r="M37" s="110" t="s">
        <v>2510</v>
      </c>
      <c r="N37" s="123" t="s">
        <v>2478</v>
      </c>
      <c r="O37" s="120" t="s">
        <v>2502</v>
      </c>
      <c r="P37" s="110"/>
      <c r="Q37" s="133">
        <v>44244.423611111109</v>
      </c>
    </row>
    <row r="38" spans="1:17" s="111" customFormat="1" ht="18" x14ac:dyDescent="0.25">
      <c r="A38" s="107" t="str">
        <f>VLOOKUP(E38,'LISTADO ATM'!$A$2:$C$898,3,0)</f>
        <v>DISTRITO NACIONAL</v>
      </c>
      <c r="B38" s="101">
        <v>335794113</v>
      </c>
      <c r="C38" s="95">
        <v>44243.639317129629</v>
      </c>
      <c r="D38" s="95" t="s">
        <v>2189</v>
      </c>
      <c r="E38" s="93">
        <v>422</v>
      </c>
      <c r="F38" s="84" t="str">
        <f>VLOOKUP(E38,VIP!$A$2:$O11425,2,0)</f>
        <v>DRBR422</v>
      </c>
      <c r="G38" s="92" t="str">
        <f>VLOOKUP(E38,'LISTADO ATM'!$A$2:$B$897,2,0)</f>
        <v xml:space="preserve">ATM Olé Manoguayabo </v>
      </c>
      <c r="H38" s="92" t="str">
        <f>VLOOKUP(E38,VIP!$A$2:$O16346,7,FALSE)</f>
        <v>Si</v>
      </c>
      <c r="I38" s="92" t="str">
        <f>VLOOKUP(E38,VIP!$A$2:$O8311,8,FALSE)</f>
        <v>Si</v>
      </c>
      <c r="J38" s="92" t="str">
        <f>VLOOKUP(E38,VIP!$A$2:$O8261,8,FALSE)</f>
        <v>Si</v>
      </c>
      <c r="K38" s="92" t="str">
        <f>VLOOKUP(E38,VIP!$A$2:$O11835,6,0)</f>
        <v>NO</v>
      </c>
      <c r="L38" s="97" t="s">
        <v>2462</v>
      </c>
      <c r="M38" s="110" t="s">
        <v>2510</v>
      </c>
      <c r="N38" s="123" t="s">
        <v>2478</v>
      </c>
      <c r="O38" s="120" t="s">
        <v>2480</v>
      </c>
      <c r="P38" s="110"/>
      <c r="Q38" s="133">
        <v>44244.441030092596</v>
      </c>
    </row>
    <row r="39" spans="1:17" s="111" customFormat="1" ht="18" x14ac:dyDescent="0.25">
      <c r="A39" s="107" t="str">
        <f>VLOOKUP(E39,'LISTADO ATM'!$A$2:$C$898,3,0)</f>
        <v>DISTRITO NACIONAL</v>
      </c>
      <c r="B39" s="101">
        <v>335794154</v>
      </c>
      <c r="C39" s="95">
        <v>44243.656400462962</v>
      </c>
      <c r="D39" s="95" t="s">
        <v>2189</v>
      </c>
      <c r="E39" s="93">
        <v>239</v>
      </c>
      <c r="F39" s="84" t="str">
        <f>VLOOKUP(E39,VIP!$A$2:$O11424,2,0)</f>
        <v>DRBR239</v>
      </c>
      <c r="G39" s="92" t="str">
        <f>VLOOKUP(E39,'LISTADO ATM'!$A$2:$B$897,2,0)</f>
        <v xml:space="preserve">ATM Autobanco Charles de Gaulle </v>
      </c>
      <c r="H39" s="92" t="str">
        <f>VLOOKUP(E39,VIP!$A$2:$O16345,7,FALSE)</f>
        <v>Si</v>
      </c>
      <c r="I39" s="92" t="str">
        <f>VLOOKUP(E39,VIP!$A$2:$O8310,8,FALSE)</f>
        <v>Si</v>
      </c>
      <c r="J39" s="92" t="str">
        <f>VLOOKUP(E39,VIP!$A$2:$O8260,8,FALSE)</f>
        <v>Si</v>
      </c>
      <c r="K39" s="92" t="str">
        <f>VLOOKUP(E39,VIP!$A$2:$O11834,6,0)</f>
        <v>SI</v>
      </c>
      <c r="L39" s="97" t="s">
        <v>2228</v>
      </c>
      <c r="M39" s="110" t="s">
        <v>2510</v>
      </c>
      <c r="N39" s="123" t="s">
        <v>2478</v>
      </c>
      <c r="O39" s="120" t="s">
        <v>2480</v>
      </c>
      <c r="P39" s="110"/>
      <c r="Q39" s="133">
        <v>44244.59747685185</v>
      </c>
    </row>
    <row r="40" spans="1:17" s="111" customFormat="1" ht="18" x14ac:dyDescent="0.25">
      <c r="A40" s="107" t="str">
        <f>VLOOKUP(E40,'LISTADO ATM'!$A$2:$C$898,3,0)</f>
        <v>DISTRITO NACIONAL</v>
      </c>
      <c r="B40" s="101">
        <v>335794189</v>
      </c>
      <c r="C40" s="95">
        <v>44243.666597222225</v>
      </c>
      <c r="D40" s="95" t="s">
        <v>2189</v>
      </c>
      <c r="E40" s="93">
        <v>791</v>
      </c>
      <c r="F40" s="84" t="str">
        <f>VLOOKUP(E40,VIP!$A$2:$O11423,2,0)</f>
        <v>DRBR791</v>
      </c>
      <c r="G40" s="92" t="str">
        <f>VLOOKUP(E40,'LISTADO ATM'!$A$2:$B$897,2,0)</f>
        <v xml:space="preserve">ATM Oficina Sans Soucí </v>
      </c>
      <c r="H40" s="92" t="str">
        <f>VLOOKUP(E40,VIP!$A$2:$O16344,7,FALSE)</f>
        <v>Si</v>
      </c>
      <c r="I40" s="92" t="str">
        <f>VLOOKUP(E40,VIP!$A$2:$O8309,8,FALSE)</f>
        <v>No</v>
      </c>
      <c r="J40" s="92" t="str">
        <f>VLOOKUP(E40,VIP!$A$2:$O8259,8,FALSE)</f>
        <v>No</v>
      </c>
      <c r="K40" s="92" t="str">
        <f>VLOOKUP(E40,VIP!$A$2:$O11833,6,0)</f>
        <v>NO</v>
      </c>
      <c r="L40" s="97" t="s">
        <v>2228</v>
      </c>
      <c r="M40" s="110" t="s">
        <v>2510</v>
      </c>
      <c r="N40" s="123" t="s">
        <v>2478</v>
      </c>
      <c r="O40" s="120" t="s">
        <v>2480</v>
      </c>
      <c r="P40" s="110"/>
      <c r="Q40" s="133">
        <v>44244.712500000001</v>
      </c>
    </row>
    <row r="41" spans="1:17" s="111" customFormat="1" ht="18" x14ac:dyDescent="0.25">
      <c r="A41" s="107" t="str">
        <f>VLOOKUP(E41,'LISTADO ATM'!$A$2:$C$898,3,0)</f>
        <v>NORTE</v>
      </c>
      <c r="B41" s="101">
        <v>335794361</v>
      </c>
      <c r="C41" s="95">
        <v>44243.724432870367</v>
      </c>
      <c r="D41" s="95" t="s">
        <v>2190</v>
      </c>
      <c r="E41" s="93">
        <v>154</v>
      </c>
      <c r="F41" s="84" t="str">
        <f>VLOOKUP(E41,VIP!$A$2:$O11422,2,0)</f>
        <v>DRBR154</v>
      </c>
      <c r="G41" s="92" t="str">
        <f>VLOOKUP(E41,'LISTADO ATM'!$A$2:$B$897,2,0)</f>
        <v xml:space="preserve">ATM Oficina Sánchez </v>
      </c>
      <c r="H41" s="92" t="str">
        <f>VLOOKUP(E41,VIP!$A$2:$O16343,7,FALSE)</f>
        <v>Si</v>
      </c>
      <c r="I41" s="92" t="str">
        <f>VLOOKUP(E41,VIP!$A$2:$O8308,8,FALSE)</f>
        <v>Si</v>
      </c>
      <c r="J41" s="92" t="str">
        <f>VLOOKUP(E41,VIP!$A$2:$O8258,8,FALSE)</f>
        <v>Si</v>
      </c>
      <c r="K41" s="92" t="str">
        <f>VLOOKUP(E41,VIP!$A$2:$O11832,6,0)</f>
        <v>SI</v>
      </c>
      <c r="L41" s="97" t="s">
        <v>2228</v>
      </c>
      <c r="M41" s="110" t="s">
        <v>2510</v>
      </c>
      <c r="N41" s="133" t="s">
        <v>2478</v>
      </c>
      <c r="O41" s="120" t="s">
        <v>2480</v>
      </c>
      <c r="P41" s="110"/>
      <c r="Q41" s="133">
        <v>44244.423113425924</v>
      </c>
    </row>
    <row r="42" spans="1:17" s="111" customFormat="1" ht="18" x14ac:dyDescent="0.25">
      <c r="A42" s="107" t="str">
        <f>VLOOKUP(E42,'LISTADO ATM'!$A$2:$C$898,3,0)</f>
        <v>SUR</v>
      </c>
      <c r="B42" s="101">
        <v>335794367</v>
      </c>
      <c r="C42" s="95">
        <v>44243.727546296293</v>
      </c>
      <c r="D42" s="95" t="s">
        <v>2189</v>
      </c>
      <c r="E42" s="93">
        <v>296</v>
      </c>
      <c r="F42" s="84" t="str">
        <f>VLOOKUP(E42,VIP!$A$2:$O11421,2,0)</f>
        <v>DRBR296</v>
      </c>
      <c r="G42" s="92" t="str">
        <f>VLOOKUP(E42,'LISTADO ATM'!$A$2:$B$897,2,0)</f>
        <v>ATM Estación BANICOMB (Baní)  ECO Petroleo</v>
      </c>
      <c r="H42" s="92" t="str">
        <f>VLOOKUP(E42,VIP!$A$2:$O16342,7,FALSE)</f>
        <v>Si</v>
      </c>
      <c r="I42" s="92" t="str">
        <f>VLOOKUP(E42,VIP!$A$2:$O8307,8,FALSE)</f>
        <v>Si</v>
      </c>
      <c r="J42" s="92" t="str">
        <f>VLOOKUP(E42,VIP!$A$2:$O8257,8,FALSE)</f>
        <v>Si</v>
      </c>
      <c r="K42" s="92" t="str">
        <f>VLOOKUP(E42,VIP!$A$2:$O11831,6,0)</f>
        <v>NO</v>
      </c>
      <c r="L42" s="97" t="s">
        <v>2228</v>
      </c>
      <c r="M42" s="110" t="s">
        <v>2510</v>
      </c>
      <c r="N42" s="123" t="s">
        <v>2478</v>
      </c>
      <c r="O42" s="120" t="s">
        <v>2480</v>
      </c>
      <c r="P42" s="110"/>
      <c r="Q42" s="133">
        <v>44244.58797453704</v>
      </c>
    </row>
    <row r="43" spans="1:17" s="111" customFormat="1" ht="18" x14ac:dyDescent="0.25">
      <c r="A43" s="107" t="str">
        <f>VLOOKUP(E43,'LISTADO ATM'!$A$2:$C$898,3,0)</f>
        <v>NORTE</v>
      </c>
      <c r="B43" s="101">
        <v>335794455</v>
      </c>
      <c r="C43" s="95">
        <v>44243.782511574071</v>
      </c>
      <c r="D43" s="95" t="s">
        <v>2190</v>
      </c>
      <c r="E43" s="93">
        <v>299</v>
      </c>
      <c r="F43" s="84" t="str">
        <f>VLOOKUP(E43,VIP!$A$2:$O11420,2,0)</f>
        <v>DRBR299</v>
      </c>
      <c r="G43" s="92" t="str">
        <f>VLOOKUP(E43,'LISTADO ATM'!$A$2:$B$897,2,0)</f>
        <v xml:space="preserve">ATM S/M Aprezio Cotui </v>
      </c>
      <c r="H43" s="92" t="str">
        <f>VLOOKUP(E43,VIP!$A$2:$O16341,7,FALSE)</f>
        <v>Si</v>
      </c>
      <c r="I43" s="92" t="str">
        <f>VLOOKUP(E43,VIP!$A$2:$O8306,8,FALSE)</f>
        <v>Si</v>
      </c>
      <c r="J43" s="92" t="str">
        <f>VLOOKUP(E43,VIP!$A$2:$O8256,8,FALSE)</f>
        <v>Si</v>
      </c>
      <c r="K43" s="92" t="str">
        <f>VLOOKUP(E43,VIP!$A$2:$O11830,6,0)</f>
        <v>NO</v>
      </c>
      <c r="L43" s="97" t="s">
        <v>2228</v>
      </c>
      <c r="M43" s="110" t="s">
        <v>2510</v>
      </c>
      <c r="N43" s="123" t="s">
        <v>2478</v>
      </c>
      <c r="O43" s="120" t="s">
        <v>2507</v>
      </c>
      <c r="P43" s="110"/>
      <c r="Q43" s="133">
        <v>44244.594687500001</v>
      </c>
    </row>
    <row r="44" spans="1:17" s="111" customFormat="1" ht="18" x14ac:dyDescent="0.25">
      <c r="A44" s="107" t="str">
        <f>VLOOKUP(E44,'LISTADO ATM'!$A$2:$C$898,3,0)</f>
        <v>NORTE</v>
      </c>
      <c r="B44" s="101">
        <v>335794472</v>
      </c>
      <c r="C44" s="95">
        <v>44243.828310185185</v>
      </c>
      <c r="D44" s="95" t="s">
        <v>2190</v>
      </c>
      <c r="E44" s="93">
        <v>808</v>
      </c>
      <c r="F44" s="84" t="str">
        <f>VLOOKUP(E44,VIP!$A$2:$O11419,2,0)</f>
        <v>DRBR808</v>
      </c>
      <c r="G44" s="92" t="str">
        <f>VLOOKUP(E44,'LISTADO ATM'!$A$2:$B$897,2,0)</f>
        <v xml:space="preserve">ATM Oficina Castillo </v>
      </c>
      <c r="H44" s="92" t="str">
        <f>VLOOKUP(E44,VIP!$A$2:$O16340,7,FALSE)</f>
        <v>Si</v>
      </c>
      <c r="I44" s="92" t="str">
        <f>VLOOKUP(E44,VIP!$A$2:$O8305,8,FALSE)</f>
        <v>Si</v>
      </c>
      <c r="J44" s="92" t="str">
        <f>VLOOKUP(E44,VIP!$A$2:$O8255,8,FALSE)</f>
        <v>Si</v>
      </c>
      <c r="K44" s="92" t="str">
        <f>VLOOKUP(E44,VIP!$A$2:$O11829,6,0)</f>
        <v>NO</v>
      </c>
      <c r="L44" s="97" t="s">
        <v>2462</v>
      </c>
      <c r="M44" s="110" t="s">
        <v>2510</v>
      </c>
      <c r="N44" s="123" t="s">
        <v>2478</v>
      </c>
      <c r="O44" s="120" t="s">
        <v>2507</v>
      </c>
      <c r="P44" s="110"/>
      <c r="Q44" s="133">
        <v>44244.448287037034</v>
      </c>
    </row>
    <row r="45" spans="1:17" s="111" customFormat="1" ht="18" x14ac:dyDescent="0.25">
      <c r="A45" s="107" t="str">
        <f>VLOOKUP(E45,'LISTADO ATM'!$A$2:$C$898,3,0)</f>
        <v>NORTE</v>
      </c>
      <c r="B45" s="101">
        <v>335794473</v>
      </c>
      <c r="C45" s="95">
        <v>44243.829479166663</v>
      </c>
      <c r="D45" s="95" t="s">
        <v>2190</v>
      </c>
      <c r="E45" s="93">
        <v>511</v>
      </c>
      <c r="F45" s="84" t="str">
        <f>VLOOKUP(E45,VIP!$A$2:$O11418,2,0)</f>
        <v>DRBR511</v>
      </c>
      <c r="G45" s="92" t="str">
        <f>VLOOKUP(E45,'LISTADO ATM'!$A$2:$B$897,2,0)</f>
        <v xml:space="preserve">ATM UNP Río San Juan (Nagua) </v>
      </c>
      <c r="H45" s="92" t="str">
        <f>VLOOKUP(E45,VIP!$A$2:$O16339,7,FALSE)</f>
        <v>Si</v>
      </c>
      <c r="I45" s="92" t="str">
        <f>VLOOKUP(E45,VIP!$A$2:$O8304,8,FALSE)</f>
        <v>Si</v>
      </c>
      <c r="J45" s="92" t="str">
        <f>VLOOKUP(E45,VIP!$A$2:$O8254,8,FALSE)</f>
        <v>Si</v>
      </c>
      <c r="K45" s="92" t="str">
        <f>VLOOKUP(E45,VIP!$A$2:$O11828,6,0)</f>
        <v>NO</v>
      </c>
      <c r="L45" s="97" t="s">
        <v>2462</v>
      </c>
      <c r="M45" s="110" t="s">
        <v>2510</v>
      </c>
      <c r="N45" s="123" t="s">
        <v>2478</v>
      </c>
      <c r="O45" s="120" t="s">
        <v>2507</v>
      </c>
      <c r="P45" s="110"/>
      <c r="Q45" s="133">
        <v>44244.448136574072</v>
      </c>
    </row>
    <row r="46" spans="1:17" s="111" customFormat="1" ht="18" x14ac:dyDescent="0.25">
      <c r="A46" s="107" t="str">
        <f>VLOOKUP(E46,'LISTADO ATM'!$A$2:$C$898,3,0)</f>
        <v>SUR</v>
      </c>
      <c r="B46" s="101">
        <v>335794476</v>
      </c>
      <c r="C46" s="95">
        <v>44243.869525462964</v>
      </c>
      <c r="D46" s="95" t="s">
        <v>2189</v>
      </c>
      <c r="E46" s="93">
        <v>870</v>
      </c>
      <c r="F46" s="84" t="str">
        <f>VLOOKUP(E46,VIP!$A$2:$O11417,2,0)</f>
        <v>DRBR870</v>
      </c>
      <c r="G46" s="92" t="str">
        <f>VLOOKUP(E46,'LISTADO ATM'!$A$2:$B$897,2,0)</f>
        <v xml:space="preserve">ATM Willbes Dominicana (Barahona) </v>
      </c>
      <c r="H46" s="92" t="str">
        <f>VLOOKUP(E46,VIP!$A$2:$O16338,7,FALSE)</f>
        <v>Si</v>
      </c>
      <c r="I46" s="92" t="str">
        <f>VLOOKUP(E46,VIP!$A$2:$O8303,8,FALSE)</f>
        <v>Si</v>
      </c>
      <c r="J46" s="92" t="str">
        <f>VLOOKUP(E46,VIP!$A$2:$O8253,8,FALSE)</f>
        <v>Si</v>
      </c>
      <c r="K46" s="92" t="str">
        <f>VLOOKUP(E46,VIP!$A$2:$O11827,6,0)</f>
        <v>NO</v>
      </c>
      <c r="L46" s="97" t="s">
        <v>2254</v>
      </c>
      <c r="M46" s="96" t="s">
        <v>2471</v>
      </c>
      <c r="N46" s="123" t="s">
        <v>2478</v>
      </c>
      <c r="O46" s="120" t="s">
        <v>2480</v>
      </c>
      <c r="P46" s="110"/>
      <c r="Q46" s="123" t="s">
        <v>2254</v>
      </c>
    </row>
    <row r="47" spans="1:17" s="111" customFormat="1" ht="18" x14ac:dyDescent="0.25">
      <c r="A47" s="107" t="str">
        <f>VLOOKUP(E47,'LISTADO ATM'!$A$2:$C$898,3,0)</f>
        <v>DISTRITO NACIONAL</v>
      </c>
      <c r="B47" s="101">
        <v>335794478</v>
      </c>
      <c r="C47" s="95">
        <v>44243.884062500001</v>
      </c>
      <c r="D47" s="95" t="s">
        <v>2189</v>
      </c>
      <c r="E47" s="93">
        <v>738</v>
      </c>
      <c r="F47" s="84" t="str">
        <f>VLOOKUP(E47,VIP!$A$2:$O11416,2,0)</f>
        <v>DRBR24S</v>
      </c>
      <c r="G47" s="92" t="str">
        <f>VLOOKUP(E47,'LISTADO ATM'!$A$2:$B$897,2,0)</f>
        <v xml:space="preserve">ATM Zona Franca Los Alcarrizos </v>
      </c>
      <c r="H47" s="92" t="str">
        <f>VLOOKUP(E47,VIP!$A$2:$O16337,7,FALSE)</f>
        <v>Si</v>
      </c>
      <c r="I47" s="92" t="str">
        <f>VLOOKUP(E47,VIP!$A$2:$O8302,8,FALSE)</f>
        <v>Si</v>
      </c>
      <c r="J47" s="92" t="str">
        <f>VLOOKUP(E47,VIP!$A$2:$O8252,8,FALSE)</f>
        <v>Si</v>
      </c>
      <c r="K47" s="92" t="str">
        <f>VLOOKUP(E47,VIP!$A$2:$O11826,6,0)</f>
        <v>NO</v>
      </c>
      <c r="L47" s="97" t="s">
        <v>2435</v>
      </c>
      <c r="M47" s="110" t="s">
        <v>2510</v>
      </c>
      <c r="N47" s="123" t="s">
        <v>2478</v>
      </c>
      <c r="O47" s="120" t="s">
        <v>2480</v>
      </c>
      <c r="P47" s="110"/>
      <c r="Q47" s="133">
        <v>44244.607662037037</v>
      </c>
    </row>
    <row r="48" spans="1:17" s="111" customFormat="1" ht="18" x14ac:dyDescent="0.25">
      <c r="A48" s="107" t="str">
        <f>VLOOKUP(E48,'LISTADO ATM'!$A$2:$C$898,3,0)</f>
        <v>DISTRITO NACIONAL</v>
      </c>
      <c r="B48" s="101">
        <v>335794479</v>
      </c>
      <c r="C48" s="95">
        <v>44243.88480324074</v>
      </c>
      <c r="D48" s="95" t="s">
        <v>2189</v>
      </c>
      <c r="E48" s="93">
        <v>976</v>
      </c>
      <c r="F48" s="84" t="str">
        <f>VLOOKUP(E48,VIP!$A$2:$O11415,2,0)</f>
        <v>DRBR24W</v>
      </c>
      <c r="G48" s="92" t="str">
        <f>VLOOKUP(E48,'LISTADO ATM'!$A$2:$B$897,2,0)</f>
        <v xml:space="preserve">ATM Oficina Diamond Plaza I </v>
      </c>
      <c r="H48" s="92" t="str">
        <f>VLOOKUP(E48,VIP!$A$2:$O16336,7,FALSE)</f>
        <v>Si</v>
      </c>
      <c r="I48" s="92" t="str">
        <f>VLOOKUP(E48,VIP!$A$2:$O8301,8,FALSE)</f>
        <v>Si</v>
      </c>
      <c r="J48" s="92" t="str">
        <f>VLOOKUP(E48,VIP!$A$2:$O8251,8,FALSE)</f>
        <v>Si</v>
      </c>
      <c r="K48" s="92" t="str">
        <f>VLOOKUP(E48,VIP!$A$2:$O11825,6,0)</f>
        <v>NO</v>
      </c>
      <c r="L48" s="97" t="s">
        <v>2435</v>
      </c>
      <c r="M48" s="110" t="s">
        <v>2510</v>
      </c>
      <c r="N48" s="123" t="s">
        <v>2478</v>
      </c>
      <c r="O48" s="120" t="s">
        <v>2480</v>
      </c>
      <c r="P48" s="110"/>
      <c r="Q48" s="133">
        <v>44244.598229166666</v>
      </c>
    </row>
    <row r="49" spans="1:17" ht="18" x14ac:dyDescent="0.25">
      <c r="A49" s="107" t="str">
        <f>VLOOKUP(E49,'LISTADO ATM'!$A$2:$C$898,3,0)</f>
        <v>DISTRITO NACIONAL</v>
      </c>
      <c r="B49" s="101">
        <v>335794483</v>
      </c>
      <c r="C49" s="95">
        <v>44243.997094907405</v>
      </c>
      <c r="D49" s="95" t="s">
        <v>2489</v>
      </c>
      <c r="E49" s="93">
        <v>911</v>
      </c>
      <c r="F49" s="84" t="str">
        <f>VLOOKUP(E49,VIP!$A$2:$O11414,2,0)</f>
        <v>DRBR911</v>
      </c>
      <c r="G49" s="92" t="str">
        <f>VLOOKUP(E49,'LISTADO ATM'!$A$2:$B$897,2,0)</f>
        <v xml:space="preserve">ATM Oficina Venezuela II </v>
      </c>
      <c r="H49" s="92" t="str">
        <f>VLOOKUP(E49,VIP!$A$2:$O16335,7,FALSE)</f>
        <v>Si</v>
      </c>
      <c r="I49" s="92" t="str">
        <f>VLOOKUP(E49,VIP!$A$2:$O8300,8,FALSE)</f>
        <v>Si</v>
      </c>
      <c r="J49" s="92" t="str">
        <f>VLOOKUP(E49,VIP!$A$2:$O8250,8,FALSE)</f>
        <v>Si</v>
      </c>
      <c r="K49" s="92" t="str">
        <f>VLOOKUP(E49,VIP!$A$2:$O11824,6,0)</f>
        <v>SI</v>
      </c>
      <c r="L49" s="97" t="s">
        <v>2464</v>
      </c>
      <c r="M49" s="110" t="s">
        <v>2510</v>
      </c>
      <c r="N49" s="123" t="s">
        <v>2478</v>
      </c>
      <c r="O49" s="120" t="s">
        <v>2494</v>
      </c>
      <c r="P49" s="110"/>
      <c r="Q49" s="133">
        <v>44244.440555555557</v>
      </c>
    </row>
    <row r="50" spans="1:17" ht="18" x14ac:dyDescent="0.25">
      <c r="A50" s="107" t="str">
        <f>VLOOKUP(E50,'LISTADO ATM'!$A$2:$C$898,3,0)</f>
        <v>DISTRITO NACIONAL</v>
      </c>
      <c r="B50" s="101">
        <v>335794484</v>
      </c>
      <c r="C50" s="95">
        <v>44243.999189814815</v>
      </c>
      <c r="D50" s="95" t="s">
        <v>2489</v>
      </c>
      <c r="E50" s="93">
        <v>734</v>
      </c>
      <c r="F50" s="84" t="str">
        <f>VLOOKUP(E50,VIP!$A$2:$O11413,2,0)</f>
        <v>DRBR178</v>
      </c>
      <c r="G50" s="92" t="str">
        <f>VLOOKUP(E50,'LISTADO ATM'!$A$2:$B$897,2,0)</f>
        <v xml:space="preserve">ATM Oficina Independencia I </v>
      </c>
      <c r="H50" s="92" t="str">
        <f>VLOOKUP(E50,VIP!$A$2:$O16334,7,FALSE)</f>
        <v>Si</v>
      </c>
      <c r="I50" s="92" t="str">
        <f>VLOOKUP(E50,VIP!$A$2:$O8299,8,FALSE)</f>
        <v>Si</v>
      </c>
      <c r="J50" s="92" t="str">
        <f>VLOOKUP(E50,VIP!$A$2:$O8249,8,FALSE)</f>
        <v>Si</v>
      </c>
      <c r="K50" s="92" t="str">
        <f>VLOOKUP(E50,VIP!$A$2:$O11823,6,0)</f>
        <v>SI</v>
      </c>
      <c r="L50" s="97" t="s">
        <v>2430</v>
      </c>
      <c r="M50" s="96" t="s">
        <v>2471</v>
      </c>
      <c r="N50" s="123" t="s">
        <v>2478</v>
      </c>
      <c r="O50" s="120" t="s">
        <v>2494</v>
      </c>
      <c r="P50" s="110"/>
      <c r="Q50" s="123" t="s">
        <v>2430</v>
      </c>
    </row>
    <row r="51" spans="1:17" ht="18" x14ac:dyDescent="0.25">
      <c r="A51" s="107" t="str">
        <f>VLOOKUP(E51,'LISTADO ATM'!$A$2:$C$898,3,0)</f>
        <v>NORTE</v>
      </c>
      <c r="B51" s="101">
        <v>335794485</v>
      </c>
      <c r="C51" s="95">
        <v>44244.00203703704</v>
      </c>
      <c r="D51" s="95" t="s">
        <v>2489</v>
      </c>
      <c r="E51" s="93">
        <v>752</v>
      </c>
      <c r="F51" s="84" t="str">
        <f>VLOOKUP(E51,VIP!$A$2:$O11412,2,0)</f>
        <v>DRBR280</v>
      </c>
      <c r="G51" s="92" t="str">
        <f>VLOOKUP(E51,'LISTADO ATM'!$A$2:$B$897,2,0)</f>
        <v xml:space="preserve">ATM UNP Las Carolinas (La Vega) </v>
      </c>
      <c r="H51" s="92" t="str">
        <f>VLOOKUP(E51,VIP!$A$2:$O16333,7,FALSE)</f>
        <v>Si</v>
      </c>
      <c r="I51" s="92" t="str">
        <f>VLOOKUP(E51,VIP!$A$2:$O8298,8,FALSE)</f>
        <v>Si</v>
      </c>
      <c r="J51" s="92" t="str">
        <f>VLOOKUP(E51,VIP!$A$2:$O8248,8,FALSE)</f>
        <v>Si</v>
      </c>
      <c r="K51" s="92" t="str">
        <f>VLOOKUP(E51,VIP!$A$2:$O11822,6,0)</f>
        <v>SI</v>
      </c>
      <c r="L51" s="97" t="s">
        <v>2464</v>
      </c>
      <c r="M51" s="110" t="s">
        <v>2510</v>
      </c>
      <c r="N51" s="123" t="s">
        <v>2478</v>
      </c>
      <c r="O51" s="120" t="s">
        <v>2494</v>
      </c>
      <c r="P51" s="110"/>
      <c r="Q51" s="133">
        <v>44244.609016203707</v>
      </c>
    </row>
    <row r="52" spans="1:17" ht="18" x14ac:dyDescent="0.25">
      <c r="A52" s="107" t="str">
        <f>VLOOKUP(E52,'LISTADO ATM'!$A$2:$C$898,3,0)</f>
        <v>DISTRITO NACIONAL</v>
      </c>
      <c r="B52" s="101">
        <v>335794486</v>
      </c>
      <c r="C52" s="95">
        <v>44244.004710648151</v>
      </c>
      <c r="D52" s="95" t="s">
        <v>2474</v>
      </c>
      <c r="E52" s="93">
        <v>160</v>
      </c>
      <c r="F52" s="84" t="str">
        <f>VLOOKUP(E52,VIP!$A$2:$O11411,2,0)</f>
        <v>DRBR160</v>
      </c>
      <c r="G52" s="92" t="str">
        <f>VLOOKUP(E52,'LISTADO ATM'!$A$2:$B$897,2,0)</f>
        <v xml:space="preserve">ATM Oficina Herrera </v>
      </c>
      <c r="H52" s="92" t="str">
        <f>VLOOKUP(E52,VIP!$A$2:$O16332,7,FALSE)</f>
        <v>Si</v>
      </c>
      <c r="I52" s="92" t="str">
        <f>VLOOKUP(E52,VIP!$A$2:$O8297,8,FALSE)</f>
        <v>Si</v>
      </c>
      <c r="J52" s="92" t="str">
        <f>VLOOKUP(E52,VIP!$A$2:$O8247,8,FALSE)</f>
        <v>Si</v>
      </c>
      <c r="K52" s="92" t="str">
        <f>VLOOKUP(E52,VIP!$A$2:$O11821,6,0)</f>
        <v>NO</v>
      </c>
      <c r="L52" s="97" t="s">
        <v>2430</v>
      </c>
      <c r="M52" s="110" t="s">
        <v>2510</v>
      </c>
      <c r="N52" s="123" t="s">
        <v>2478</v>
      </c>
      <c r="O52" s="120" t="s">
        <v>2479</v>
      </c>
      <c r="P52" s="110"/>
      <c r="Q52" s="133">
        <v>44244.611145833333</v>
      </c>
    </row>
    <row r="53" spans="1:17" ht="18" x14ac:dyDescent="0.25">
      <c r="A53" s="107" t="str">
        <f>VLOOKUP(E53,'LISTADO ATM'!$A$2:$C$898,3,0)</f>
        <v>DISTRITO NACIONAL</v>
      </c>
      <c r="B53" s="101">
        <v>335794487</v>
      </c>
      <c r="C53" s="95">
        <v>44244.006481481483</v>
      </c>
      <c r="D53" s="95" t="s">
        <v>2474</v>
      </c>
      <c r="E53" s="93">
        <v>300</v>
      </c>
      <c r="F53" s="84" t="str">
        <f>VLOOKUP(E53,VIP!$A$2:$O11410,2,0)</f>
        <v>DRBR300</v>
      </c>
      <c r="G53" s="92" t="str">
        <f>VLOOKUP(E53,'LISTADO ATM'!$A$2:$B$897,2,0)</f>
        <v xml:space="preserve">ATM S/M Aprezio Los Guaricanos </v>
      </c>
      <c r="H53" s="92" t="str">
        <f>VLOOKUP(E53,VIP!$A$2:$O16331,7,FALSE)</f>
        <v>Si</v>
      </c>
      <c r="I53" s="92" t="str">
        <f>VLOOKUP(E53,VIP!$A$2:$O8296,8,FALSE)</f>
        <v>Si</v>
      </c>
      <c r="J53" s="92" t="str">
        <f>VLOOKUP(E53,VIP!$A$2:$O8246,8,FALSE)</f>
        <v>Si</v>
      </c>
      <c r="K53" s="92" t="str">
        <f>VLOOKUP(E53,VIP!$A$2:$O11820,6,0)</f>
        <v>NO</v>
      </c>
      <c r="L53" s="97" t="s">
        <v>2464</v>
      </c>
      <c r="M53" s="96" t="s">
        <v>2471</v>
      </c>
      <c r="N53" s="123" t="s">
        <v>2478</v>
      </c>
      <c r="O53" s="120" t="s">
        <v>2479</v>
      </c>
      <c r="P53" s="110"/>
      <c r="Q53" s="123" t="s">
        <v>2464</v>
      </c>
    </row>
    <row r="54" spans="1:17" ht="18" x14ac:dyDescent="0.25">
      <c r="A54" s="107" t="str">
        <f>VLOOKUP(E54,'LISTADO ATM'!$A$2:$C$898,3,0)</f>
        <v>DISTRITO NACIONAL</v>
      </c>
      <c r="B54" s="101">
        <v>335794488</v>
      </c>
      <c r="C54" s="95">
        <v>44244.013171296298</v>
      </c>
      <c r="D54" s="95" t="s">
        <v>2489</v>
      </c>
      <c r="E54" s="93">
        <v>194</v>
      </c>
      <c r="F54" s="84" t="str">
        <f>VLOOKUP(E54,VIP!$A$2:$O11409,2,0)</f>
        <v>DRBR194</v>
      </c>
      <c r="G54" s="92" t="str">
        <f>VLOOKUP(E54,'LISTADO ATM'!$A$2:$B$897,2,0)</f>
        <v xml:space="preserve">ATM UNP Pantoja </v>
      </c>
      <c r="H54" s="92" t="str">
        <f>VLOOKUP(E54,VIP!$A$2:$O16330,7,FALSE)</f>
        <v>Si</v>
      </c>
      <c r="I54" s="92" t="str">
        <f>VLOOKUP(E54,VIP!$A$2:$O8295,8,FALSE)</f>
        <v>No</v>
      </c>
      <c r="J54" s="92" t="str">
        <f>VLOOKUP(E54,VIP!$A$2:$O8245,8,FALSE)</f>
        <v>No</v>
      </c>
      <c r="K54" s="92" t="str">
        <f>VLOOKUP(E54,VIP!$A$2:$O11819,6,0)</f>
        <v>NO</v>
      </c>
      <c r="L54" s="97" t="s">
        <v>2464</v>
      </c>
      <c r="M54" s="110" t="s">
        <v>2510</v>
      </c>
      <c r="N54" s="123" t="s">
        <v>2478</v>
      </c>
      <c r="O54" s="120" t="s">
        <v>2494</v>
      </c>
      <c r="P54" s="110"/>
      <c r="Q54" s="133">
        <v>44244.432118055556</v>
      </c>
    </row>
    <row r="55" spans="1:17" ht="18" x14ac:dyDescent="0.25">
      <c r="A55" s="107" t="str">
        <f>VLOOKUP(E55,'LISTADO ATM'!$A$2:$C$898,3,0)</f>
        <v>NORTE</v>
      </c>
      <c r="B55" s="101">
        <v>335794489</v>
      </c>
      <c r="C55" s="95">
        <v>44244.01494212963</v>
      </c>
      <c r="D55" s="95" t="s">
        <v>2489</v>
      </c>
      <c r="E55" s="93">
        <v>151</v>
      </c>
      <c r="F55" s="84" t="str">
        <f>VLOOKUP(E55,VIP!$A$2:$O11408,2,0)</f>
        <v>DRBR151</v>
      </c>
      <c r="G55" s="92" t="str">
        <f>VLOOKUP(E55,'LISTADO ATM'!$A$2:$B$897,2,0)</f>
        <v xml:space="preserve">ATM Oficina Nagua </v>
      </c>
      <c r="H55" s="92" t="str">
        <f>VLOOKUP(E55,VIP!$A$2:$O16329,7,FALSE)</f>
        <v>Si</v>
      </c>
      <c r="I55" s="92" t="str">
        <f>VLOOKUP(E55,VIP!$A$2:$O8294,8,FALSE)</f>
        <v>Si</v>
      </c>
      <c r="J55" s="92" t="str">
        <f>VLOOKUP(E55,VIP!$A$2:$O8244,8,FALSE)</f>
        <v>Si</v>
      </c>
      <c r="K55" s="92" t="str">
        <f>VLOOKUP(E55,VIP!$A$2:$O11818,6,0)</f>
        <v>SI</v>
      </c>
      <c r="L55" s="97" t="s">
        <v>2430</v>
      </c>
      <c r="M55" s="110" t="s">
        <v>2510</v>
      </c>
      <c r="N55" s="123" t="s">
        <v>2478</v>
      </c>
      <c r="O55" s="120" t="s">
        <v>2494</v>
      </c>
      <c r="P55" s="110"/>
      <c r="Q55" s="133">
        <v>44244.611203703702</v>
      </c>
    </row>
    <row r="56" spans="1:17" ht="18" x14ac:dyDescent="0.25">
      <c r="A56" s="107" t="str">
        <f>VLOOKUP(E56,'LISTADO ATM'!$A$2:$C$898,3,0)</f>
        <v>NORTE</v>
      </c>
      <c r="B56" s="101">
        <v>335794490</v>
      </c>
      <c r="C56" s="95">
        <v>44244.016365740739</v>
      </c>
      <c r="D56" s="95" t="s">
        <v>2489</v>
      </c>
      <c r="E56" s="93">
        <v>396</v>
      </c>
      <c r="F56" s="84" t="str">
        <f>VLOOKUP(E56,VIP!$A$2:$O11407,2,0)</f>
        <v>DRBR396</v>
      </c>
      <c r="G56" s="92" t="str">
        <f>VLOOKUP(E56,'LISTADO ATM'!$A$2:$B$897,2,0)</f>
        <v xml:space="preserve">ATM Oficina Plaza Ulloa (La Fuente) </v>
      </c>
      <c r="H56" s="92" t="str">
        <f>VLOOKUP(E56,VIP!$A$2:$O16328,7,FALSE)</f>
        <v>Si</v>
      </c>
      <c r="I56" s="92" t="str">
        <f>VLOOKUP(E56,VIP!$A$2:$O8293,8,FALSE)</f>
        <v>Si</v>
      </c>
      <c r="J56" s="92" t="str">
        <f>VLOOKUP(E56,VIP!$A$2:$O8243,8,FALSE)</f>
        <v>Si</v>
      </c>
      <c r="K56" s="92" t="str">
        <f>VLOOKUP(E56,VIP!$A$2:$O11817,6,0)</f>
        <v>NO</v>
      </c>
      <c r="L56" s="97" t="s">
        <v>2430</v>
      </c>
      <c r="M56" s="110" t="s">
        <v>2510</v>
      </c>
      <c r="N56" s="123" t="s">
        <v>2478</v>
      </c>
      <c r="O56" s="120" t="s">
        <v>2494</v>
      </c>
      <c r="P56" s="110"/>
      <c r="Q56" s="133">
        <v>44244.445208333331</v>
      </c>
    </row>
    <row r="57" spans="1:17" ht="18" x14ac:dyDescent="0.25">
      <c r="A57" s="107" t="str">
        <f>VLOOKUP(E57,'LISTADO ATM'!$A$2:$C$898,3,0)</f>
        <v>DISTRITO NACIONAL</v>
      </c>
      <c r="B57" s="101">
        <v>335794491</v>
      </c>
      <c r="C57" s="95">
        <v>44244.017928240741</v>
      </c>
      <c r="D57" s="95" t="s">
        <v>2189</v>
      </c>
      <c r="E57" s="93">
        <v>493</v>
      </c>
      <c r="F57" s="84" t="str">
        <f>VLOOKUP(E57,VIP!$A$2:$O11406,2,0)</f>
        <v>DRBR493</v>
      </c>
      <c r="G57" s="92" t="str">
        <f>VLOOKUP(E57,'LISTADO ATM'!$A$2:$B$897,2,0)</f>
        <v xml:space="preserve">ATM Oficina Haina Occidental II </v>
      </c>
      <c r="H57" s="92" t="str">
        <f>VLOOKUP(E57,VIP!$A$2:$O16327,7,FALSE)</f>
        <v>Si</v>
      </c>
      <c r="I57" s="92" t="str">
        <f>VLOOKUP(E57,VIP!$A$2:$O8292,8,FALSE)</f>
        <v>Si</v>
      </c>
      <c r="J57" s="92" t="str">
        <f>VLOOKUP(E57,VIP!$A$2:$O8242,8,FALSE)</f>
        <v>Si</v>
      </c>
      <c r="K57" s="92" t="str">
        <f>VLOOKUP(E57,VIP!$A$2:$O11816,6,0)</f>
        <v>NO</v>
      </c>
      <c r="L57" s="97" t="s">
        <v>2462</v>
      </c>
      <c r="M57" s="110" t="s">
        <v>2510</v>
      </c>
      <c r="N57" s="123" t="s">
        <v>2478</v>
      </c>
      <c r="O57" s="120" t="s">
        <v>2480</v>
      </c>
      <c r="P57" s="110"/>
      <c r="Q57" s="133">
        <v>44244.786805555559</v>
      </c>
    </row>
    <row r="58" spans="1:17" ht="18" x14ac:dyDescent="0.25">
      <c r="A58" s="107" t="str">
        <f>VLOOKUP(E58,'LISTADO ATM'!$A$2:$C$898,3,0)</f>
        <v>ESTE</v>
      </c>
      <c r="B58" s="101">
        <v>335794492</v>
      </c>
      <c r="C58" s="95">
        <v>44244.025509259256</v>
      </c>
      <c r="D58" s="95" t="s">
        <v>2189</v>
      </c>
      <c r="E58" s="93">
        <v>345</v>
      </c>
      <c r="F58" s="84" t="e">
        <f>VLOOKUP(E58,VIP!$A$2:$O11405,2,0)</f>
        <v>#N/A</v>
      </c>
      <c r="G58" s="92" t="str">
        <f>VLOOKUP(E58,'LISTADO ATM'!$A$2:$B$897,2,0)</f>
        <v>ATM Oficina Yamasá  II</v>
      </c>
      <c r="H58" s="92" t="e">
        <f>VLOOKUP(E58,VIP!$A$2:$O16326,7,FALSE)</f>
        <v>#N/A</v>
      </c>
      <c r="I58" s="92" t="e">
        <f>VLOOKUP(E58,VIP!$A$2:$O8291,8,FALSE)</f>
        <v>#N/A</v>
      </c>
      <c r="J58" s="92" t="e">
        <f>VLOOKUP(E58,VIP!$A$2:$O8241,8,FALSE)</f>
        <v>#N/A</v>
      </c>
      <c r="K58" s="92" t="e">
        <f>VLOOKUP(E58,VIP!$A$2:$O11815,6,0)</f>
        <v>#N/A</v>
      </c>
      <c r="L58" s="97" t="s">
        <v>2254</v>
      </c>
      <c r="M58" s="110" t="s">
        <v>2510</v>
      </c>
      <c r="N58" s="133" t="s">
        <v>2478</v>
      </c>
      <c r="O58" s="120" t="s">
        <v>2480</v>
      </c>
      <c r="P58" s="110"/>
      <c r="Q58" s="133">
        <v>44244.28707175926</v>
      </c>
    </row>
    <row r="59" spans="1:17" ht="18" x14ac:dyDescent="0.25">
      <c r="A59" s="107" t="str">
        <f>VLOOKUP(E59,'LISTADO ATM'!$A$2:$C$898,3,0)</f>
        <v>NORTE</v>
      </c>
      <c r="B59" s="101">
        <v>335794498</v>
      </c>
      <c r="C59" s="95">
        <v>44244.088437500002</v>
      </c>
      <c r="D59" s="95" t="s">
        <v>2190</v>
      </c>
      <c r="E59" s="93">
        <v>687</v>
      </c>
      <c r="F59" s="84" t="str">
        <f>VLOOKUP(E59,VIP!$A$2:$O11404,2,0)</f>
        <v>DRBR687</v>
      </c>
      <c r="G59" s="92" t="str">
        <f>VLOOKUP(E59,'LISTADO ATM'!$A$2:$B$897,2,0)</f>
        <v>ATM Oficina Monterrico II</v>
      </c>
      <c r="H59" s="92" t="str">
        <f>VLOOKUP(E59,VIP!$A$2:$O16325,7,FALSE)</f>
        <v>NO</v>
      </c>
      <c r="I59" s="92" t="str">
        <f>VLOOKUP(E59,VIP!$A$2:$O8290,8,FALSE)</f>
        <v>NO</v>
      </c>
      <c r="J59" s="92" t="str">
        <f>VLOOKUP(E59,VIP!$A$2:$O8240,8,FALSE)</f>
        <v>NO</v>
      </c>
      <c r="K59" s="92" t="str">
        <f>VLOOKUP(E59,VIP!$A$2:$O11814,6,0)</f>
        <v>SI</v>
      </c>
      <c r="L59" s="97" t="s">
        <v>2441</v>
      </c>
      <c r="M59" s="110" t="s">
        <v>2510</v>
      </c>
      <c r="N59" s="123" t="s">
        <v>2478</v>
      </c>
      <c r="O59" s="120" t="s">
        <v>2509</v>
      </c>
      <c r="P59" s="110"/>
      <c r="Q59" s="133">
        <v>44244.443958333337</v>
      </c>
    </row>
    <row r="60" spans="1:17" s="111" customFormat="1" ht="18" x14ac:dyDescent="0.25">
      <c r="A60" s="107" t="str">
        <f>VLOOKUP(E60,'LISTADO ATM'!$A$2:$C$898,3,0)</f>
        <v>ESTE</v>
      </c>
      <c r="B60" s="101" t="s">
        <v>2513</v>
      </c>
      <c r="C60" s="95">
        <v>44244.279641203706</v>
      </c>
      <c r="D60" s="107" t="s">
        <v>2189</v>
      </c>
      <c r="E60" s="93">
        <v>923</v>
      </c>
      <c r="F60" s="84" t="str">
        <f>VLOOKUP(E60,VIP!$A$2:$O11403,2,0)</f>
        <v>DRBR923</v>
      </c>
      <c r="G60" s="92" t="str">
        <f>VLOOKUP(E60,'LISTADO ATM'!$A$2:$B$897,2,0)</f>
        <v xml:space="preserve">ATM Agroindustrial San Pedro de Macorís </v>
      </c>
      <c r="H60" s="92" t="str">
        <f>VLOOKUP(E60,VIP!$A$2:$O16324,7,FALSE)</f>
        <v>Si</v>
      </c>
      <c r="I60" s="92" t="str">
        <f>VLOOKUP(E60,VIP!$A$2:$O8289,8,FALSE)</f>
        <v>Si</v>
      </c>
      <c r="J60" s="92" t="str">
        <f>VLOOKUP(E60,VIP!$A$2:$O8239,8,FALSE)</f>
        <v>Si</v>
      </c>
      <c r="K60" s="92" t="str">
        <f>VLOOKUP(E60,VIP!$A$2:$O11813,6,0)</f>
        <v>NO</v>
      </c>
      <c r="L60" s="97" t="s">
        <v>2254</v>
      </c>
      <c r="M60" s="110" t="s">
        <v>2510</v>
      </c>
      <c r="N60" s="123" t="s">
        <v>2478</v>
      </c>
      <c r="O60" s="120" t="s">
        <v>2502</v>
      </c>
      <c r="P60" s="110"/>
      <c r="Q60" s="133">
        <v>44244.393425925926</v>
      </c>
    </row>
    <row r="61" spans="1:17" s="111" customFormat="1" ht="18" x14ac:dyDescent="0.25">
      <c r="A61" s="107" t="str">
        <f>VLOOKUP(E61,'LISTADO ATM'!$A$2:$C$898,3,0)</f>
        <v>DISTRITO NACIONAL</v>
      </c>
      <c r="B61" s="101" t="s">
        <v>2512</v>
      </c>
      <c r="C61" s="95">
        <v>44244.315138888887</v>
      </c>
      <c r="D61" s="107" t="s">
        <v>2189</v>
      </c>
      <c r="E61" s="93">
        <v>325</v>
      </c>
      <c r="F61" s="84" t="str">
        <f>VLOOKUP(E61,VIP!$A$2:$O11402,2,0)</f>
        <v>DRBR325</v>
      </c>
      <c r="G61" s="92" t="str">
        <f>VLOOKUP(E61,'LISTADO ATM'!$A$2:$B$897,2,0)</f>
        <v>ATM Casa Edwin</v>
      </c>
      <c r="H61" s="92" t="str">
        <f>VLOOKUP(E61,VIP!$A$2:$O16323,7,FALSE)</f>
        <v>Si</v>
      </c>
      <c r="I61" s="92" t="str">
        <f>VLOOKUP(E61,VIP!$A$2:$O8288,8,FALSE)</f>
        <v>Si</v>
      </c>
      <c r="J61" s="92" t="str">
        <f>VLOOKUP(E61,VIP!$A$2:$O8238,8,FALSE)</f>
        <v>Si</v>
      </c>
      <c r="K61" s="92" t="str">
        <f>VLOOKUP(E61,VIP!$A$2:$O11812,6,0)</f>
        <v>NO</v>
      </c>
      <c r="L61" s="97" t="s">
        <v>2435</v>
      </c>
      <c r="M61" s="96" t="s">
        <v>2471</v>
      </c>
      <c r="N61" s="123" t="s">
        <v>2478</v>
      </c>
      <c r="O61" s="120" t="s">
        <v>2480</v>
      </c>
      <c r="P61" s="110"/>
      <c r="Q61" s="96" t="s">
        <v>2435</v>
      </c>
    </row>
    <row r="62" spans="1:17" s="111" customFormat="1" ht="18" x14ac:dyDescent="0.25">
      <c r="A62" s="107" t="str">
        <f>VLOOKUP(E62,'LISTADO ATM'!$A$2:$C$898,3,0)</f>
        <v>ESTE</v>
      </c>
      <c r="B62" s="101" t="s">
        <v>2511</v>
      </c>
      <c r="C62" s="95">
        <v>44244.316620370373</v>
      </c>
      <c r="D62" s="107" t="s">
        <v>2189</v>
      </c>
      <c r="E62" s="93">
        <v>776</v>
      </c>
      <c r="F62" s="84" t="str">
        <f>VLOOKUP(E62,VIP!$A$2:$O11401,2,0)</f>
        <v>DRBR03D</v>
      </c>
      <c r="G62" s="92" t="str">
        <f>VLOOKUP(E62,'LISTADO ATM'!$A$2:$B$897,2,0)</f>
        <v xml:space="preserve">ATM Oficina Monte Plata </v>
      </c>
      <c r="H62" s="92" t="str">
        <f>VLOOKUP(E62,VIP!$A$2:$O16322,7,FALSE)</f>
        <v>Si</v>
      </c>
      <c r="I62" s="92" t="str">
        <f>VLOOKUP(E62,VIP!$A$2:$O8287,8,FALSE)</f>
        <v>Si</v>
      </c>
      <c r="J62" s="92" t="str">
        <f>VLOOKUP(E62,VIP!$A$2:$O8237,8,FALSE)</f>
        <v>Si</v>
      </c>
      <c r="K62" s="92" t="str">
        <f>VLOOKUP(E62,VIP!$A$2:$O11811,6,0)</f>
        <v>SI</v>
      </c>
      <c r="L62" s="97" t="s">
        <v>2254</v>
      </c>
      <c r="M62" s="110" t="s">
        <v>2510</v>
      </c>
      <c r="N62" s="123" t="s">
        <v>2478</v>
      </c>
      <c r="O62" s="120" t="s">
        <v>2502</v>
      </c>
      <c r="P62" s="110"/>
      <c r="Q62" s="133">
        <v>44244.423611111109</v>
      </c>
    </row>
    <row r="63" spans="1:17" s="111" customFormat="1" ht="18" x14ac:dyDescent="0.25">
      <c r="A63" s="107" t="str">
        <f>VLOOKUP(E63,'LISTADO ATM'!$A$2:$C$898,3,0)</f>
        <v>NORTE</v>
      </c>
      <c r="B63" s="101" t="s">
        <v>2520</v>
      </c>
      <c r="C63" s="95">
        <v>44244.341087962966</v>
      </c>
      <c r="D63" s="107" t="s">
        <v>2500</v>
      </c>
      <c r="E63" s="93">
        <v>88</v>
      </c>
      <c r="F63" s="84" t="str">
        <f>VLOOKUP(E63,VIP!$A$2:$O11400,2,0)</f>
        <v>DRBR088</v>
      </c>
      <c r="G63" s="92" t="str">
        <f>VLOOKUP(E63,'LISTADO ATM'!$A$2:$B$897,2,0)</f>
        <v xml:space="preserve">ATM S/M La Fuente (Santiago) </v>
      </c>
      <c r="H63" s="92" t="str">
        <f>VLOOKUP(E63,VIP!$A$2:$O16321,7,FALSE)</f>
        <v>Si</v>
      </c>
      <c r="I63" s="92" t="str">
        <f>VLOOKUP(E63,VIP!$A$2:$O8286,8,FALSE)</f>
        <v>Si</v>
      </c>
      <c r="J63" s="92" t="str">
        <f>VLOOKUP(E63,VIP!$A$2:$O8236,8,FALSE)</f>
        <v>Si</v>
      </c>
      <c r="K63" s="92" t="str">
        <f>VLOOKUP(E63,VIP!$A$2:$O11810,6,0)</f>
        <v>NO</v>
      </c>
      <c r="L63" s="97" t="s">
        <v>2430</v>
      </c>
      <c r="M63" s="110" t="s">
        <v>2510</v>
      </c>
      <c r="N63" s="123" t="s">
        <v>2478</v>
      </c>
      <c r="O63" s="120" t="s">
        <v>2499</v>
      </c>
      <c r="P63" s="110"/>
      <c r="Q63" s="133">
        <v>44244.615624999999</v>
      </c>
    </row>
    <row r="64" spans="1:17" s="111" customFormat="1" ht="18" x14ac:dyDescent="0.25">
      <c r="A64" s="107" t="str">
        <f>VLOOKUP(E64,'LISTADO ATM'!$A$2:$C$898,3,0)</f>
        <v>DISTRITO NACIONAL</v>
      </c>
      <c r="B64" s="101" t="s">
        <v>2519</v>
      </c>
      <c r="C64" s="95">
        <v>44244.355949074074</v>
      </c>
      <c r="D64" s="107" t="s">
        <v>2189</v>
      </c>
      <c r="E64" s="93">
        <v>516</v>
      </c>
      <c r="F64" s="84" t="str">
        <f>VLOOKUP(E64,VIP!$A$2:$O11399,2,0)</f>
        <v>DRBR516</v>
      </c>
      <c r="G64" s="92" t="str">
        <f>VLOOKUP(E64,'LISTADO ATM'!$A$2:$B$897,2,0)</f>
        <v xml:space="preserve">ATM Oficina Gascue </v>
      </c>
      <c r="H64" s="92" t="str">
        <f>VLOOKUP(E64,VIP!$A$2:$O16320,7,FALSE)</f>
        <v>Si</v>
      </c>
      <c r="I64" s="92" t="str">
        <f>VLOOKUP(E64,VIP!$A$2:$O8285,8,FALSE)</f>
        <v>Si</v>
      </c>
      <c r="J64" s="92" t="str">
        <f>VLOOKUP(E64,VIP!$A$2:$O8235,8,FALSE)</f>
        <v>Si</v>
      </c>
      <c r="K64" s="92" t="str">
        <f>VLOOKUP(E64,VIP!$A$2:$O11809,6,0)</f>
        <v>SI</v>
      </c>
      <c r="L64" s="97" t="s">
        <v>2228</v>
      </c>
      <c r="M64" s="96" t="s">
        <v>2471</v>
      </c>
      <c r="N64" s="123" t="s">
        <v>2478</v>
      </c>
      <c r="O64" s="120" t="s">
        <v>2480</v>
      </c>
      <c r="P64" s="110"/>
      <c r="Q64" s="96" t="s">
        <v>2228</v>
      </c>
    </row>
    <row r="65" spans="1:17" s="111" customFormat="1" ht="18" x14ac:dyDescent="0.25">
      <c r="A65" s="107" t="str">
        <f>VLOOKUP(E65,'LISTADO ATM'!$A$2:$C$898,3,0)</f>
        <v>DISTRITO NACIONAL</v>
      </c>
      <c r="B65" s="101" t="s">
        <v>2518</v>
      </c>
      <c r="C65" s="95">
        <v>44244.384583333333</v>
      </c>
      <c r="D65" s="107" t="s">
        <v>2489</v>
      </c>
      <c r="E65" s="93">
        <v>743</v>
      </c>
      <c r="F65" s="84" t="str">
        <f>VLOOKUP(E65,VIP!$A$2:$O11398,2,0)</f>
        <v>DRBR287</v>
      </c>
      <c r="G65" s="92" t="str">
        <f>VLOOKUP(E65,'LISTADO ATM'!$A$2:$B$897,2,0)</f>
        <v xml:space="preserve">ATM Oficina Los Frailes </v>
      </c>
      <c r="H65" s="92" t="str">
        <f>VLOOKUP(E65,VIP!$A$2:$O16319,7,FALSE)</f>
        <v>Si</v>
      </c>
      <c r="I65" s="92" t="str">
        <f>VLOOKUP(E65,VIP!$A$2:$O8284,8,FALSE)</f>
        <v>Si</v>
      </c>
      <c r="J65" s="92" t="str">
        <f>VLOOKUP(E65,VIP!$A$2:$O8234,8,FALSE)</f>
        <v>Si</v>
      </c>
      <c r="K65" s="92" t="str">
        <f>VLOOKUP(E65,VIP!$A$2:$O11808,6,0)</f>
        <v>SI</v>
      </c>
      <c r="L65" s="97" t="s">
        <v>2430</v>
      </c>
      <c r="M65" s="110" t="s">
        <v>2510</v>
      </c>
      <c r="N65" s="123" t="s">
        <v>2478</v>
      </c>
      <c r="O65" s="120" t="s">
        <v>2494</v>
      </c>
      <c r="P65" s="110"/>
      <c r="Q65" s="133">
        <v>44244.613518518519</v>
      </c>
    </row>
    <row r="66" spans="1:17" s="111" customFormat="1" ht="18" x14ac:dyDescent="0.25">
      <c r="A66" s="107" t="str">
        <f>VLOOKUP(E66,'LISTADO ATM'!$A$2:$C$898,3,0)</f>
        <v>SUR</v>
      </c>
      <c r="B66" s="101" t="s">
        <v>2517</v>
      </c>
      <c r="C66" s="95">
        <v>44244.393796296295</v>
      </c>
      <c r="D66" s="107" t="s">
        <v>2474</v>
      </c>
      <c r="E66" s="93">
        <v>783</v>
      </c>
      <c r="F66" s="84" t="str">
        <f>VLOOKUP(E66,VIP!$A$2:$O11397,2,0)</f>
        <v>DRBR303</v>
      </c>
      <c r="G66" s="92" t="str">
        <f>VLOOKUP(E66,'LISTADO ATM'!$A$2:$B$897,2,0)</f>
        <v xml:space="preserve">ATM Autobanco Alfa y Omega (Barahona) </v>
      </c>
      <c r="H66" s="92" t="str">
        <f>VLOOKUP(E66,VIP!$A$2:$O16318,7,FALSE)</f>
        <v>Si</v>
      </c>
      <c r="I66" s="92" t="str">
        <f>VLOOKUP(E66,VIP!$A$2:$O8283,8,FALSE)</f>
        <v>Si</v>
      </c>
      <c r="J66" s="92" t="str">
        <f>VLOOKUP(E66,VIP!$A$2:$O8233,8,FALSE)</f>
        <v>Si</v>
      </c>
      <c r="K66" s="92" t="str">
        <f>VLOOKUP(E66,VIP!$A$2:$O11807,6,0)</f>
        <v>NO</v>
      </c>
      <c r="L66" s="97" t="s">
        <v>2430</v>
      </c>
      <c r="M66" s="110" t="s">
        <v>2510</v>
      </c>
      <c r="N66" s="123" t="s">
        <v>2478</v>
      </c>
      <c r="O66" s="120" t="s">
        <v>2479</v>
      </c>
      <c r="P66" s="110"/>
      <c r="Q66" s="133">
        <v>44244.61519675926</v>
      </c>
    </row>
    <row r="67" spans="1:17" s="111" customFormat="1" ht="18" x14ac:dyDescent="0.25">
      <c r="A67" s="107" t="str">
        <f>VLOOKUP(E67,'LISTADO ATM'!$A$2:$C$898,3,0)</f>
        <v>ESTE</v>
      </c>
      <c r="B67" s="101" t="s">
        <v>2516</v>
      </c>
      <c r="C67" s="95">
        <v>44244.415983796294</v>
      </c>
      <c r="D67" s="107" t="s">
        <v>2189</v>
      </c>
      <c r="E67" s="93">
        <v>912</v>
      </c>
      <c r="F67" s="84" t="str">
        <f>VLOOKUP(E67,VIP!$A$2:$O11396,2,0)</f>
        <v>DRBR973</v>
      </c>
      <c r="G67" s="92" t="str">
        <f>VLOOKUP(E67,'LISTADO ATM'!$A$2:$B$897,2,0)</f>
        <v xml:space="preserve">ATM Oficina San Pedro II </v>
      </c>
      <c r="H67" s="92" t="str">
        <f>VLOOKUP(E67,VIP!$A$2:$O16317,7,FALSE)</f>
        <v>Si</v>
      </c>
      <c r="I67" s="92" t="str">
        <f>VLOOKUP(E67,VIP!$A$2:$O8282,8,FALSE)</f>
        <v>Si</v>
      </c>
      <c r="J67" s="92" t="str">
        <f>VLOOKUP(E67,VIP!$A$2:$O8232,8,FALSE)</f>
        <v>Si</v>
      </c>
      <c r="K67" s="92" t="str">
        <f>VLOOKUP(E67,VIP!$A$2:$O11806,6,0)</f>
        <v>SI</v>
      </c>
      <c r="L67" s="97" t="s">
        <v>2228</v>
      </c>
      <c r="M67" s="110" t="s">
        <v>2510</v>
      </c>
      <c r="N67" s="123" t="s">
        <v>2478</v>
      </c>
      <c r="O67" s="120" t="s">
        <v>2480</v>
      </c>
      <c r="P67" s="110"/>
      <c r="Q67" s="133">
        <v>44244.606932870367</v>
      </c>
    </row>
    <row r="68" spans="1:17" s="111" customFormat="1" ht="18" x14ac:dyDescent="0.25">
      <c r="A68" s="107" t="str">
        <f>VLOOKUP(E68,'LISTADO ATM'!$A$2:$C$898,3,0)</f>
        <v>DISTRITO NACIONAL</v>
      </c>
      <c r="B68" s="101" t="s">
        <v>2515</v>
      </c>
      <c r="C68" s="95">
        <v>44244.417060185187</v>
      </c>
      <c r="D68" s="107" t="s">
        <v>2189</v>
      </c>
      <c r="E68" s="93">
        <v>816</v>
      </c>
      <c r="F68" s="84" t="str">
        <f>VLOOKUP(E68,VIP!$A$2:$O11395,2,0)</f>
        <v>DRBR816</v>
      </c>
      <c r="G68" s="92" t="str">
        <f>VLOOKUP(E68,'LISTADO ATM'!$A$2:$B$897,2,0)</f>
        <v xml:space="preserve">ATM Oficina Pedro Brand </v>
      </c>
      <c r="H68" s="92" t="str">
        <f>VLOOKUP(E68,VIP!$A$2:$O16316,7,FALSE)</f>
        <v>Si</v>
      </c>
      <c r="I68" s="92" t="str">
        <f>VLOOKUP(E68,VIP!$A$2:$O8281,8,FALSE)</f>
        <v>Si</v>
      </c>
      <c r="J68" s="92" t="str">
        <f>VLOOKUP(E68,VIP!$A$2:$O8231,8,FALSE)</f>
        <v>Si</v>
      </c>
      <c r="K68" s="92" t="str">
        <f>VLOOKUP(E68,VIP!$A$2:$O11805,6,0)</f>
        <v>NO</v>
      </c>
      <c r="L68" s="97" t="s">
        <v>2228</v>
      </c>
      <c r="M68" s="96" t="s">
        <v>2471</v>
      </c>
      <c r="N68" s="123" t="s">
        <v>2478</v>
      </c>
      <c r="O68" s="120" t="s">
        <v>2480</v>
      </c>
      <c r="P68" s="110"/>
      <c r="Q68" s="96" t="s">
        <v>2228</v>
      </c>
    </row>
    <row r="69" spans="1:17" s="111" customFormat="1" ht="18" x14ac:dyDescent="0.25">
      <c r="A69" s="107" t="str">
        <f>VLOOKUP(E69,'LISTADO ATM'!$A$2:$C$898,3,0)</f>
        <v>NORTE</v>
      </c>
      <c r="B69" s="101" t="s">
        <v>2514</v>
      </c>
      <c r="C69" s="95">
        <v>44244.417881944442</v>
      </c>
      <c r="D69" s="107" t="s">
        <v>2190</v>
      </c>
      <c r="E69" s="93">
        <v>142</v>
      </c>
      <c r="F69" s="84" t="str">
        <f>VLOOKUP(E69,VIP!$A$2:$O11394,2,0)</f>
        <v>DRBR142</v>
      </c>
      <c r="G69" s="92" t="str">
        <f>VLOOKUP(E69,'LISTADO ATM'!$A$2:$B$897,2,0)</f>
        <v xml:space="preserve">ATM Centro de Caja Galerías Bonao </v>
      </c>
      <c r="H69" s="92" t="str">
        <f>VLOOKUP(E69,VIP!$A$2:$O16315,7,FALSE)</f>
        <v>Si</v>
      </c>
      <c r="I69" s="92" t="str">
        <f>VLOOKUP(E69,VIP!$A$2:$O8280,8,FALSE)</f>
        <v>Si</v>
      </c>
      <c r="J69" s="92" t="str">
        <f>VLOOKUP(E69,VIP!$A$2:$O8230,8,FALSE)</f>
        <v>Si</v>
      </c>
      <c r="K69" s="92" t="str">
        <f>VLOOKUP(E69,VIP!$A$2:$O11804,6,0)</f>
        <v>SI</v>
      </c>
      <c r="L69" s="97" t="s">
        <v>2228</v>
      </c>
      <c r="M69" s="110" t="s">
        <v>2510</v>
      </c>
      <c r="N69" s="123" t="s">
        <v>2478</v>
      </c>
      <c r="O69" s="120" t="s">
        <v>2502</v>
      </c>
      <c r="P69" s="110"/>
      <c r="Q69" s="133">
        <v>44244.604386574072</v>
      </c>
    </row>
    <row r="70" spans="1:17" s="111" customFormat="1" ht="18" x14ac:dyDescent="0.25">
      <c r="A70" s="107" t="str">
        <f>VLOOKUP(E70,'LISTADO ATM'!$A$2:$C$898,3,0)</f>
        <v>DISTRITO NACIONAL</v>
      </c>
      <c r="B70" s="101" t="s">
        <v>2523</v>
      </c>
      <c r="C70" s="95">
        <v>44244.450486111113</v>
      </c>
      <c r="D70" s="107" t="s">
        <v>2489</v>
      </c>
      <c r="E70" s="93">
        <v>573</v>
      </c>
      <c r="F70" s="84" t="str">
        <f>VLOOKUP(E70,VIP!$A$2:$O11393,2,0)</f>
        <v>DRBR038</v>
      </c>
      <c r="G70" s="92" t="str">
        <f>VLOOKUP(E70,'LISTADO ATM'!$A$2:$B$897,2,0)</f>
        <v xml:space="preserve">ATM IDSS </v>
      </c>
      <c r="H70" s="92" t="str">
        <f>VLOOKUP(E70,VIP!$A$2:$O16314,7,FALSE)</f>
        <v>Si</v>
      </c>
      <c r="I70" s="92" t="str">
        <f>VLOOKUP(E70,VIP!$A$2:$O8279,8,FALSE)</f>
        <v>Si</v>
      </c>
      <c r="J70" s="92" t="str">
        <f>VLOOKUP(E70,VIP!$A$2:$O8229,8,FALSE)</f>
        <v>Si</v>
      </c>
      <c r="K70" s="92" t="str">
        <f>VLOOKUP(E70,VIP!$A$2:$O11803,6,0)</f>
        <v>NO</v>
      </c>
      <c r="L70" s="97" t="s">
        <v>2483</v>
      </c>
      <c r="M70" s="110" t="s">
        <v>2510</v>
      </c>
      <c r="N70" s="123" t="s">
        <v>2524</v>
      </c>
      <c r="O70" s="120" t="s">
        <v>2525</v>
      </c>
      <c r="P70" s="110" t="s">
        <v>2557</v>
      </c>
      <c r="Q70" s="110" t="s">
        <v>2510</v>
      </c>
    </row>
    <row r="71" spans="1:17" s="111" customFormat="1" ht="18" x14ac:dyDescent="0.25">
      <c r="A71" s="107" t="str">
        <f>VLOOKUP(E71,'LISTADO ATM'!$A$2:$C$898,3,0)</f>
        <v>SUR</v>
      </c>
      <c r="B71" s="101" t="s">
        <v>2522</v>
      </c>
      <c r="C71" s="95">
        <v>44244.451469907406</v>
      </c>
      <c r="D71" s="107" t="s">
        <v>2489</v>
      </c>
      <c r="E71" s="93">
        <v>576</v>
      </c>
      <c r="F71" s="84" t="str">
        <f>VLOOKUP(E71,VIP!$A$2:$O11392,2,0)</f>
        <v>DRBR576</v>
      </c>
      <c r="G71" s="92" t="str">
        <f>VLOOKUP(E71,'LISTADO ATM'!$A$2:$B$897,2,0)</f>
        <v>ATM Nizao</v>
      </c>
      <c r="H71" s="92">
        <f>VLOOKUP(E71,VIP!$A$2:$O16313,7,FALSE)</f>
        <v>0</v>
      </c>
      <c r="I71" s="92">
        <f>VLOOKUP(E71,VIP!$A$2:$O8278,8,FALSE)</f>
        <v>0</v>
      </c>
      <c r="J71" s="92">
        <f>VLOOKUP(E71,VIP!$A$2:$O8228,8,FALSE)</f>
        <v>0</v>
      </c>
      <c r="K71" s="92">
        <f>VLOOKUP(E71,VIP!$A$2:$O11802,6,0)</f>
        <v>0</v>
      </c>
      <c r="L71" s="97" t="s">
        <v>2483</v>
      </c>
      <c r="M71" s="110" t="s">
        <v>2510</v>
      </c>
      <c r="N71" s="123" t="s">
        <v>2524</v>
      </c>
      <c r="O71" s="120" t="s">
        <v>2525</v>
      </c>
      <c r="P71" s="110" t="s">
        <v>2557</v>
      </c>
      <c r="Q71" s="110" t="s">
        <v>2510</v>
      </c>
    </row>
    <row r="72" spans="1:17" s="111" customFormat="1" ht="18" x14ac:dyDescent="0.25">
      <c r="A72" s="107" t="str">
        <f>VLOOKUP(E72,'LISTADO ATM'!$A$2:$C$898,3,0)</f>
        <v>DISTRITO NACIONAL</v>
      </c>
      <c r="B72" s="101" t="s">
        <v>2521</v>
      </c>
      <c r="C72" s="95">
        <v>44244.452800925923</v>
      </c>
      <c r="D72" s="107" t="s">
        <v>2489</v>
      </c>
      <c r="E72" s="93">
        <v>743</v>
      </c>
      <c r="F72" s="84" t="str">
        <f>VLOOKUP(E72,VIP!$A$2:$O11391,2,0)</f>
        <v>DRBR287</v>
      </c>
      <c r="G72" s="92" t="str">
        <f>VLOOKUP(E72,'LISTADO ATM'!$A$2:$B$897,2,0)</f>
        <v xml:space="preserve">ATM Oficina Los Frailes </v>
      </c>
      <c r="H72" s="92" t="str">
        <f>VLOOKUP(E72,VIP!$A$2:$O16312,7,FALSE)</f>
        <v>Si</v>
      </c>
      <c r="I72" s="92" t="str">
        <f>VLOOKUP(E72,VIP!$A$2:$O8277,8,FALSE)</f>
        <v>Si</v>
      </c>
      <c r="J72" s="92" t="str">
        <f>VLOOKUP(E72,VIP!$A$2:$O8227,8,FALSE)</f>
        <v>Si</v>
      </c>
      <c r="K72" s="92" t="str">
        <f>VLOOKUP(E72,VIP!$A$2:$O11801,6,0)</f>
        <v>SI</v>
      </c>
      <c r="L72" s="97" t="s">
        <v>2483</v>
      </c>
      <c r="M72" s="110" t="s">
        <v>2510</v>
      </c>
      <c r="N72" s="123" t="s">
        <v>2524</v>
      </c>
      <c r="O72" s="120" t="s">
        <v>2525</v>
      </c>
      <c r="P72" s="110" t="s">
        <v>2557</v>
      </c>
      <c r="Q72" s="110" t="s">
        <v>2510</v>
      </c>
    </row>
    <row r="73" spans="1:17" s="111" customFormat="1" ht="18" x14ac:dyDescent="0.25">
      <c r="A73" s="107" t="str">
        <f>VLOOKUP(E73,'LISTADO ATM'!$A$2:$C$898,3,0)</f>
        <v>DISTRITO NACIONAL</v>
      </c>
      <c r="B73" s="101" t="s">
        <v>2536</v>
      </c>
      <c r="C73" s="95">
        <v>44244.466747685183</v>
      </c>
      <c r="D73" s="107" t="s">
        <v>2474</v>
      </c>
      <c r="E73" s="93">
        <v>813</v>
      </c>
      <c r="F73" s="84" t="str">
        <f>VLOOKUP(E73,VIP!$A$2:$O11390,2,0)</f>
        <v>DRBR815</v>
      </c>
      <c r="G73" s="92" t="str">
        <f>VLOOKUP(E73,'LISTADO ATM'!$A$2:$B$897,2,0)</f>
        <v>ATM Occidental Mall</v>
      </c>
      <c r="H73" s="92" t="str">
        <f>VLOOKUP(E73,VIP!$A$2:$O16311,7,FALSE)</f>
        <v>Si</v>
      </c>
      <c r="I73" s="92" t="str">
        <f>VLOOKUP(E73,VIP!$A$2:$O8276,8,FALSE)</f>
        <v>Si</v>
      </c>
      <c r="J73" s="92" t="str">
        <f>VLOOKUP(E73,VIP!$A$2:$O8226,8,FALSE)</f>
        <v>Si</v>
      </c>
      <c r="K73" s="92" t="str">
        <f>VLOOKUP(E73,VIP!$A$2:$O11800,6,0)</f>
        <v>NO</v>
      </c>
      <c r="L73" s="97" t="s">
        <v>2505</v>
      </c>
      <c r="M73" s="96" t="s">
        <v>2471</v>
      </c>
      <c r="N73" s="123" t="s">
        <v>2478</v>
      </c>
      <c r="O73" s="120" t="s">
        <v>2479</v>
      </c>
      <c r="P73" s="110"/>
      <c r="Q73" s="96" t="s">
        <v>2505</v>
      </c>
    </row>
    <row r="74" spans="1:17" s="111" customFormat="1" ht="18" x14ac:dyDescent="0.25">
      <c r="A74" s="107" t="str">
        <f>VLOOKUP(E74,'LISTADO ATM'!$A$2:$C$898,3,0)</f>
        <v>DISTRITO NACIONAL</v>
      </c>
      <c r="B74" s="101" t="s">
        <v>2535</v>
      </c>
      <c r="C74" s="95">
        <v>44244.509085648147</v>
      </c>
      <c r="D74" s="107" t="s">
        <v>2189</v>
      </c>
      <c r="E74" s="93">
        <v>970</v>
      </c>
      <c r="F74" s="84" t="str">
        <f>VLOOKUP(E74,VIP!$A$2:$O11389,2,0)</f>
        <v>DRBR970</v>
      </c>
      <c r="G74" s="92" t="str">
        <f>VLOOKUP(E74,'LISTADO ATM'!$A$2:$B$897,2,0)</f>
        <v xml:space="preserve">ATM S/M Olé Haina </v>
      </c>
      <c r="H74" s="92" t="str">
        <f>VLOOKUP(E74,VIP!$A$2:$O16310,7,FALSE)</f>
        <v>Si</v>
      </c>
      <c r="I74" s="92" t="str">
        <f>VLOOKUP(E74,VIP!$A$2:$O8275,8,FALSE)</f>
        <v>Si</v>
      </c>
      <c r="J74" s="92" t="str">
        <f>VLOOKUP(E74,VIP!$A$2:$O8225,8,FALSE)</f>
        <v>Si</v>
      </c>
      <c r="K74" s="92" t="str">
        <f>VLOOKUP(E74,VIP!$A$2:$O11799,6,0)</f>
        <v>NO</v>
      </c>
      <c r="L74" s="97" t="s">
        <v>2435</v>
      </c>
      <c r="M74" s="110" t="s">
        <v>2510</v>
      </c>
      <c r="N74" s="123" t="s">
        <v>2478</v>
      </c>
      <c r="O74" s="120" t="s">
        <v>2525</v>
      </c>
      <c r="P74" s="110"/>
      <c r="Q74" s="133">
        <v>44244.747916666667</v>
      </c>
    </row>
    <row r="75" spans="1:17" s="111" customFormat="1" ht="18" x14ac:dyDescent="0.25">
      <c r="A75" s="107" t="str">
        <f>VLOOKUP(E75,'LISTADO ATM'!$A$2:$C$898,3,0)</f>
        <v>DISTRITO NACIONAL</v>
      </c>
      <c r="B75" s="101" t="s">
        <v>2534</v>
      </c>
      <c r="C75" s="95">
        <v>44244.514178240737</v>
      </c>
      <c r="D75" s="107" t="s">
        <v>2189</v>
      </c>
      <c r="E75" s="93">
        <v>422</v>
      </c>
      <c r="F75" s="84" t="str">
        <f>VLOOKUP(E75,VIP!$A$2:$O11388,2,0)</f>
        <v>DRBR422</v>
      </c>
      <c r="G75" s="92" t="str">
        <f>VLOOKUP(E75,'LISTADO ATM'!$A$2:$B$897,2,0)</f>
        <v xml:space="preserve">ATM Olé Manoguayabo </v>
      </c>
      <c r="H75" s="92" t="str">
        <f>VLOOKUP(E75,VIP!$A$2:$O16309,7,FALSE)</f>
        <v>Si</v>
      </c>
      <c r="I75" s="92" t="str">
        <f>VLOOKUP(E75,VIP!$A$2:$O8274,8,FALSE)</f>
        <v>Si</v>
      </c>
      <c r="J75" s="92" t="str">
        <f>VLOOKUP(E75,VIP!$A$2:$O8224,8,FALSE)</f>
        <v>Si</v>
      </c>
      <c r="K75" s="92" t="str">
        <f>VLOOKUP(E75,VIP!$A$2:$O11798,6,0)</f>
        <v>NO</v>
      </c>
      <c r="L75" s="97" t="s">
        <v>2435</v>
      </c>
      <c r="M75" s="110" t="s">
        <v>2510</v>
      </c>
      <c r="N75" s="123" t="s">
        <v>2491</v>
      </c>
      <c r="O75" s="120" t="s">
        <v>2480</v>
      </c>
      <c r="P75" s="110"/>
      <c r="Q75" s="133">
        <v>44244.785416666666</v>
      </c>
    </row>
    <row r="76" spans="1:17" s="111" customFormat="1" ht="18" x14ac:dyDescent="0.25">
      <c r="A76" s="107" t="str">
        <f>VLOOKUP(E76,'LISTADO ATM'!$A$2:$C$898,3,0)</f>
        <v>NORTE</v>
      </c>
      <c r="B76" s="101" t="s">
        <v>2533</v>
      </c>
      <c r="C76" s="95">
        <v>44244.516435185185</v>
      </c>
      <c r="D76" s="107" t="s">
        <v>2190</v>
      </c>
      <c r="E76" s="93">
        <v>4</v>
      </c>
      <c r="F76" s="84" t="str">
        <f>VLOOKUP(E76,VIP!$A$2:$O11387,2,0)</f>
        <v>DRBR004</v>
      </c>
      <c r="G76" s="92" t="str">
        <f>VLOOKUP(E76,'LISTADO ATM'!$A$2:$B$897,2,0)</f>
        <v>ATM Avenida Rivas</v>
      </c>
      <c r="H76" s="92" t="str">
        <f>VLOOKUP(E76,VIP!$A$2:$O16308,7,FALSE)</f>
        <v>Si</v>
      </c>
      <c r="I76" s="92" t="str">
        <f>VLOOKUP(E76,VIP!$A$2:$O8273,8,FALSE)</f>
        <v>Si</v>
      </c>
      <c r="J76" s="92" t="str">
        <f>VLOOKUP(E76,VIP!$A$2:$O8223,8,FALSE)</f>
        <v>Si</v>
      </c>
      <c r="K76" s="92" t="str">
        <f>VLOOKUP(E76,VIP!$A$2:$O11797,6,0)</f>
        <v>NO</v>
      </c>
      <c r="L76" s="97" t="s">
        <v>2537</v>
      </c>
      <c r="M76" s="96" t="s">
        <v>2471</v>
      </c>
      <c r="N76" s="123" t="s">
        <v>2491</v>
      </c>
      <c r="O76" s="120" t="s">
        <v>2538</v>
      </c>
      <c r="P76" s="110"/>
      <c r="Q76" s="96" t="s">
        <v>2537</v>
      </c>
    </row>
    <row r="77" spans="1:17" s="111" customFormat="1" ht="18" x14ac:dyDescent="0.25">
      <c r="A77" s="107" t="str">
        <f>VLOOKUP(E77,'LISTADO ATM'!$A$2:$C$898,3,0)</f>
        <v>ESTE</v>
      </c>
      <c r="B77" s="101" t="s">
        <v>2532</v>
      </c>
      <c r="C77" s="95">
        <v>44244.519328703704</v>
      </c>
      <c r="D77" s="107" t="s">
        <v>2189</v>
      </c>
      <c r="E77" s="93">
        <v>963</v>
      </c>
      <c r="F77" s="84" t="str">
        <f>VLOOKUP(E77,VIP!$A$2:$O11386,2,0)</f>
        <v>DRBR963</v>
      </c>
      <c r="G77" s="92" t="str">
        <f>VLOOKUP(E77,'LISTADO ATM'!$A$2:$B$897,2,0)</f>
        <v xml:space="preserve">ATM Multiplaza La Romana </v>
      </c>
      <c r="H77" s="92" t="str">
        <f>VLOOKUP(E77,VIP!$A$2:$O16307,7,FALSE)</f>
        <v>Si</v>
      </c>
      <c r="I77" s="92" t="str">
        <f>VLOOKUP(E77,VIP!$A$2:$O8272,8,FALSE)</f>
        <v>Si</v>
      </c>
      <c r="J77" s="92" t="str">
        <f>VLOOKUP(E77,VIP!$A$2:$O8222,8,FALSE)</f>
        <v>Si</v>
      </c>
      <c r="K77" s="92" t="str">
        <f>VLOOKUP(E77,VIP!$A$2:$O11796,6,0)</f>
        <v>NO</v>
      </c>
      <c r="L77" s="97" t="s">
        <v>2228</v>
      </c>
      <c r="M77" s="96" t="s">
        <v>2471</v>
      </c>
      <c r="N77" s="123" t="s">
        <v>2491</v>
      </c>
      <c r="O77" s="120" t="s">
        <v>2480</v>
      </c>
      <c r="P77" s="110"/>
      <c r="Q77" s="96" t="s">
        <v>2537</v>
      </c>
    </row>
    <row r="78" spans="1:17" s="111" customFormat="1" ht="18" x14ac:dyDescent="0.25">
      <c r="A78" s="107" t="str">
        <f>VLOOKUP(E78,'LISTADO ATM'!$A$2:$C$898,3,0)</f>
        <v>DISTRITO NACIONAL</v>
      </c>
      <c r="B78" s="101" t="s">
        <v>2531</v>
      </c>
      <c r="C78" s="95">
        <v>44244.553564814814</v>
      </c>
      <c r="D78" s="107" t="s">
        <v>2489</v>
      </c>
      <c r="E78" s="93">
        <v>390</v>
      </c>
      <c r="F78" s="84" t="str">
        <f>VLOOKUP(E78,VIP!$A$2:$O11385,2,0)</f>
        <v>DRBR390</v>
      </c>
      <c r="G78" s="92" t="str">
        <f>VLOOKUP(E78,'LISTADO ATM'!$A$2:$B$897,2,0)</f>
        <v xml:space="preserve">ATM Oficina Boca Chica II </v>
      </c>
      <c r="H78" s="92" t="str">
        <f>VLOOKUP(E78,VIP!$A$2:$O16306,7,FALSE)</f>
        <v>Si</v>
      </c>
      <c r="I78" s="92" t="str">
        <f>VLOOKUP(E78,VIP!$A$2:$O8271,8,FALSE)</f>
        <v>Si</v>
      </c>
      <c r="J78" s="92" t="str">
        <f>VLOOKUP(E78,VIP!$A$2:$O8221,8,FALSE)</f>
        <v>Si</v>
      </c>
      <c r="K78" s="92" t="str">
        <f>VLOOKUP(E78,VIP!$A$2:$O11795,6,0)</f>
        <v>NO</v>
      </c>
      <c r="L78" s="97" t="s">
        <v>2430</v>
      </c>
      <c r="M78" s="96" t="s">
        <v>2471</v>
      </c>
      <c r="N78" s="123" t="s">
        <v>2478</v>
      </c>
      <c r="O78" s="120" t="s">
        <v>2494</v>
      </c>
      <c r="P78" s="110"/>
      <c r="Q78" s="96" t="s">
        <v>2430</v>
      </c>
    </row>
    <row r="79" spans="1:17" s="111" customFormat="1" ht="18" x14ac:dyDescent="0.25">
      <c r="A79" s="107" t="str">
        <f>VLOOKUP(E79,'LISTADO ATM'!$A$2:$C$898,3,0)</f>
        <v>DISTRITO NACIONAL</v>
      </c>
      <c r="B79" s="101" t="s">
        <v>2530</v>
      </c>
      <c r="C79" s="95">
        <v>44244.557719907411</v>
      </c>
      <c r="D79" s="107" t="s">
        <v>2474</v>
      </c>
      <c r="E79" s="93">
        <v>414</v>
      </c>
      <c r="F79" s="84" t="str">
        <f>VLOOKUP(E79,VIP!$A$2:$O11384,2,0)</f>
        <v>DRBR414</v>
      </c>
      <c r="G79" s="92" t="str">
        <f>VLOOKUP(E79,'LISTADO ATM'!$A$2:$B$897,2,0)</f>
        <v>ATM Villa Francisca II</v>
      </c>
      <c r="H79" s="92" t="str">
        <f>VLOOKUP(E79,VIP!$A$2:$O16305,7,FALSE)</f>
        <v>Si</v>
      </c>
      <c r="I79" s="92" t="str">
        <f>VLOOKUP(E79,VIP!$A$2:$O8270,8,FALSE)</f>
        <v>Si</v>
      </c>
      <c r="J79" s="92" t="str">
        <f>VLOOKUP(E79,VIP!$A$2:$O8220,8,FALSE)</f>
        <v>Si</v>
      </c>
      <c r="K79" s="92" t="str">
        <f>VLOOKUP(E79,VIP!$A$2:$O11794,6,0)</f>
        <v>SI</v>
      </c>
      <c r="L79" s="97" t="s">
        <v>2430</v>
      </c>
      <c r="M79" s="96" t="s">
        <v>2471</v>
      </c>
      <c r="N79" s="123" t="s">
        <v>2478</v>
      </c>
      <c r="O79" s="120" t="s">
        <v>2479</v>
      </c>
      <c r="P79" s="110"/>
      <c r="Q79" s="96" t="s">
        <v>2430</v>
      </c>
    </row>
    <row r="80" spans="1:17" s="111" customFormat="1" ht="18" x14ac:dyDescent="0.25">
      <c r="A80" s="107" t="str">
        <f>VLOOKUP(E80,'LISTADO ATM'!$A$2:$C$898,3,0)</f>
        <v>DISTRITO NACIONAL</v>
      </c>
      <c r="B80" s="101" t="s">
        <v>2529</v>
      </c>
      <c r="C80" s="95">
        <v>44244.565671296295</v>
      </c>
      <c r="D80" s="107" t="s">
        <v>2474</v>
      </c>
      <c r="E80" s="93">
        <v>562</v>
      </c>
      <c r="F80" s="84" t="str">
        <f>VLOOKUP(E80,VIP!$A$2:$O11383,2,0)</f>
        <v>DRBR226</v>
      </c>
      <c r="G80" s="92" t="str">
        <f>VLOOKUP(E80,'LISTADO ATM'!$A$2:$B$897,2,0)</f>
        <v xml:space="preserve">ATM S/M Jumbo Carretera Mella </v>
      </c>
      <c r="H80" s="92" t="str">
        <f>VLOOKUP(E80,VIP!$A$2:$O16304,7,FALSE)</f>
        <v>Si</v>
      </c>
      <c r="I80" s="92" t="str">
        <f>VLOOKUP(E80,VIP!$A$2:$O8269,8,FALSE)</f>
        <v>Si</v>
      </c>
      <c r="J80" s="92" t="str">
        <f>VLOOKUP(E80,VIP!$A$2:$O8219,8,FALSE)</f>
        <v>Si</v>
      </c>
      <c r="K80" s="92" t="str">
        <f>VLOOKUP(E80,VIP!$A$2:$O11793,6,0)</f>
        <v>SI</v>
      </c>
      <c r="L80" s="97" t="s">
        <v>2430</v>
      </c>
      <c r="M80" s="96" t="s">
        <v>2471</v>
      </c>
      <c r="N80" s="123" t="s">
        <v>2478</v>
      </c>
      <c r="O80" s="120" t="s">
        <v>2479</v>
      </c>
      <c r="P80" s="110"/>
      <c r="Q80" s="96" t="s">
        <v>2430</v>
      </c>
    </row>
    <row r="81" spans="1:17" s="111" customFormat="1" ht="18" x14ac:dyDescent="0.25">
      <c r="A81" s="107" t="str">
        <f>VLOOKUP(E81,'LISTADO ATM'!$A$2:$C$898,3,0)</f>
        <v>DISTRITO NACIONAL</v>
      </c>
      <c r="B81" s="101" t="s">
        <v>2528</v>
      </c>
      <c r="C81" s="95">
        <v>44244.591585648152</v>
      </c>
      <c r="D81" s="107" t="s">
        <v>2474</v>
      </c>
      <c r="E81" s="93">
        <v>655</v>
      </c>
      <c r="F81" s="84" t="str">
        <f>VLOOKUP(E81,VIP!$A$2:$O11382,2,0)</f>
        <v>DRBR655</v>
      </c>
      <c r="G81" s="92" t="str">
        <f>VLOOKUP(E81,'LISTADO ATM'!$A$2:$B$897,2,0)</f>
        <v>ATM Farmacia Sandra</v>
      </c>
      <c r="H81" s="92" t="str">
        <f>VLOOKUP(E81,VIP!$A$2:$O16303,7,FALSE)</f>
        <v>Si</v>
      </c>
      <c r="I81" s="92" t="str">
        <f>VLOOKUP(E81,VIP!$A$2:$O8268,8,FALSE)</f>
        <v>Si</v>
      </c>
      <c r="J81" s="92" t="str">
        <f>VLOOKUP(E81,VIP!$A$2:$O8218,8,FALSE)</f>
        <v>Si</v>
      </c>
      <c r="K81" s="92" t="str">
        <f>VLOOKUP(E81,VIP!$A$2:$O11792,6,0)</f>
        <v>NO</v>
      </c>
      <c r="L81" s="97" t="s">
        <v>2430</v>
      </c>
      <c r="M81" s="96" t="s">
        <v>2471</v>
      </c>
      <c r="N81" s="123" t="s">
        <v>2478</v>
      </c>
      <c r="O81" s="120" t="s">
        <v>2479</v>
      </c>
      <c r="P81" s="110"/>
      <c r="Q81" s="96" t="s">
        <v>2430</v>
      </c>
    </row>
    <row r="82" spans="1:17" s="111" customFormat="1" ht="18" x14ac:dyDescent="0.25">
      <c r="A82" s="107" t="str">
        <f>VLOOKUP(E82,'LISTADO ATM'!$A$2:$C$898,3,0)</f>
        <v>DISTRITO NACIONAL</v>
      </c>
      <c r="B82" s="101" t="s">
        <v>2527</v>
      </c>
      <c r="C82" s="95">
        <v>44244.595879629633</v>
      </c>
      <c r="D82" s="107" t="s">
        <v>2474</v>
      </c>
      <c r="E82" s="93">
        <v>717</v>
      </c>
      <c r="F82" s="84" t="str">
        <f>VLOOKUP(E82,VIP!$A$2:$O11381,2,0)</f>
        <v>DRBR24K</v>
      </c>
      <c r="G82" s="92" t="str">
        <f>VLOOKUP(E82,'LISTADO ATM'!$A$2:$B$897,2,0)</f>
        <v xml:space="preserve">ATM Oficina Los Alcarrizos </v>
      </c>
      <c r="H82" s="92" t="str">
        <f>VLOOKUP(E82,VIP!$A$2:$O16302,7,FALSE)</f>
        <v>Si</v>
      </c>
      <c r="I82" s="92" t="str">
        <f>VLOOKUP(E82,VIP!$A$2:$O8267,8,FALSE)</f>
        <v>Si</v>
      </c>
      <c r="J82" s="92" t="str">
        <f>VLOOKUP(E82,VIP!$A$2:$O8217,8,FALSE)</f>
        <v>Si</v>
      </c>
      <c r="K82" s="92" t="str">
        <f>VLOOKUP(E82,VIP!$A$2:$O11791,6,0)</f>
        <v>SI</v>
      </c>
      <c r="L82" s="97" t="s">
        <v>2430</v>
      </c>
      <c r="M82" s="110" t="s">
        <v>2510</v>
      </c>
      <c r="N82" s="123" t="s">
        <v>2478</v>
      </c>
      <c r="O82" s="120" t="s">
        <v>2479</v>
      </c>
      <c r="P82" s="110"/>
      <c r="Q82" s="133">
        <v>44244.786805555559</v>
      </c>
    </row>
    <row r="83" spans="1:17" s="111" customFormat="1" ht="18" x14ac:dyDescent="0.25">
      <c r="A83" s="107" t="str">
        <f>VLOOKUP(E83,'LISTADO ATM'!$A$2:$C$898,3,0)</f>
        <v>ESTE</v>
      </c>
      <c r="B83" s="101" t="s">
        <v>2526</v>
      </c>
      <c r="C83" s="95">
        <v>44244.602256944447</v>
      </c>
      <c r="D83" s="107" t="s">
        <v>2474</v>
      </c>
      <c r="E83" s="93">
        <v>838</v>
      </c>
      <c r="F83" s="84" t="str">
        <f>VLOOKUP(E83,VIP!$A$2:$O11380,2,0)</f>
        <v>DRBR838</v>
      </c>
      <c r="G83" s="92" t="str">
        <f>VLOOKUP(E83,'LISTADO ATM'!$A$2:$B$897,2,0)</f>
        <v xml:space="preserve">ATM UNP Consuelo </v>
      </c>
      <c r="H83" s="92" t="str">
        <f>VLOOKUP(E83,VIP!$A$2:$O16301,7,FALSE)</f>
        <v>Si</v>
      </c>
      <c r="I83" s="92" t="str">
        <f>VLOOKUP(E83,VIP!$A$2:$O8266,8,FALSE)</f>
        <v>Si</v>
      </c>
      <c r="J83" s="92" t="str">
        <f>VLOOKUP(E83,VIP!$A$2:$O8216,8,FALSE)</f>
        <v>Si</v>
      </c>
      <c r="K83" s="92" t="str">
        <f>VLOOKUP(E83,VIP!$A$2:$O11790,6,0)</f>
        <v>NO</v>
      </c>
      <c r="L83" s="97" t="s">
        <v>2430</v>
      </c>
      <c r="M83" s="96" t="s">
        <v>2471</v>
      </c>
      <c r="N83" s="123" t="s">
        <v>2478</v>
      </c>
      <c r="O83" s="120" t="s">
        <v>2479</v>
      </c>
      <c r="P83" s="110"/>
      <c r="Q83" s="96" t="s">
        <v>2430</v>
      </c>
    </row>
    <row r="84" spans="1:17" s="111" customFormat="1" ht="18" x14ac:dyDescent="0.25">
      <c r="A84" s="107" t="str">
        <f>VLOOKUP(E84,'LISTADO ATM'!$A$2:$C$898,3,0)</f>
        <v>DISTRITO NACIONAL</v>
      </c>
      <c r="B84" s="101" t="s">
        <v>2542</v>
      </c>
      <c r="C84" s="95">
        <v>44244.627083333333</v>
      </c>
      <c r="D84" s="107" t="s">
        <v>2489</v>
      </c>
      <c r="E84" s="93">
        <v>573</v>
      </c>
      <c r="F84" s="84" t="str">
        <f>VLOOKUP(E84,VIP!$A$2:$O11379,2,0)</f>
        <v>DRBR038</v>
      </c>
      <c r="G84" s="92" t="str">
        <f>VLOOKUP(E84,'LISTADO ATM'!$A$2:$B$897,2,0)</f>
        <v xml:space="preserve">ATM IDSS </v>
      </c>
      <c r="H84" s="92" t="str">
        <f>VLOOKUP(E84,VIP!$A$2:$O16300,7,FALSE)</f>
        <v>Si</v>
      </c>
      <c r="I84" s="92" t="str">
        <f>VLOOKUP(E84,VIP!$A$2:$O8265,8,FALSE)</f>
        <v>Si</v>
      </c>
      <c r="J84" s="92" t="str">
        <f>VLOOKUP(E84,VIP!$A$2:$O8215,8,FALSE)</f>
        <v>Si</v>
      </c>
      <c r="K84" s="92" t="str">
        <f>VLOOKUP(E84,VIP!$A$2:$O11789,6,0)</f>
        <v>NO</v>
      </c>
      <c r="L84" s="97" t="s">
        <v>2483</v>
      </c>
      <c r="M84" s="110" t="s">
        <v>2510</v>
      </c>
      <c r="N84" s="123" t="s">
        <v>2524</v>
      </c>
      <c r="O84" s="120" t="s">
        <v>2525</v>
      </c>
      <c r="P84" s="110" t="s">
        <v>2557</v>
      </c>
      <c r="Q84" s="110" t="s">
        <v>2510</v>
      </c>
    </row>
    <row r="85" spans="1:17" s="111" customFormat="1" ht="18" x14ac:dyDescent="0.25">
      <c r="A85" s="107" t="str">
        <f>VLOOKUP(E85,'LISTADO ATM'!$A$2:$C$898,3,0)</f>
        <v>SUR</v>
      </c>
      <c r="B85" s="101" t="s">
        <v>2541</v>
      </c>
      <c r="C85" s="95">
        <v>44244.628495370373</v>
      </c>
      <c r="D85" s="107" t="s">
        <v>2489</v>
      </c>
      <c r="E85" s="93">
        <v>84</v>
      </c>
      <c r="F85" s="84" t="str">
        <f>VLOOKUP(E85,VIP!$A$2:$O11378,2,0)</f>
        <v>DRBR084</v>
      </c>
      <c r="G85" s="92" t="str">
        <f>VLOOKUP(E85,'LISTADO ATM'!$A$2:$B$897,2,0)</f>
        <v xml:space="preserve">ATM Oficina Multicentro Sirena San Cristóbal </v>
      </c>
      <c r="H85" s="92" t="str">
        <f>VLOOKUP(E85,VIP!$A$2:$O16299,7,FALSE)</f>
        <v>Si</v>
      </c>
      <c r="I85" s="92" t="str">
        <f>VLOOKUP(E85,VIP!$A$2:$O8264,8,FALSE)</f>
        <v>Si</v>
      </c>
      <c r="J85" s="92" t="str">
        <f>VLOOKUP(E85,VIP!$A$2:$O8214,8,FALSE)</f>
        <v>Si</v>
      </c>
      <c r="K85" s="92" t="str">
        <f>VLOOKUP(E85,VIP!$A$2:$O11788,6,0)</f>
        <v>SI</v>
      </c>
      <c r="L85" s="97" t="s">
        <v>2483</v>
      </c>
      <c r="M85" s="110" t="s">
        <v>2510</v>
      </c>
      <c r="N85" s="123" t="s">
        <v>2524</v>
      </c>
      <c r="O85" s="120" t="s">
        <v>2525</v>
      </c>
      <c r="P85" s="110" t="s">
        <v>2557</v>
      </c>
      <c r="Q85" s="110" t="s">
        <v>2510</v>
      </c>
    </row>
    <row r="86" spans="1:17" s="111" customFormat="1" ht="18" x14ac:dyDescent="0.25">
      <c r="A86" s="107" t="str">
        <f>VLOOKUP(E86,'LISTADO ATM'!$A$2:$C$898,3,0)</f>
        <v>NORTE</v>
      </c>
      <c r="B86" s="101" t="s">
        <v>2540</v>
      </c>
      <c r="C86" s="95">
        <v>44244.631145833337</v>
      </c>
      <c r="D86" s="107" t="s">
        <v>2489</v>
      </c>
      <c r="E86" s="93">
        <v>144</v>
      </c>
      <c r="F86" s="84" t="str">
        <f>VLOOKUP(E86,VIP!$A$2:$O11377,2,0)</f>
        <v>DRBR144</v>
      </c>
      <c r="G86" s="92" t="str">
        <f>VLOOKUP(E86,'LISTADO ATM'!$A$2:$B$897,2,0)</f>
        <v xml:space="preserve">ATM Oficina Villa Altagracia </v>
      </c>
      <c r="H86" s="92" t="str">
        <f>VLOOKUP(E86,VIP!$A$2:$O16298,7,FALSE)</f>
        <v>Si</v>
      </c>
      <c r="I86" s="92" t="str">
        <f>VLOOKUP(E86,VIP!$A$2:$O8263,8,FALSE)</f>
        <v>Si</v>
      </c>
      <c r="J86" s="92" t="str">
        <f>VLOOKUP(E86,VIP!$A$2:$O8213,8,FALSE)</f>
        <v>Si</v>
      </c>
      <c r="K86" s="92" t="str">
        <f>VLOOKUP(E86,VIP!$A$2:$O11787,6,0)</f>
        <v>SI</v>
      </c>
      <c r="L86" s="97" t="s">
        <v>2483</v>
      </c>
      <c r="M86" s="110" t="s">
        <v>2510</v>
      </c>
      <c r="N86" s="123" t="s">
        <v>2524</v>
      </c>
      <c r="O86" s="120" t="s">
        <v>2525</v>
      </c>
      <c r="P86" s="110" t="s">
        <v>2557</v>
      </c>
      <c r="Q86" s="110" t="s">
        <v>2510</v>
      </c>
    </row>
    <row r="87" spans="1:17" s="111" customFormat="1" ht="18" x14ac:dyDescent="0.25">
      <c r="A87" s="107" t="str">
        <f>VLOOKUP(E87,'LISTADO ATM'!$A$2:$C$898,3,0)</f>
        <v>DISTRITO NACIONAL</v>
      </c>
      <c r="B87" s="101">
        <v>335795558</v>
      </c>
      <c r="C87" s="95">
        <v>44244.643055555556</v>
      </c>
      <c r="D87" s="107" t="s">
        <v>2189</v>
      </c>
      <c r="E87" s="93">
        <v>113</v>
      </c>
      <c r="F87" s="84" t="str">
        <f>VLOOKUP(E87,VIP!$A$2:$O11458,2,0)</f>
        <v>DRBR113</v>
      </c>
      <c r="G87" s="92" t="str">
        <f>VLOOKUP(E87,'LISTADO ATM'!$A$2:$B$897,2,0)</f>
        <v xml:space="preserve">ATM Autoservicio Atalaya del Mar </v>
      </c>
      <c r="H87" s="92" t="str">
        <f>VLOOKUP(E87,VIP!$A$2:$O16379,7,FALSE)</f>
        <v>Si</v>
      </c>
      <c r="I87" s="92" t="str">
        <f>VLOOKUP(E87,VIP!$A$2:$O8344,8,FALSE)</f>
        <v>No</v>
      </c>
      <c r="J87" s="92" t="str">
        <f>VLOOKUP(E87,VIP!$A$2:$O8294,8,FALSE)</f>
        <v>No</v>
      </c>
      <c r="K87" s="92" t="str">
        <f>VLOOKUP(E87,VIP!$A$2:$O11868,6,0)</f>
        <v>NO</v>
      </c>
      <c r="L87" s="97" t="s">
        <v>2228</v>
      </c>
      <c r="M87" s="110" t="s">
        <v>2510</v>
      </c>
      <c r="N87" s="123" t="s">
        <v>2478</v>
      </c>
      <c r="O87" s="120" t="s">
        <v>2480</v>
      </c>
      <c r="P87" s="110"/>
      <c r="Q87" s="133">
        <v>44244.772916666669</v>
      </c>
    </row>
    <row r="88" spans="1:17" s="111" customFormat="1" ht="18" x14ac:dyDescent="0.25">
      <c r="A88" s="107" t="str">
        <f>VLOOKUP(E88,'LISTADO ATM'!$A$2:$C$898,3,0)</f>
        <v>DISTRITO NACIONAL</v>
      </c>
      <c r="B88" s="101" t="s">
        <v>2552</v>
      </c>
      <c r="C88" s="95">
        <v>44244.693194444444</v>
      </c>
      <c r="D88" s="107" t="s">
        <v>2489</v>
      </c>
      <c r="E88" s="93">
        <v>234</v>
      </c>
      <c r="F88" s="84" t="str">
        <f>VLOOKUP(E88,VIP!$A$2:$O11395,2,0)</f>
        <v>DRBR234</v>
      </c>
      <c r="G88" s="92" t="str">
        <f>VLOOKUP(E88,'LISTADO ATM'!$A$2:$B$897,2,0)</f>
        <v xml:space="preserve">ATM Oficina Boca Chica I </v>
      </c>
      <c r="H88" s="92" t="str">
        <f>VLOOKUP(E88,VIP!$A$2:$O16316,7,FALSE)</f>
        <v>Si</v>
      </c>
      <c r="I88" s="92" t="str">
        <f>VLOOKUP(E88,VIP!$A$2:$O8281,8,FALSE)</f>
        <v>Si</v>
      </c>
      <c r="J88" s="92" t="str">
        <f>VLOOKUP(E88,VIP!$A$2:$O8231,8,FALSE)</f>
        <v>Si</v>
      </c>
      <c r="K88" s="92" t="str">
        <f>VLOOKUP(E88,VIP!$A$2:$O11805,6,0)</f>
        <v>NO</v>
      </c>
      <c r="L88" s="97" t="s">
        <v>2430</v>
      </c>
      <c r="M88" s="96" t="s">
        <v>2471</v>
      </c>
      <c r="N88" s="123" t="s">
        <v>2478</v>
      </c>
      <c r="O88" s="120" t="s">
        <v>2554</v>
      </c>
      <c r="P88" s="110"/>
      <c r="Q88" s="96" t="s">
        <v>2430</v>
      </c>
    </row>
    <row r="89" spans="1:17" s="111" customFormat="1" ht="18" x14ac:dyDescent="0.25">
      <c r="A89" s="107" t="str">
        <f>VLOOKUP(E89,'LISTADO ATM'!$A$2:$C$898,3,0)</f>
        <v>SUR</v>
      </c>
      <c r="B89" s="101" t="s">
        <v>2551</v>
      </c>
      <c r="C89" s="95">
        <v>44244.718449074076</v>
      </c>
      <c r="D89" s="107" t="s">
        <v>2189</v>
      </c>
      <c r="E89" s="93">
        <v>870</v>
      </c>
      <c r="F89" s="84" t="str">
        <f>VLOOKUP(E89,VIP!$A$2:$O11394,2,0)</f>
        <v>DRBR870</v>
      </c>
      <c r="G89" s="92" t="str">
        <f>VLOOKUP(E89,'LISTADO ATM'!$A$2:$B$897,2,0)</f>
        <v xml:space="preserve">ATM Willbes Dominicana (Barahona) </v>
      </c>
      <c r="H89" s="92" t="str">
        <f>VLOOKUP(E89,VIP!$A$2:$O16315,7,FALSE)</f>
        <v>Si</v>
      </c>
      <c r="I89" s="92" t="str">
        <f>VLOOKUP(E89,VIP!$A$2:$O8280,8,FALSE)</f>
        <v>Si</v>
      </c>
      <c r="J89" s="92" t="str">
        <f>VLOOKUP(E89,VIP!$A$2:$O8230,8,FALSE)</f>
        <v>Si</v>
      </c>
      <c r="K89" s="92" t="str">
        <f>VLOOKUP(E89,VIP!$A$2:$O11804,6,0)</f>
        <v>NO</v>
      </c>
      <c r="L89" s="97" t="s">
        <v>2553</v>
      </c>
      <c r="M89" s="96" t="s">
        <v>2471</v>
      </c>
      <c r="N89" s="123" t="s">
        <v>2478</v>
      </c>
      <c r="O89" s="120" t="s">
        <v>2480</v>
      </c>
      <c r="P89" s="110"/>
      <c r="Q89" s="96" t="s">
        <v>2553</v>
      </c>
    </row>
    <row r="90" spans="1:17" s="111" customFormat="1" ht="18" x14ac:dyDescent="0.25">
      <c r="A90" s="107" t="str">
        <f>VLOOKUP(E90,'LISTADO ATM'!$A$2:$C$898,3,0)</f>
        <v>ESTE</v>
      </c>
      <c r="B90" s="101" t="s">
        <v>2550</v>
      </c>
      <c r="C90" s="95">
        <v>44244.719212962962</v>
      </c>
      <c r="D90" s="107" t="s">
        <v>2189</v>
      </c>
      <c r="E90" s="93">
        <v>933</v>
      </c>
      <c r="F90" s="84" t="str">
        <f>VLOOKUP(E90,VIP!$A$2:$O11393,2,0)</f>
        <v>DRBR933</v>
      </c>
      <c r="G90" s="92" t="str">
        <f>VLOOKUP(E90,'LISTADO ATM'!$A$2:$B$897,2,0)</f>
        <v>ATM Hotel Dreams Punta Cana II</v>
      </c>
      <c r="H90" s="92" t="str">
        <f>VLOOKUP(E90,VIP!$A$2:$O16314,7,FALSE)</f>
        <v>Si</v>
      </c>
      <c r="I90" s="92" t="str">
        <f>VLOOKUP(E90,VIP!$A$2:$O8279,8,FALSE)</f>
        <v>Si</v>
      </c>
      <c r="J90" s="92" t="str">
        <f>VLOOKUP(E90,VIP!$A$2:$O8229,8,FALSE)</f>
        <v>Si</v>
      </c>
      <c r="K90" s="92" t="str">
        <f>VLOOKUP(E90,VIP!$A$2:$O11803,6,0)</f>
        <v>NO</v>
      </c>
      <c r="L90" s="97" t="s">
        <v>2553</v>
      </c>
      <c r="M90" s="96" t="s">
        <v>2471</v>
      </c>
      <c r="N90" s="123" t="s">
        <v>2478</v>
      </c>
      <c r="O90" s="120" t="s">
        <v>2480</v>
      </c>
      <c r="P90" s="110"/>
      <c r="Q90" s="96" t="s">
        <v>2553</v>
      </c>
    </row>
    <row r="91" spans="1:17" s="111" customFormat="1" ht="18" x14ac:dyDescent="0.25">
      <c r="A91" s="107" t="str">
        <f>VLOOKUP(E91,'LISTADO ATM'!$A$2:$C$898,3,0)</f>
        <v>DISTRITO NACIONAL</v>
      </c>
      <c r="B91" s="101" t="s">
        <v>2549</v>
      </c>
      <c r="C91" s="95">
        <v>44244.723229166666</v>
      </c>
      <c r="D91" s="107" t="s">
        <v>2189</v>
      </c>
      <c r="E91" s="93">
        <v>325</v>
      </c>
      <c r="F91" s="84" t="str">
        <f>VLOOKUP(E91,VIP!$A$2:$O11392,2,0)</f>
        <v>DRBR325</v>
      </c>
      <c r="G91" s="92" t="str">
        <f>VLOOKUP(E91,'LISTADO ATM'!$A$2:$B$897,2,0)</f>
        <v>ATM Casa Edwin</v>
      </c>
      <c r="H91" s="92" t="str">
        <f>VLOOKUP(E91,VIP!$A$2:$O16313,7,FALSE)</f>
        <v>Si</v>
      </c>
      <c r="I91" s="92" t="str">
        <f>VLOOKUP(E91,VIP!$A$2:$O8278,8,FALSE)</f>
        <v>Si</v>
      </c>
      <c r="J91" s="92" t="str">
        <f>VLOOKUP(E91,VIP!$A$2:$O8228,8,FALSE)</f>
        <v>Si</v>
      </c>
      <c r="K91" s="92" t="str">
        <f>VLOOKUP(E91,VIP!$A$2:$O11802,6,0)</f>
        <v>NO</v>
      </c>
      <c r="L91" s="97" t="s">
        <v>2435</v>
      </c>
      <c r="M91" s="96" t="s">
        <v>2471</v>
      </c>
      <c r="N91" s="123" t="s">
        <v>2478</v>
      </c>
      <c r="O91" s="120" t="s">
        <v>2480</v>
      </c>
      <c r="P91" s="110"/>
      <c r="Q91" s="96" t="s">
        <v>2435</v>
      </c>
    </row>
    <row r="92" spans="1:17" s="111" customFormat="1" ht="18" x14ac:dyDescent="0.25">
      <c r="A92" s="107" t="str">
        <f>VLOOKUP(E92,'LISTADO ATM'!$A$2:$C$898,3,0)</f>
        <v>NORTE</v>
      </c>
      <c r="B92" s="101" t="s">
        <v>2548</v>
      </c>
      <c r="C92" s="95">
        <v>44244.725671296299</v>
      </c>
      <c r="D92" s="107" t="s">
        <v>2190</v>
      </c>
      <c r="E92" s="93">
        <v>304</v>
      </c>
      <c r="F92" s="84" t="str">
        <f>VLOOKUP(E92,VIP!$A$2:$O11391,2,0)</f>
        <v>DRBR304</v>
      </c>
      <c r="G92" s="92" t="str">
        <f>VLOOKUP(E92,'LISTADO ATM'!$A$2:$B$897,2,0)</f>
        <v xml:space="preserve">ATM Multicentro La Sirena Estrella Sadhala </v>
      </c>
      <c r="H92" s="92" t="str">
        <f>VLOOKUP(E92,VIP!$A$2:$O16312,7,FALSE)</f>
        <v>Si</v>
      </c>
      <c r="I92" s="92" t="str">
        <f>VLOOKUP(E92,VIP!$A$2:$O8277,8,FALSE)</f>
        <v>Si</v>
      </c>
      <c r="J92" s="92" t="str">
        <f>VLOOKUP(E92,VIP!$A$2:$O8227,8,FALSE)</f>
        <v>Si</v>
      </c>
      <c r="K92" s="92" t="str">
        <f>VLOOKUP(E92,VIP!$A$2:$O11801,6,0)</f>
        <v>NO</v>
      </c>
      <c r="L92" s="97" t="s">
        <v>2435</v>
      </c>
      <c r="M92" s="96" t="s">
        <v>2471</v>
      </c>
      <c r="N92" s="123" t="s">
        <v>2478</v>
      </c>
      <c r="O92" s="120" t="s">
        <v>2507</v>
      </c>
      <c r="P92" s="110"/>
      <c r="Q92" s="96" t="s">
        <v>2435</v>
      </c>
    </row>
    <row r="93" spans="1:17" s="111" customFormat="1" ht="18" x14ac:dyDescent="0.25">
      <c r="A93" s="107" t="str">
        <f>VLOOKUP(E93,'LISTADO ATM'!$A$2:$C$898,3,0)</f>
        <v>DISTRITO NACIONAL</v>
      </c>
      <c r="B93" s="101" t="s">
        <v>2547</v>
      </c>
      <c r="C93" s="95">
        <v>44244.745567129627</v>
      </c>
      <c r="D93" s="107" t="s">
        <v>2189</v>
      </c>
      <c r="E93" s="93">
        <v>540</v>
      </c>
      <c r="F93" s="84" t="str">
        <f>VLOOKUP(E93,VIP!$A$2:$O11390,2,0)</f>
        <v>DRBR540</v>
      </c>
      <c r="G93" s="92" t="str">
        <f>VLOOKUP(E93,'LISTADO ATM'!$A$2:$B$897,2,0)</f>
        <v xml:space="preserve">ATM Autoservicio Sambil I </v>
      </c>
      <c r="H93" s="92" t="str">
        <f>VLOOKUP(E93,VIP!$A$2:$O16311,7,FALSE)</f>
        <v>Si</v>
      </c>
      <c r="I93" s="92" t="str">
        <f>VLOOKUP(E93,VIP!$A$2:$O8276,8,FALSE)</f>
        <v>Si</v>
      </c>
      <c r="J93" s="92" t="str">
        <f>VLOOKUP(E93,VIP!$A$2:$O8226,8,FALSE)</f>
        <v>Si</v>
      </c>
      <c r="K93" s="92" t="str">
        <f>VLOOKUP(E93,VIP!$A$2:$O11800,6,0)</f>
        <v>NO</v>
      </c>
      <c r="L93" s="97" t="s">
        <v>2435</v>
      </c>
      <c r="M93" s="96" t="s">
        <v>2471</v>
      </c>
      <c r="N93" s="123" t="s">
        <v>2478</v>
      </c>
      <c r="O93" s="120" t="s">
        <v>2480</v>
      </c>
      <c r="P93" s="110"/>
      <c r="Q93" s="96" t="s">
        <v>2435</v>
      </c>
    </row>
    <row r="94" spans="1:17" s="111" customFormat="1" ht="18" x14ac:dyDescent="0.25">
      <c r="A94" s="107" t="str">
        <f>VLOOKUP(E94,'LISTADO ATM'!$A$2:$C$898,3,0)</f>
        <v>NORTE</v>
      </c>
      <c r="B94" s="101" t="s">
        <v>2546</v>
      </c>
      <c r="C94" s="95">
        <v>44244.762650462966</v>
      </c>
      <c r="D94" s="107" t="s">
        <v>2190</v>
      </c>
      <c r="E94" s="93">
        <v>285</v>
      </c>
      <c r="F94" s="84" t="str">
        <f>VLOOKUP(E94,VIP!$A$2:$O11389,2,0)</f>
        <v>DRBR285</v>
      </c>
      <c r="G94" s="92" t="str">
        <f>VLOOKUP(E94,'LISTADO ATM'!$A$2:$B$897,2,0)</f>
        <v xml:space="preserve">ATM Oficina Camino Real (Puerto Plata) </v>
      </c>
      <c r="H94" s="92" t="str">
        <f>VLOOKUP(E94,VIP!$A$2:$O16310,7,FALSE)</f>
        <v>Si</v>
      </c>
      <c r="I94" s="92" t="str">
        <f>VLOOKUP(E94,VIP!$A$2:$O8275,8,FALSE)</f>
        <v>Si</v>
      </c>
      <c r="J94" s="92" t="str">
        <f>VLOOKUP(E94,VIP!$A$2:$O8225,8,FALSE)</f>
        <v>Si</v>
      </c>
      <c r="K94" s="92" t="str">
        <f>VLOOKUP(E94,VIP!$A$2:$O11799,6,0)</f>
        <v>NO</v>
      </c>
      <c r="L94" s="97" t="s">
        <v>2228</v>
      </c>
      <c r="M94" s="96" t="s">
        <v>2471</v>
      </c>
      <c r="N94" s="123" t="s">
        <v>2478</v>
      </c>
      <c r="O94" s="120" t="s">
        <v>2507</v>
      </c>
      <c r="P94" s="110"/>
      <c r="Q94" s="96" t="s">
        <v>2228</v>
      </c>
    </row>
    <row r="95" spans="1:17" s="111" customFormat="1" ht="18" x14ac:dyDescent="0.25">
      <c r="A95" s="107" t="str">
        <f>VLOOKUP(E95,'LISTADO ATM'!$A$2:$C$898,3,0)</f>
        <v>DISTRITO NACIONAL</v>
      </c>
      <c r="B95" s="101" t="s">
        <v>2545</v>
      </c>
      <c r="C95" s="95">
        <v>44244.764409722222</v>
      </c>
      <c r="D95" s="107" t="s">
        <v>2189</v>
      </c>
      <c r="E95" s="93">
        <v>54</v>
      </c>
      <c r="F95" s="84" t="str">
        <f>VLOOKUP(E95,VIP!$A$2:$O11388,2,0)</f>
        <v>DRBR054</v>
      </c>
      <c r="G95" s="92" t="str">
        <f>VLOOKUP(E95,'LISTADO ATM'!$A$2:$B$897,2,0)</f>
        <v xml:space="preserve">ATM Autoservicio Galería 360 </v>
      </c>
      <c r="H95" s="92" t="str">
        <f>VLOOKUP(E95,VIP!$A$2:$O16309,7,FALSE)</f>
        <v>Si</v>
      </c>
      <c r="I95" s="92" t="str">
        <f>VLOOKUP(E95,VIP!$A$2:$O8274,8,FALSE)</f>
        <v>Si</v>
      </c>
      <c r="J95" s="92" t="str">
        <f>VLOOKUP(E95,VIP!$A$2:$O8224,8,FALSE)</f>
        <v>Si</v>
      </c>
      <c r="K95" s="92" t="str">
        <f>VLOOKUP(E95,VIP!$A$2:$O11798,6,0)</f>
        <v>NO</v>
      </c>
      <c r="L95" s="97" t="s">
        <v>2228</v>
      </c>
      <c r="M95" s="96" t="s">
        <v>2471</v>
      </c>
      <c r="N95" s="123" t="s">
        <v>2478</v>
      </c>
      <c r="O95" s="120" t="s">
        <v>2480</v>
      </c>
      <c r="P95" s="110"/>
      <c r="Q95" s="96" t="s">
        <v>2228</v>
      </c>
    </row>
    <row r="96" spans="1:17" s="111" customFormat="1" ht="18" x14ac:dyDescent="0.25">
      <c r="A96" s="107" t="str">
        <f>VLOOKUP(E96,'LISTADO ATM'!$A$2:$C$898,3,0)</f>
        <v>NORTE</v>
      </c>
      <c r="B96" s="101" t="s">
        <v>2544</v>
      </c>
      <c r="C96" s="95">
        <v>44244.765486111108</v>
      </c>
      <c r="D96" s="107" t="s">
        <v>2190</v>
      </c>
      <c r="E96" s="93">
        <v>689</v>
      </c>
      <c r="F96" s="84" t="str">
        <f>VLOOKUP(E96,VIP!$A$2:$O11387,2,0)</f>
        <v>DRBR689</v>
      </c>
      <c r="G96" s="92" t="str">
        <f>VLOOKUP(E96,'LISTADO ATM'!$A$2:$B$897,2,0)</f>
        <v>ATM Eco Petroleo Villa Gonzalez</v>
      </c>
      <c r="H96" s="92" t="str">
        <f>VLOOKUP(E96,VIP!$A$2:$O16308,7,FALSE)</f>
        <v>NO</v>
      </c>
      <c r="I96" s="92" t="str">
        <f>VLOOKUP(E96,VIP!$A$2:$O8273,8,FALSE)</f>
        <v>NO</v>
      </c>
      <c r="J96" s="92" t="str">
        <f>VLOOKUP(E96,VIP!$A$2:$O8223,8,FALSE)</f>
        <v>NO</v>
      </c>
      <c r="K96" s="92" t="str">
        <f>VLOOKUP(E96,VIP!$A$2:$O11797,6,0)</f>
        <v>NO</v>
      </c>
      <c r="L96" s="97" t="s">
        <v>2553</v>
      </c>
      <c r="M96" s="96" t="s">
        <v>2471</v>
      </c>
      <c r="N96" s="123" t="s">
        <v>2478</v>
      </c>
      <c r="O96" s="120" t="s">
        <v>2507</v>
      </c>
      <c r="P96" s="110"/>
      <c r="Q96" s="96" t="s">
        <v>2553</v>
      </c>
    </row>
    <row r="97" spans="1:17" s="111" customFormat="1" ht="18" x14ac:dyDescent="0.25">
      <c r="A97" s="107" t="str">
        <f>VLOOKUP(E97,'LISTADO ATM'!$A$2:$C$898,3,0)</f>
        <v>NORTE</v>
      </c>
      <c r="B97" s="101" t="s">
        <v>2543</v>
      </c>
      <c r="C97" s="95">
        <v>44244.76666666667</v>
      </c>
      <c r="D97" s="107" t="s">
        <v>2190</v>
      </c>
      <c r="E97" s="93">
        <v>511</v>
      </c>
      <c r="F97" s="84" t="str">
        <f>VLOOKUP(E97,VIP!$A$2:$O11386,2,0)</f>
        <v>DRBR511</v>
      </c>
      <c r="G97" s="92" t="str">
        <f>VLOOKUP(E97,'LISTADO ATM'!$A$2:$B$897,2,0)</f>
        <v xml:space="preserve">ATM UNP Río San Juan (Nagua) </v>
      </c>
      <c r="H97" s="92" t="str">
        <f>VLOOKUP(E97,VIP!$A$2:$O16307,7,FALSE)</f>
        <v>Si</v>
      </c>
      <c r="I97" s="92" t="str">
        <f>VLOOKUP(E97,VIP!$A$2:$O8272,8,FALSE)</f>
        <v>Si</v>
      </c>
      <c r="J97" s="92" t="str">
        <f>VLOOKUP(E97,VIP!$A$2:$O8222,8,FALSE)</f>
        <v>Si</v>
      </c>
      <c r="K97" s="92" t="str">
        <f>VLOOKUP(E97,VIP!$A$2:$O11796,6,0)</f>
        <v>NO</v>
      </c>
      <c r="L97" s="97" t="s">
        <v>2435</v>
      </c>
      <c r="M97" s="96" t="s">
        <v>2471</v>
      </c>
      <c r="N97" s="123" t="s">
        <v>2478</v>
      </c>
      <c r="O97" s="120" t="s">
        <v>2507</v>
      </c>
      <c r="P97" s="110"/>
      <c r="Q97" s="96" t="s">
        <v>2435</v>
      </c>
    </row>
    <row r="98" spans="1:17" s="111" customFormat="1" ht="18" x14ac:dyDescent="0.25">
      <c r="A98" s="107" t="str">
        <f>VLOOKUP(E98,'LISTADO ATM'!$A$2:$C$898,3,0)</f>
        <v>SUR</v>
      </c>
      <c r="B98" s="101" t="s">
        <v>2555</v>
      </c>
      <c r="C98" s="95"/>
      <c r="D98" s="95" t="s">
        <v>2489</v>
      </c>
      <c r="E98" s="93">
        <v>537</v>
      </c>
      <c r="F98" s="84" t="str">
        <f>VLOOKUP(E98,VIP!$A$2:$O11408,2,0)</f>
        <v>DRBR537</v>
      </c>
      <c r="G98" s="92" t="str">
        <f>VLOOKUP(E98,'LISTADO ATM'!$A$2:$B$897,2,0)</f>
        <v xml:space="preserve">ATM Estación Texaco Enriquillo (Barahona) </v>
      </c>
      <c r="H98" s="92" t="str">
        <f>VLOOKUP(E98,VIP!$A$2:$O16329,7,FALSE)</f>
        <v>Si</v>
      </c>
      <c r="I98" s="92" t="str">
        <f>VLOOKUP(E98,VIP!$A$2:$O8294,8,FALSE)</f>
        <v>Si</v>
      </c>
      <c r="J98" s="92" t="str">
        <f>VLOOKUP(E98,VIP!$A$2:$O8244,8,FALSE)</f>
        <v>Si</v>
      </c>
      <c r="K98" s="92" t="str">
        <f>VLOOKUP(E98,VIP!$A$2:$O11818,6,0)</f>
        <v>NO</v>
      </c>
      <c r="L98" s="97" t="s">
        <v>2556</v>
      </c>
      <c r="M98" s="110" t="s">
        <v>2510</v>
      </c>
      <c r="N98" s="123" t="s">
        <v>2478</v>
      </c>
      <c r="O98" s="120" t="s">
        <v>2554</v>
      </c>
      <c r="P98" s="110" t="s">
        <v>2557</v>
      </c>
      <c r="Q98" s="97" t="s">
        <v>2556</v>
      </c>
    </row>
    <row r="99" spans="1:17" s="111" customFormat="1" ht="18" x14ac:dyDescent="0.25">
      <c r="A99" s="107" t="str">
        <f>VLOOKUP(E99,'LISTADO ATM'!$A$2:$C$898,3,0)</f>
        <v>DISTRITO NACIONAL</v>
      </c>
      <c r="B99" s="101">
        <v>335795970</v>
      </c>
      <c r="C99" s="95"/>
      <c r="D99" s="95" t="s">
        <v>2489</v>
      </c>
      <c r="E99" s="93">
        <v>958</v>
      </c>
      <c r="F99" s="84" t="str">
        <f>VLOOKUP(E99,VIP!$A$2:$O11409,2,0)</f>
        <v>DRBR958</v>
      </c>
      <c r="G99" s="92" t="str">
        <f>VLOOKUP(E99,'LISTADO ATM'!$A$2:$B$897,2,0)</f>
        <v xml:space="preserve">ATM Olé Aut. San Isidro </v>
      </c>
      <c r="H99" s="92" t="str">
        <f>VLOOKUP(E99,VIP!$A$2:$O16330,7,FALSE)</f>
        <v>Si</v>
      </c>
      <c r="I99" s="92" t="str">
        <f>VLOOKUP(E99,VIP!$A$2:$O8295,8,FALSE)</f>
        <v>Si</v>
      </c>
      <c r="J99" s="92" t="str">
        <f>VLOOKUP(E99,VIP!$A$2:$O8245,8,FALSE)</f>
        <v>Si</v>
      </c>
      <c r="K99" s="92" t="str">
        <f>VLOOKUP(E99,VIP!$A$2:$O11819,6,0)</f>
        <v>NO</v>
      </c>
      <c r="L99" s="97" t="s">
        <v>2556</v>
      </c>
      <c r="M99" s="110" t="s">
        <v>2510</v>
      </c>
      <c r="N99" s="123" t="s">
        <v>2478</v>
      </c>
      <c r="O99" s="120" t="s">
        <v>2554</v>
      </c>
      <c r="P99" s="110" t="s">
        <v>2557</v>
      </c>
      <c r="Q99" s="97" t="s">
        <v>2556</v>
      </c>
    </row>
    <row r="100" spans="1:17" s="111" customFormat="1" ht="18" x14ac:dyDescent="0.25">
      <c r="A100" s="107" t="str">
        <f>VLOOKUP(E100,'LISTADO ATM'!$A$2:$C$898,3,0)</f>
        <v>DISTRITO NACIONAL</v>
      </c>
      <c r="B100" s="101">
        <v>335795969</v>
      </c>
      <c r="C100" s="95"/>
      <c r="D100" s="95" t="s">
        <v>2489</v>
      </c>
      <c r="E100" s="93">
        <v>113</v>
      </c>
      <c r="F100" s="84" t="str">
        <f>VLOOKUP(E100,VIP!$A$2:$O11410,2,0)</f>
        <v>DRBR113</v>
      </c>
      <c r="G100" s="92" t="str">
        <f>VLOOKUP(E100,'LISTADO ATM'!$A$2:$B$897,2,0)</f>
        <v xml:space="preserve">ATM Autoservicio Atalaya del Mar </v>
      </c>
      <c r="H100" s="92" t="str">
        <f>VLOOKUP(E100,VIP!$A$2:$O16331,7,FALSE)</f>
        <v>Si</v>
      </c>
      <c r="I100" s="92" t="str">
        <f>VLOOKUP(E100,VIP!$A$2:$O8296,8,FALSE)</f>
        <v>No</v>
      </c>
      <c r="J100" s="92" t="str">
        <f>VLOOKUP(E100,VIP!$A$2:$O8246,8,FALSE)</f>
        <v>No</v>
      </c>
      <c r="K100" s="92" t="str">
        <f>VLOOKUP(E100,VIP!$A$2:$O11820,6,0)</f>
        <v>NO</v>
      </c>
      <c r="L100" s="97" t="s">
        <v>2556</v>
      </c>
      <c r="M100" s="110" t="s">
        <v>2510</v>
      </c>
      <c r="N100" s="123" t="s">
        <v>2478</v>
      </c>
      <c r="O100" s="120" t="s">
        <v>2554</v>
      </c>
      <c r="P100" s="110" t="s">
        <v>2557</v>
      </c>
      <c r="Q100" s="97" t="s">
        <v>2556</v>
      </c>
    </row>
    <row r="101" spans="1:17" s="111" customFormat="1" ht="18" x14ac:dyDescent="0.25">
      <c r="A101" s="107" t="str">
        <f>VLOOKUP(E101,'LISTADO ATM'!$A$2:$C$898,3,0)</f>
        <v>NORTE</v>
      </c>
      <c r="B101" s="101">
        <v>335795968</v>
      </c>
      <c r="C101" s="95"/>
      <c r="D101" s="95" t="s">
        <v>2489</v>
      </c>
      <c r="E101" s="93">
        <v>763</v>
      </c>
      <c r="F101" s="84" t="str">
        <f>VLOOKUP(E101,VIP!$A$2:$O11411,2,0)</f>
        <v>DRBR439</v>
      </c>
      <c r="G101" s="92" t="str">
        <f>VLOOKUP(E101,'LISTADO ATM'!$A$2:$B$897,2,0)</f>
        <v xml:space="preserve">ATM UNP Montellano </v>
      </c>
      <c r="H101" s="92" t="str">
        <f>VLOOKUP(E101,VIP!$A$2:$O16332,7,FALSE)</f>
        <v>Si</v>
      </c>
      <c r="I101" s="92" t="str">
        <f>VLOOKUP(E101,VIP!$A$2:$O8297,8,FALSE)</f>
        <v>Si</v>
      </c>
      <c r="J101" s="92" t="str">
        <f>VLOOKUP(E101,VIP!$A$2:$O8247,8,FALSE)</f>
        <v>Si</v>
      </c>
      <c r="K101" s="92" t="str">
        <f>VLOOKUP(E101,VIP!$A$2:$O11821,6,0)</f>
        <v>NO</v>
      </c>
      <c r="L101" s="97" t="s">
        <v>2312</v>
      </c>
      <c r="M101" s="110" t="s">
        <v>2510</v>
      </c>
      <c r="N101" s="123" t="s">
        <v>2478</v>
      </c>
      <c r="O101" s="120" t="s">
        <v>2554</v>
      </c>
      <c r="P101" s="110" t="s">
        <v>2558</v>
      </c>
      <c r="Q101" s="97" t="s">
        <v>2556</v>
      </c>
    </row>
    <row r="102" spans="1:17" x14ac:dyDescent="0.25">
      <c r="B102" s="111"/>
    </row>
    <row r="103" spans="1:17" x14ac:dyDescent="0.25">
      <c r="B103" s="111"/>
    </row>
    <row r="104" spans="1:17" x14ac:dyDescent="0.25">
      <c r="B104" s="111"/>
    </row>
    <row r="105" spans="1:17" x14ac:dyDescent="0.25">
      <c r="B105" s="111"/>
    </row>
    <row r="106" spans="1:17" x14ac:dyDescent="0.25">
      <c r="B106" s="111"/>
    </row>
    <row r="107" spans="1:17" x14ac:dyDescent="0.25">
      <c r="B107" s="111"/>
    </row>
    <row r="108" spans="1:17" x14ac:dyDescent="0.25">
      <c r="B108" s="111"/>
    </row>
    <row r="109" spans="1:17" x14ac:dyDescent="0.25">
      <c r="B109" s="111"/>
    </row>
    <row r="110" spans="1:17" x14ac:dyDescent="0.25">
      <c r="B110" s="111"/>
    </row>
    <row r="111" spans="1:17" x14ac:dyDescent="0.25">
      <c r="B111" s="111"/>
    </row>
    <row r="112" spans="1:17" x14ac:dyDescent="0.25">
      <c r="B112" s="111"/>
    </row>
    <row r="113" spans="2:2" x14ac:dyDescent="0.25">
      <c r="B113" s="111"/>
    </row>
    <row r="114" spans="2:2" x14ac:dyDescent="0.25">
      <c r="B114" s="111"/>
    </row>
    <row r="115" spans="2:2" x14ac:dyDescent="0.25">
      <c r="B115" s="111"/>
    </row>
    <row r="116" spans="2:2" x14ac:dyDescent="0.25">
      <c r="B116" s="111"/>
    </row>
    <row r="117" spans="2:2" x14ac:dyDescent="0.25">
      <c r="B117" s="111"/>
    </row>
    <row r="118" spans="2:2" x14ac:dyDescent="0.25">
      <c r="B118" s="111"/>
    </row>
    <row r="119" spans="2:2" x14ac:dyDescent="0.25">
      <c r="B119" s="111"/>
    </row>
    <row r="120" spans="2:2" x14ac:dyDescent="0.25">
      <c r="B120" s="111"/>
    </row>
    <row r="121" spans="2:2" x14ac:dyDescent="0.25">
      <c r="B121" s="111"/>
    </row>
    <row r="122" spans="2:2" x14ac:dyDescent="0.25">
      <c r="B122" s="111"/>
    </row>
    <row r="123" spans="2:2" x14ac:dyDescent="0.25">
      <c r="B123" s="111"/>
    </row>
    <row r="124" spans="2:2" x14ac:dyDescent="0.25">
      <c r="B124" s="111"/>
    </row>
    <row r="125" spans="2:2" x14ac:dyDescent="0.25">
      <c r="B125" s="111"/>
    </row>
    <row r="126" spans="2:2" x14ac:dyDescent="0.25">
      <c r="B126" s="111"/>
    </row>
    <row r="127" spans="2:2" x14ac:dyDescent="0.25">
      <c r="B127" s="111"/>
    </row>
    <row r="128" spans="2:2" x14ac:dyDescent="0.25">
      <c r="B128" s="111"/>
    </row>
    <row r="129" spans="2:2" x14ac:dyDescent="0.25">
      <c r="B129" s="111"/>
    </row>
    <row r="130" spans="2:2" x14ac:dyDescent="0.25">
      <c r="B130" s="111"/>
    </row>
    <row r="131" spans="2:2" x14ac:dyDescent="0.25">
      <c r="B131" s="111"/>
    </row>
    <row r="132" spans="2:2" x14ac:dyDescent="0.25">
      <c r="B132" s="111"/>
    </row>
    <row r="133" spans="2:2" x14ac:dyDescent="0.25">
      <c r="B133" s="111"/>
    </row>
    <row r="134" spans="2:2" x14ac:dyDescent="0.25">
      <c r="B134" s="111"/>
    </row>
    <row r="135" spans="2:2" x14ac:dyDescent="0.25">
      <c r="B135" s="111"/>
    </row>
    <row r="136" spans="2:2" x14ac:dyDescent="0.25">
      <c r="B136" s="111"/>
    </row>
    <row r="137" spans="2:2" x14ac:dyDescent="0.25">
      <c r="B137" s="111"/>
    </row>
    <row r="138" spans="2:2" x14ac:dyDescent="0.25">
      <c r="B138" s="111"/>
    </row>
    <row r="139" spans="2:2" x14ac:dyDescent="0.25">
      <c r="B139" s="111"/>
    </row>
    <row r="140" spans="2:2" x14ac:dyDescent="0.25">
      <c r="B140" s="111"/>
    </row>
    <row r="141" spans="2:2" x14ac:dyDescent="0.25">
      <c r="B141" s="111"/>
    </row>
    <row r="142" spans="2:2" x14ac:dyDescent="0.25">
      <c r="B142" s="111"/>
    </row>
    <row r="143" spans="2:2" x14ac:dyDescent="0.25">
      <c r="B143" s="111"/>
    </row>
    <row r="144" spans="2:2" x14ac:dyDescent="0.25">
      <c r="B144" s="111"/>
    </row>
    <row r="145" spans="2:2" x14ac:dyDescent="0.25">
      <c r="B145" s="111"/>
    </row>
    <row r="146" spans="2:2" x14ac:dyDescent="0.25">
      <c r="B146" s="111"/>
    </row>
    <row r="147" spans="2:2" x14ac:dyDescent="0.25">
      <c r="B147" s="111"/>
    </row>
    <row r="148" spans="2:2" x14ac:dyDescent="0.25">
      <c r="B148" s="111"/>
    </row>
    <row r="149" spans="2:2" x14ac:dyDescent="0.25">
      <c r="B149" s="111"/>
    </row>
    <row r="150" spans="2:2" x14ac:dyDescent="0.25">
      <c r="B150" s="111"/>
    </row>
    <row r="151" spans="2:2" x14ac:dyDescent="0.25">
      <c r="B151" s="111"/>
    </row>
    <row r="152" spans="2:2" x14ac:dyDescent="0.25">
      <c r="B152" s="111"/>
    </row>
    <row r="153" spans="2:2" x14ac:dyDescent="0.25">
      <c r="B153" s="111"/>
    </row>
    <row r="154" spans="2:2" x14ac:dyDescent="0.25">
      <c r="B154" s="111"/>
    </row>
    <row r="155" spans="2:2" x14ac:dyDescent="0.25">
      <c r="B155" s="111"/>
    </row>
    <row r="156" spans="2:2" x14ac:dyDescent="0.25">
      <c r="B156" s="111"/>
    </row>
    <row r="157" spans="2:2" x14ac:dyDescent="0.25">
      <c r="B157" s="111"/>
    </row>
    <row r="158" spans="2:2" x14ac:dyDescent="0.25">
      <c r="B158" s="111"/>
    </row>
    <row r="159" spans="2:2" x14ac:dyDescent="0.25">
      <c r="B159" s="111"/>
    </row>
    <row r="160" spans="2:2" x14ac:dyDescent="0.25">
      <c r="B160" s="111"/>
    </row>
    <row r="161" spans="2:2" x14ac:dyDescent="0.25">
      <c r="B161" s="111"/>
    </row>
    <row r="162" spans="2:2" x14ac:dyDescent="0.25">
      <c r="B162" s="111"/>
    </row>
    <row r="163" spans="2:2" x14ac:dyDescent="0.25">
      <c r="B163" s="111"/>
    </row>
    <row r="164" spans="2:2" x14ac:dyDescent="0.25">
      <c r="B164" s="111"/>
    </row>
    <row r="165" spans="2:2" x14ac:dyDescent="0.25">
      <c r="B165" s="111"/>
    </row>
    <row r="166" spans="2:2" x14ac:dyDescent="0.25">
      <c r="B166" s="111"/>
    </row>
    <row r="167" spans="2:2" x14ac:dyDescent="0.25">
      <c r="B167" s="111"/>
    </row>
    <row r="168" spans="2:2" x14ac:dyDescent="0.25">
      <c r="B168" s="111"/>
    </row>
    <row r="169" spans="2:2" x14ac:dyDescent="0.25">
      <c r="B169" s="111"/>
    </row>
    <row r="170" spans="2:2" x14ac:dyDescent="0.25">
      <c r="B170" s="111"/>
    </row>
    <row r="171" spans="2:2" x14ac:dyDescent="0.25">
      <c r="B171" s="111"/>
    </row>
    <row r="172" spans="2:2" x14ac:dyDescent="0.25">
      <c r="B172" s="111"/>
    </row>
    <row r="173" spans="2:2" x14ac:dyDescent="0.25">
      <c r="B173" s="111"/>
    </row>
    <row r="174" spans="2:2" x14ac:dyDescent="0.25">
      <c r="B174" s="111"/>
    </row>
    <row r="175" spans="2:2" x14ac:dyDescent="0.25">
      <c r="B175" s="111"/>
    </row>
    <row r="176" spans="2:2" x14ac:dyDescent="0.25">
      <c r="B176" s="111"/>
    </row>
    <row r="177" spans="2:2" x14ac:dyDescent="0.25">
      <c r="B177" s="111"/>
    </row>
    <row r="178" spans="2:2" x14ac:dyDescent="0.25">
      <c r="B178" s="111"/>
    </row>
    <row r="179" spans="2:2" x14ac:dyDescent="0.25">
      <c r="B179" s="111"/>
    </row>
    <row r="180" spans="2:2" x14ac:dyDescent="0.25">
      <c r="B180" s="111"/>
    </row>
    <row r="181" spans="2:2" x14ac:dyDescent="0.25">
      <c r="B181" s="111"/>
    </row>
    <row r="182" spans="2:2" x14ac:dyDescent="0.25">
      <c r="B182" s="111"/>
    </row>
    <row r="183" spans="2:2" x14ac:dyDescent="0.25">
      <c r="B183" s="111"/>
    </row>
    <row r="184" spans="2:2" x14ac:dyDescent="0.25">
      <c r="B184" s="111"/>
    </row>
    <row r="185" spans="2:2" x14ac:dyDescent="0.25">
      <c r="B185" s="111"/>
    </row>
    <row r="186" spans="2:2" x14ac:dyDescent="0.25">
      <c r="B186" s="111"/>
    </row>
    <row r="187" spans="2:2" x14ac:dyDescent="0.25">
      <c r="B187" s="111"/>
    </row>
    <row r="188" spans="2:2" x14ac:dyDescent="0.25">
      <c r="B188" s="111"/>
    </row>
    <row r="189" spans="2:2" x14ac:dyDescent="0.25">
      <c r="B189" s="111"/>
    </row>
    <row r="190" spans="2:2" x14ac:dyDescent="0.25">
      <c r="B190" s="111"/>
    </row>
    <row r="191" spans="2:2" x14ac:dyDescent="0.25">
      <c r="B191" s="111"/>
    </row>
    <row r="192" spans="2:2" x14ac:dyDescent="0.25">
      <c r="B192" s="111"/>
    </row>
    <row r="193" spans="2:2" x14ac:dyDescent="0.25">
      <c r="B193" s="111"/>
    </row>
    <row r="194" spans="2:2" x14ac:dyDescent="0.25">
      <c r="B194" s="111"/>
    </row>
    <row r="195" spans="2:2" x14ac:dyDescent="0.25">
      <c r="B195" s="111"/>
    </row>
    <row r="196" spans="2:2" x14ac:dyDescent="0.25">
      <c r="B196" s="111"/>
    </row>
    <row r="197" spans="2:2" x14ac:dyDescent="0.25">
      <c r="B197" s="111"/>
    </row>
    <row r="198" spans="2:2" x14ac:dyDescent="0.25">
      <c r="B198" s="111"/>
    </row>
    <row r="199" spans="2:2" x14ac:dyDescent="0.25">
      <c r="B199" s="111"/>
    </row>
    <row r="200" spans="2:2" x14ac:dyDescent="0.25">
      <c r="B200" s="111"/>
    </row>
    <row r="201" spans="2:2" x14ac:dyDescent="0.25">
      <c r="B201" s="111"/>
    </row>
    <row r="202" spans="2:2" x14ac:dyDescent="0.25">
      <c r="B202" s="111"/>
    </row>
    <row r="203" spans="2:2" x14ac:dyDescent="0.25">
      <c r="B203" s="111"/>
    </row>
    <row r="204" spans="2:2" x14ac:dyDescent="0.25">
      <c r="B204" s="111"/>
    </row>
    <row r="205" spans="2:2" x14ac:dyDescent="0.25">
      <c r="B205" s="111"/>
    </row>
    <row r="206" spans="2:2" x14ac:dyDescent="0.25">
      <c r="B206" s="111"/>
    </row>
    <row r="207" spans="2:2" x14ac:dyDescent="0.25">
      <c r="B207" s="111"/>
    </row>
    <row r="208" spans="2:2" x14ac:dyDescent="0.25">
      <c r="B208" s="111"/>
    </row>
    <row r="209" spans="2:2" x14ac:dyDescent="0.25">
      <c r="B209" s="111"/>
    </row>
    <row r="210" spans="2:2" x14ac:dyDescent="0.25">
      <c r="B210" s="111"/>
    </row>
    <row r="211" spans="2:2" x14ac:dyDescent="0.25">
      <c r="B211" s="111"/>
    </row>
    <row r="212" spans="2:2" x14ac:dyDescent="0.25">
      <c r="B212" s="111"/>
    </row>
    <row r="213" spans="2:2" x14ac:dyDescent="0.25">
      <c r="B213" s="111"/>
    </row>
    <row r="214" spans="2:2" x14ac:dyDescent="0.25">
      <c r="B214" s="111"/>
    </row>
    <row r="215" spans="2:2" x14ac:dyDescent="0.25">
      <c r="B215" s="111"/>
    </row>
    <row r="216" spans="2:2" x14ac:dyDescent="0.25">
      <c r="B216" s="111"/>
    </row>
    <row r="217" spans="2:2" x14ac:dyDescent="0.25">
      <c r="B217" s="111"/>
    </row>
    <row r="218" spans="2:2" x14ac:dyDescent="0.25">
      <c r="B218" s="111"/>
    </row>
    <row r="219" spans="2:2" x14ac:dyDescent="0.25">
      <c r="B219" s="111"/>
    </row>
    <row r="220" spans="2:2" x14ac:dyDescent="0.25">
      <c r="B220" s="111"/>
    </row>
    <row r="221" spans="2:2" x14ac:dyDescent="0.25">
      <c r="B221" s="111"/>
    </row>
    <row r="222" spans="2:2" x14ac:dyDescent="0.25">
      <c r="B222" s="111"/>
    </row>
    <row r="223" spans="2:2" x14ac:dyDescent="0.25">
      <c r="B223" s="111"/>
    </row>
    <row r="224" spans="2:2" x14ac:dyDescent="0.25">
      <c r="B224" s="111"/>
    </row>
    <row r="225" spans="2:2" x14ac:dyDescent="0.25">
      <c r="B225" s="111"/>
    </row>
    <row r="226" spans="2:2" x14ac:dyDescent="0.25">
      <c r="B226" s="111"/>
    </row>
    <row r="227" spans="2:2" x14ac:dyDescent="0.25">
      <c r="B227" s="111"/>
    </row>
    <row r="228" spans="2:2" x14ac:dyDescent="0.25">
      <c r="B228" s="111"/>
    </row>
    <row r="229" spans="2:2" x14ac:dyDescent="0.25">
      <c r="B229" s="111"/>
    </row>
    <row r="230" spans="2:2" x14ac:dyDescent="0.25">
      <c r="B230" s="111"/>
    </row>
    <row r="231" spans="2:2" x14ac:dyDescent="0.25">
      <c r="B231" s="111"/>
    </row>
    <row r="232" spans="2:2" x14ac:dyDescent="0.25">
      <c r="B232" s="111"/>
    </row>
    <row r="233" spans="2:2" x14ac:dyDescent="0.25">
      <c r="B233" s="111"/>
    </row>
    <row r="234" spans="2:2" x14ac:dyDescent="0.25">
      <c r="B234" s="111"/>
    </row>
    <row r="235" spans="2:2" x14ac:dyDescent="0.25">
      <c r="B235" s="111"/>
    </row>
    <row r="236" spans="2:2" x14ac:dyDescent="0.25">
      <c r="B236" s="111"/>
    </row>
    <row r="237" spans="2:2" x14ac:dyDescent="0.25">
      <c r="B237" s="111"/>
    </row>
    <row r="238" spans="2:2" x14ac:dyDescent="0.25">
      <c r="B238" s="111"/>
    </row>
    <row r="239" spans="2:2" x14ac:dyDescent="0.25">
      <c r="B239" s="111"/>
    </row>
    <row r="240" spans="2:2" x14ac:dyDescent="0.25">
      <c r="B240" s="111"/>
    </row>
    <row r="241" spans="2:2" x14ac:dyDescent="0.25">
      <c r="B241" s="111"/>
    </row>
    <row r="242" spans="2:2" x14ac:dyDescent="0.25">
      <c r="B242" s="111"/>
    </row>
    <row r="243" spans="2:2" x14ac:dyDescent="0.25">
      <c r="B243" s="111"/>
    </row>
    <row r="244" spans="2:2" x14ac:dyDescent="0.25">
      <c r="B244" s="111"/>
    </row>
    <row r="245" spans="2:2" x14ac:dyDescent="0.25">
      <c r="B245" s="111"/>
    </row>
    <row r="246" spans="2:2" x14ac:dyDescent="0.25">
      <c r="B246" s="111"/>
    </row>
    <row r="247" spans="2:2" x14ac:dyDescent="0.25">
      <c r="B247" s="111"/>
    </row>
    <row r="248" spans="2:2" x14ac:dyDescent="0.25">
      <c r="B248" s="111"/>
    </row>
    <row r="249" spans="2:2" x14ac:dyDescent="0.25">
      <c r="B249" s="111"/>
    </row>
    <row r="250" spans="2:2" x14ac:dyDescent="0.25">
      <c r="B250" s="111"/>
    </row>
    <row r="251" spans="2:2" x14ac:dyDescent="0.25">
      <c r="B251" s="111"/>
    </row>
    <row r="252" spans="2:2" x14ac:dyDescent="0.25">
      <c r="B252" s="111"/>
    </row>
    <row r="253" spans="2:2" x14ac:dyDescent="0.25">
      <c r="B253" s="111"/>
    </row>
    <row r="254" spans="2:2" x14ac:dyDescent="0.25">
      <c r="B254" s="111"/>
    </row>
    <row r="255" spans="2:2" x14ac:dyDescent="0.25">
      <c r="B255" s="111"/>
    </row>
    <row r="256" spans="2:2" x14ac:dyDescent="0.25">
      <c r="B256" s="111"/>
    </row>
    <row r="257" spans="2:2" x14ac:dyDescent="0.25">
      <c r="B257" s="111"/>
    </row>
    <row r="258" spans="2:2" x14ac:dyDescent="0.25">
      <c r="B258" s="111"/>
    </row>
    <row r="259" spans="2:2" x14ac:dyDescent="0.25">
      <c r="B259" s="111"/>
    </row>
    <row r="260" spans="2:2" x14ac:dyDescent="0.25">
      <c r="B260" s="111"/>
    </row>
    <row r="261" spans="2:2" x14ac:dyDescent="0.25">
      <c r="B261" s="111"/>
    </row>
    <row r="262" spans="2:2" x14ac:dyDescent="0.25">
      <c r="B262" s="111"/>
    </row>
    <row r="263" spans="2:2" x14ac:dyDescent="0.25">
      <c r="B263" s="111"/>
    </row>
    <row r="264" spans="2:2" x14ac:dyDescent="0.25">
      <c r="B264" s="111"/>
    </row>
    <row r="265" spans="2:2" x14ac:dyDescent="0.25">
      <c r="B265" s="111"/>
    </row>
    <row r="266" spans="2:2" x14ac:dyDescent="0.25">
      <c r="B266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3" spans="2:2" x14ac:dyDescent="0.25">
      <c r="B303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  <row r="335" spans="2:2" x14ac:dyDescent="0.25">
      <c r="B335" s="111"/>
    </row>
    <row r="336" spans="2:2" x14ac:dyDescent="0.25">
      <c r="B336" s="111"/>
    </row>
    <row r="337" spans="2:2" x14ac:dyDescent="0.25">
      <c r="B337" s="111"/>
    </row>
    <row r="338" spans="2:2" x14ac:dyDescent="0.25">
      <c r="B338" s="111"/>
    </row>
    <row r="339" spans="2:2" x14ac:dyDescent="0.25">
      <c r="B339" s="111"/>
    </row>
    <row r="340" spans="2:2" x14ac:dyDescent="0.25">
      <c r="B340" s="111"/>
    </row>
    <row r="341" spans="2:2" x14ac:dyDescent="0.25">
      <c r="B341" s="111"/>
    </row>
    <row r="342" spans="2:2" x14ac:dyDescent="0.25">
      <c r="B342" s="111"/>
    </row>
    <row r="343" spans="2:2" x14ac:dyDescent="0.25">
      <c r="B343" s="111"/>
    </row>
    <row r="344" spans="2:2" x14ac:dyDescent="0.25">
      <c r="B344" s="111"/>
    </row>
    <row r="345" spans="2:2" x14ac:dyDescent="0.25">
      <c r="B345" s="111"/>
    </row>
    <row r="346" spans="2:2" x14ac:dyDescent="0.25">
      <c r="B346" s="111"/>
    </row>
    <row r="347" spans="2:2" x14ac:dyDescent="0.25">
      <c r="B347" s="111"/>
    </row>
    <row r="348" spans="2:2" x14ac:dyDescent="0.25">
      <c r="B348" s="111"/>
    </row>
    <row r="349" spans="2:2" x14ac:dyDescent="0.25">
      <c r="B349" s="111"/>
    </row>
    <row r="350" spans="2:2" x14ac:dyDescent="0.25">
      <c r="B350" s="111"/>
    </row>
    <row r="351" spans="2:2" x14ac:dyDescent="0.25">
      <c r="B351" s="111"/>
    </row>
    <row r="352" spans="2:2" x14ac:dyDescent="0.25">
      <c r="B352" s="111"/>
    </row>
    <row r="353" spans="2:2" x14ac:dyDescent="0.25">
      <c r="B353" s="111"/>
    </row>
    <row r="354" spans="2:2" x14ac:dyDescent="0.25">
      <c r="B354" s="111"/>
    </row>
    <row r="355" spans="2:2" x14ac:dyDescent="0.25">
      <c r="B355" s="111"/>
    </row>
    <row r="356" spans="2:2" x14ac:dyDescent="0.25">
      <c r="B356" s="111"/>
    </row>
    <row r="357" spans="2:2" x14ac:dyDescent="0.25">
      <c r="B357" s="111"/>
    </row>
    <row r="358" spans="2:2" x14ac:dyDescent="0.25">
      <c r="B358" s="111"/>
    </row>
    <row r="359" spans="2:2" x14ac:dyDescent="0.25">
      <c r="B359" s="111"/>
    </row>
    <row r="360" spans="2:2" x14ac:dyDescent="0.25">
      <c r="B360" s="111"/>
    </row>
    <row r="361" spans="2:2" x14ac:dyDescent="0.25">
      <c r="B361" s="111"/>
    </row>
    <row r="362" spans="2:2" x14ac:dyDescent="0.25">
      <c r="B362" s="111"/>
    </row>
    <row r="363" spans="2:2" x14ac:dyDescent="0.25">
      <c r="B363" s="111"/>
    </row>
    <row r="364" spans="2:2" x14ac:dyDescent="0.25">
      <c r="B364" s="111"/>
    </row>
    <row r="365" spans="2:2" x14ac:dyDescent="0.25">
      <c r="B365" s="111"/>
    </row>
    <row r="366" spans="2:2" x14ac:dyDescent="0.25">
      <c r="B366" s="111"/>
    </row>
    <row r="367" spans="2:2" x14ac:dyDescent="0.25">
      <c r="B367" s="111"/>
    </row>
    <row r="368" spans="2:2" x14ac:dyDescent="0.25">
      <c r="B368" s="111"/>
    </row>
    <row r="369" spans="2:2" x14ac:dyDescent="0.25">
      <c r="B369" s="111"/>
    </row>
    <row r="370" spans="2:2" x14ac:dyDescent="0.25">
      <c r="B370" s="111"/>
    </row>
    <row r="371" spans="2:2" x14ac:dyDescent="0.25">
      <c r="B371" s="111"/>
    </row>
    <row r="372" spans="2:2" x14ac:dyDescent="0.25">
      <c r="B372" s="111"/>
    </row>
    <row r="373" spans="2:2" x14ac:dyDescent="0.25">
      <c r="B373" s="111"/>
    </row>
    <row r="374" spans="2:2" x14ac:dyDescent="0.25">
      <c r="B374" s="111"/>
    </row>
    <row r="375" spans="2:2" x14ac:dyDescent="0.25">
      <c r="B375" s="111"/>
    </row>
    <row r="376" spans="2:2" x14ac:dyDescent="0.25">
      <c r="B376" s="111"/>
    </row>
    <row r="377" spans="2:2" x14ac:dyDescent="0.25">
      <c r="B377" s="111"/>
    </row>
    <row r="378" spans="2:2" x14ac:dyDescent="0.25">
      <c r="B378" s="111"/>
    </row>
    <row r="379" spans="2:2" x14ac:dyDescent="0.25">
      <c r="B379" s="111"/>
    </row>
    <row r="380" spans="2:2" x14ac:dyDescent="0.25">
      <c r="B380" s="111"/>
    </row>
    <row r="381" spans="2:2" x14ac:dyDescent="0.25">
      <c r="B381" s="111"/>
    </row>
    <row r="382" spans="2:2" x14ac:dyDescent="0.25">
      <c r="B382" s="111"/>
    </row>
    <row r="383" spans="2:2" x14ac:dyDescent="0.25">
      <c r="B383" s="111"/>
    </row>
    <row r="384" spans="2:2" x14ac:dyDescent="0.25">
      <c r="B384" s="111"/>
    </row>
    <row r="385" spans="2:2" x14ac:dyDescent="0.25">
      <c r="B385" s="111"/>
    </row>
    <row r="386" spans="2:2" x14ac:dyDescent="0.25">
      <c r="B386" s="111"/>
    </row>
    <row r="387" spans="2:2" x14ac:dyDescent="0.25">
      <c r="B387" s="111"/>
    </row>
    <row r="388" spans="2:2" x14ac:dyDescent="0.25">
      <c r="B388" s="111"/>
    </row>
    <row r="389" spans="2:2" x14ac:dyDescent="0.25">
      <c r="B389" s="111"/>
    </row>
    <row r="390" spans="2:2" x14ac:dyDescent="0.25">
      <c r="B390" s="111"/>
    </row>
    <row r="391" spans="2:2" x14ac:dyDescent="0.25">
      <c r="B391" s="111"/>
    </row>
    <row r="392" spans="2:2" x14ac:dyDescent="0.25">
      <c r="B392" s="111"/>
    </row>
    <row r="393" spans="2:2" x14ac:dyDescent="0.25">
      <c r="B393" s="111"/>
    </row>
    <row r="394" spans="2:2" x14ac:dyDescent="0.25">
      <c r="B394" s="111"/>
    </row>
    <row r="395" spans="2:2" x14ac:dyDescent="0.25">
      <c r="B395" s="111"/>
    </row>
    <row r="396" spans="2:2" x14ac:dyDescent="0.25">
      <c r="B396" s="111"/>
    </row>
    <row r="397" spans="2:2" x14ac:dyDescent="0.25">
      <c r="B397" s="111"/>
    </row>
    <row r="398" spans="2:2" x14ac:dyDescent="0.25">
      <c r="B398" s="111"/>
    </row>
    <row r="399" spans="2:2" x14ac:dyDescent="0.25">
      <c r="B399" s="111"/>
    </row>
    <row r="400" spans="2:2" x14ac:dyDescent="0.25">
      <c r="B400" s="111"/>
    </row>
    <row r="401" spans="2:2" x14ac:dyDescent="0.25">
      <c r="B401" s="111"/>
    </row>
    <row r="402" spans="2:2" x14ac:dyDescent="0.25">
      <c r="B402" s="111"/>
    </row>
    <row r="403" spans="2:2" x14ac:dyDescent="0.25">
      <c r="B403" s="111"/>
    </row>
    <row r="404" spans="2:2" x14ac:dyDescent="0.25">
      <c r="B404" s="111"/>
    </row>
    <row r="405" spans="2:2" x14ac:dyDescent="0.25">
      <c r="B405" s="111"/>
    </row>
    <row r="406" spans="2:2" x14ac:dyDescent="0.25">
      <c r="B406" s="111"/>
    </row>
    <row r="407" spans="2:2" x14ac:dyDescent="0.25">
      <c r="B407" s="111"/>
    </row>
    <row r="408" spans="2:2" x14ac:dyDescent="0.25">
      <c r="B408" s="111"/>
    </row>
    <row r="409" spans="2:2" x14ac:dyDescent="0.25">
      <c r="B409" s="111"/>
    </row>
    <row r="410" spans="2:2" x14ac:dyDescent="0.25">
      <c r="B410" s="111"/>
    </row>
    <row r="411" spans="2:2" x14ac:dyDescent="0.25">
      <c r="B411" s="111"/>
    </row>
    <row r="412" spans="2:2" x14ac:dyDescent="0.25">
      <c r="B412" s="111"/>
    </row>
    <row r="413" spans="2:2" x14ac:dyDescent="0.25">
      <c r="B413" s="111"/>
    </row>
    <row r="414" spans="2:2" x14ac:dyDescent="0.25">
      <c r="B414" s="111"/>
    </row>
    <row r="415" spans="2:2" x14ac:dyDescent="0.25">
      <c r="B415" s="111"/>
    </row>
    <row r="416" spans="2:2" x14ac:dyDescent="0.25">
      <c r="B416" s="111"/>
    </row>
    <row r="417" spans="2:2" x14ac:dyDescent="0.25">
      <c r="B417" s="111"/>
    </row>
    <row r="418" spans="2:2" x14ac:dyDescent="0.25">
      <c r="B418" s="111"/>
    </row>
    <row r="419" spans="2:2" x14ac:dyDescent="0.25">
      <c r="B419" s="111"/>
    </row>
    <row r="420" spans="2:2" x14ac:dyDescent="0.25">
      <c r="B420" s="111"/>
    </row>
    <row r="421" spans="2:2" x14ac:dyDescent="0.25">
      <c r="B421" s="111"/>
    </row>
    <row r="422" spans="2:2" x14ac:dyDescent="0.25">
      <c r="B422" s="111"/>
    </row>
    <row r="423" spans="2:2" x14ac:dyDescent="0.25">
      <c r="B423" s="111"/>
    </row>
    <row r="424" spans="2:2" x14ac:dyDescent="0.25">
      <c r="B424" s="111"/>
    </row>
    <row r="425" spans="2:2" x14ac:dyDescent="0.25">
      <c r="B425" s="111"/>
    </row>
    <row r="426" spans="2:2" x14ac:dyDescent="0.25">
      <c r="B426" s="111"/>
    </row>
    <row r="427" spans="2:2" x14ac:dyDescent="0.25">
      <c r="B427" s="111"/>
    </row>
    <row r="428" spans="2:2" x14ac:dyDescent="0.25">
      <c r="B428" s="111"/>
    </row>
    <row r="429" spans="2:2" x14ac:dyDescent="0.25">
      <c r="B429" s="111"/>
    </row>
    <row r="430" spans="2:2" x14ac:dyDescent="0.25">
      <c r="B430" s="111"/>
    </row>
    <row r="431" spans="2:2" x14ac:dyDescent="0.25">
      <c r="B431" s="111"/>
    </row>
    <row r="432" spans="2:2" x14ac:dyDescent="0.25">
      <c r="B432" s="111"/>
    </row>
    <row r="433" spans="2:2" x14ac:dyDescent="0.25">
      <c r="B433" s="111"/>
    </row>
    <row r="434" spans="2:2" x14ac:dyDescent="0.25">
      <c r="B434" s="111"/>
    </row>
    <row r="435" spans="2:2" x14ac:dyDescent="0.25">
      <c r="B435" s="111"/>
    </row>
    <row r="436" spans="2:2" x14ac:dyDescent="0.25">
      <c r="B436" s="111"/>
    </row>
    <row r="437" spans="2:2" x14ac:dyDescent="0.25">
      <c r="B437" s="111"/>
    </row>
    <row r="438" spans="2:2" x14ac:dyDescent="0.25">
      <c r="B438" s="111"/>
    </row>
    <row r="439" spans="2:2" x14ac:dyDescent="0.25">
      <c r="B439" s="111"/>
    </row>
    <row r="440" spans="2:2" x14ac:dyDescent="0.25">
      <c r="B440" s="111"/>
    </row>
    <row r="441" spans="2:2" x14ac:dyDescent="0.25">
      <c r="B441" s="111"/>
    </row>
    <row r="442" spans="2:2" x14ac:dyDescent="0.25">
      <c r="B442" s="111"/>
    </row>
    <row r="443" spans="2:2" x14ac:dyDescent="0.25">
      <c r="B443" s="111"/>
    </row>
    <row r="444" spans="2:2" x14ac:dyDescent="0.25">
      <c r="B444" s="111"/>
    </row>
    <row r="445" spans="2:2" x14ac:dyDescent="0.25">
      <c r="B445" s="111"/>
    </row>
    <row r="446" spans="2:2" x14ac:dyDescent="0.25">
      <c r="B446" s="111"/>
    </row>
    <row r="447" spans="2:2" x14ac:dyDescent="0.25">
      <c r="B447" s="111"/>
    </row>
    <row r="448" spans="2:2" x14ac:dyDescent="0.25">
      <c r="B448" s="111"/>
    </row>
    <row r="449" spans="2:2" x14ac:dyDescent="0.25">
      <c r="B449" s="111"/>
    </row>
    <row r="450" spans="2:2" x14ac:dyDescent="0.25">
      <c r="B450" s="111"/>
    </row>
    <row r="451" spans="2:2" x14ac:dyDescent="0.25">
      <c r="B451" s="111"/>
    </row>
    <row r="452" spans="2:2" x14ac:dyDescent="0.25">
      <c r="B452" s="111"/>
    </row>
    <row r="453" spans="2:2" x14ac:dyDescent="0.25">
      <c r="B453" s="111"/>
    </row>
    <row r="454" spans="2:2" x14ac:dyDescent="0.25">
      <c r="B454" s="111"/>
    </row>
    <row r="455" spans="2:2" x14ac:dyDescent="0.25">
      <c r="B455" s="111"/>
    </row>
    <row r="456" spans="2:2" x14ac:dyDescent="0.25">
      <c r="B456" s="111"/>
    </row>
    <row r="457" spans="2:2" x14ac:dyDescent="0.25">
      <c r="B457" s="111"/>
    </row>
    <row r="458" spans="2:2" x14ac:dyDescent="0.25">
      <c r="B458" s="111"/>
    </row>
    <row r="459" spans="2:2" x14ac:dyDescent="0.25">
      <c r="B459" s="111"/>
    </row>
    <row r="460" spans="2:2" x14ac:dyDescent="0.25">
      <c r="B460" s="111"/>
    </row>
    <row r="461" spans="2:2" x14ac:dyDescent="0.25">
      <c r="B461" s="111"/>
    </row>
    <row r="462" spans="2:2" x14ac:dyDescent="0.25">
      <c r="B462" s="111"/>
    </row>
    <row r="463" spans="2:2" x14ac:dyDescent="0.25">
      <c r="B463" s="111"/>
    </row>
    <row r="464" spans="2:2" x14ac:dyDescent="0.25">
      <c r="B464" s="111"/>
    </row>
    <row r="465" spans="2:2" x14ac:dyDescent="0.25">
      <c r="B465" s="111"/>
    </row>
    <row r="466" spans="2:2" x14ac:dyDescent="0.25">
      <c r="B466" s="111"/>
    </row>
    <row r="467" spans="2:2" x14ac:dyDescent="0.25">
      <c r="B467" s="111"/>
    </row>
    <row r="468" spans="2:2" x14ac:dyDescent="0.25">
      <c r="B468" s="111"/>
    </row>
    <row r="469" spans="2:2" x14ac:dyDescent="0.25">
      <c r="B469" s="111"/>
    </row>
    <row r="470" spans="2:2" x14ac:dyDescent="0.25">
      <c r="B470" s="111"/>
    </row>
    <row r="471" spans="2:2" x14ac:dyDescent="0.25">
      <c r="B471" s="111"/>
    </row>
    <row r="472" spans="2:2" x14ac:dyDescent="0.25">
      <c r="B472" s="111"/>
    </row>
    <row r="473" spans="2:2" x14ac:dyDescent="0.25">
      <c r="B473" s="111"/>
    </row>
    <row r="474" spans="2:2" x14ac:dyDescent="0.25">
      <c r="B474" s="111"/>
    </row>
    <row r="475" spans="2:2" x14ac:dyDescent="0.25">
      <c r="B475" s="111"/>
    </row>
    <row r="476" spans="2:2" x14ac:dyDescent="0.25">
      <c r="B476" s="111"/>
    </row>
    <row r="477" spans="2:2" x14ac:dyDescent="0.25">
      <c r="B477" s="111"/>
    </row>
    <row r="478" spans="2:2" x14ac:dyDescent="0.25">
      <c r="B478" s="111"/>
    </row>
    <row r="479" spans="2:2" x14ac:dyDescent="0.25">
      <c r="B479" s="111"/>
    </row>
    <row r="480" spans="2:2" x14ac:dyDescent="0.25">
      <c r="B480" s="111"/>
    </row>
    <row r="481" spans="2:2" x14ac:dyDescent="0.25">
      <c r="B481" s="111"/>
    </row>
    <row r="482" spans="2:2" x14ac:dyDescent="0.25">
      <c r="B482" s="111"/>
    </row>
    <row r="483" spans="2:2" x14ac:dyDescent="0.25">
      <c r="B483" s="111"/>
    </row>
    <row r="484" spans="2:2" x14ac:dyDescent="0.25">
      <c r="B484" s="111"/>
    </row>
    <row r="485" spans="2:2" x14ac:dyDescent="0.25">
      <c r="B485" s="111"/>
    </row>
    <row r="486" spans="2:2" x14ac:dyDescent="0.25">
      <c r="B486" s="111"/>
    </row>
    <row r="487" spans="2:2" x14ac:dyDescent="0.25">
      <c r="B487" s="111"/>
    </row>
    <row r="488" spans="2:2" x14ac:dyDescent="0.25">
      <c r="B488" s="111"/>
    </row>
    <row r="489" spans="2:2" x14ac:dyDescent="0.25">
      <c r="B489" s="111"/>
    </row>
    <row r="490" spans="2:2" x14ac:dyDescent="0.25">
      <c r="B490" s="111"/>
    </row>
    <row r="491" spans="2:2" x14ac:dyDescent="0.25">
      <c r="B491" s="111"/>
    </row>
    <row r="492" spans="2:2" x14ac:dyDescent="0.25">
      <c r="B492" s="111"/>
    </row>
    <row r="493" spans="2:2" x14ac:dyDescent="0.25">
      <c r="B493" s="111"/>
    </row>
    <row r="494" spans="2:2" x14ac:dyDescent="0.25">
      <c r="B494" s="111"/>
    </row>
    <row r="495" spans="2:2" x14ac:dyDescent="0.25">
      <c r="B495" s="111"/>
    </row>
    <row r="496" spans="2:2" x14ac:dyDescent="0.25">
      <c r="B496" s="111"/>
    </row>
    <row r="497" spans="2:2" x14ac:dyDescent="0.25">
      <c r="B497" s="111"/>
    </row>
    <row r="498" spans="2:2" x14ac:dyDescent="0.25">
      <c r="B498" s="111"/>
    </row>
    <row r="499" spans="2:2" x14ac:dyDescent="0.25">
      <c r="B499" s="111"/>
    </row>
    <row r="500" spans="2:2" x14ac:dyDescent="0.25">
      <c r="B500" s="111"/>
    </row>
    <row r="501" spans="2:2" x14ac:dyDescent="0.25">
      <c r="B501" s="111"/>
    </row>
    <row r="502" spans="2:2" x14ac:dyDescent="0.25">
      <c r="B502" s="111"/>
    </row>
    <row r="503" spans="2:2" x14ac:dyDescent="0.25">
      <c r="B503" s="111"/>
    </row>
    <row r="504" spans="2:2" x14ac:dyDescent="0.25">
      <c r="B504" s="111"/>
    </row>
    <row r="505" spans="2:2" x14ac:dyDescent="0.25">
      <c r="B505" s="111"/>
    </row>
    <row r="506" spans="2:2" x14ac:dyDescent="0.25">
      <c r="B506" s="111"/>
    </row>
    <row r="507" spans="2:2" x14ac:dyDescent="0.25">
      <c r="B507" s="111"/>
    </row>
    <row r="508" spans="2:2" x14ac:dyDescent="0.25">
      <c r="B508" s="111"/>
    </row>
    <row r="509" spans="2:2" x14ac:dyDescent="0.25">
      <c r="B509" s="111"/>
    </row>
    <row r="510" spans="2:2" x14ac:dyDescent="0.25">
      <c r="B510" s="111"/>
    </row>
    <row r="511" spans="2:2" x14ac:dyDescent="0.25">
      <c r="B511" s="111"/>
    </row>
    <row r="512" spans="2:2" x14ac:dyDescent="0.25">
      <c r="B512" s="111"/>
    </row>
    <row r="513" spans="2:2" x14ac:dyDescent="0.25">
      <c r="B513" s="111"/>
    </row>
    <row r="514" spans="2:2" x14ac:dyDescent="0.25">
      <c r="B514" s="111"/>
    </row>
    <row r="515" spans="2:2" x14ac:dyDescent="0.25">
      <c r="B515" s="111"/>
    </row>
    <row r="516" spans="2:2" x14ac:dyDescent="0.25">
      <c r="B516" s="111"/>
    </row>
    <row r="517" spans="2:2" x14ac:dyDescent="0.25">
      <c r="B517" s="111"/>
    </row>
    <row r="518" spans="2:2" x14ac:dyDescent="0.25">
      <c r="B518" s="111"/>
    </row>
    <row r="519" spans="2:2" x14ac:dyDescent="0.25">
      <c r="B519" s="111"/>
    </row>
    <row r="520" spans="2:2" x14ac:dyDescent="0.25">
      <c r="B520" s="111"/>
    </row>
    <row r="521" spans="2:2" x14ac:dyDescent="0.25">
      <c r="B521" s="111"/>
    </row>
    <row r="522" spans="2:2" x14ac:dyDescent="0.25">
      <c r="B522" s="111"/>
    </row>
    <row r="523" spans="2:2" x14ac:dyDescent="0.25">
      <c r="B523" s="111"/>
    </row>
    <row r="524" spans="2:2" x14ac:dyDescent="0.25">
      <c r="B524" s="111"/>
    </row>
    <row r="525" spans="2:2" x14ac:dyDescent="0.25">
      <c r="B525" s="111"/>
    </row>
    <row r="526" spans="2:2" x14ac:dyDescent="0.25">
      <c r="B526" s="111"/>
    </row>
    <row r="527" spans="2:2" x14ac:dyDescent="0.25">
      <c r="B527" s="111"/>
    </row>
    <row r="528" spans="2:2" x14ac:dyDescent="0.25">
      <c r="B528" s="111"/>
    </row>
    <row r="529" spans="2:2" x14ac:dyDescent="0.25">
      <c r="B529" s="111"/>
    </row>
    <row r="530" spans="2:2" x14ac:dyDescent="0.25">
      <c r="B530" s="111"/>
    </row>
    <row r="531" spans="2:2" x14ac:dyDescent="0.25">
      <c r="B531" s="111"/>
    </row>
    <row r="532" spans="2:2" x14ac:dyDescent="0.25">
      <c r="B532" s="111"/>
    </row>
    <row r="533" spans="2:2" x14ac:dyDescent="0.25">
      <c r="B533" s="111"/>
    </row>
    <row r="534" spans="2:2" x14ac:dyDescent="0.25">
      <c r="B534" s="111"/>
    </row>
    <row r="535" spans="2:2" x14ac:dyDescent="0.25">
      <c r="B535" s="111"/>
    </row>
    <row r="536" spans="2:2" x14ac:dyDescent="0.25">
      <c r="B536" s="111"/>
    </row>
    <row r="537" spans="2:2" x14ac:dyDescent="0.25">
      <c r="B537" s="111"/>
    </row>
    <row r="538" spans="2:2" x14ac:dyDescent="0.25">
      <c r="B538" s="111"/>
    </row>
    <row r="539" spans="2:2" x14ac:dyDescent="0.25">
      <c r="B539" s="111"/>
    </row>
    <row r="540" spans="2:2" x14ac:dyDescent="0.25">
      <c r="B540" s="111"/>
    </row>
    <row r="541" spans="2:2" x14ac:dyDescent="0.25">
      <c r="B541" s="111"/>
    </row>
    <row r="542" spans="2:2" x14ac:dyDescent="0.25">
      <c r="B542" s="111"/>
    </row>
    <row r="543" spans="2:2" x14ac:dyDescent="0.25">
      <c r="B543" s="111"/>
    </row>
    <row r="544" spans="2:2" x14ac:dyDescent="0.25">
      <c r="B544" s="111"/>
    </row>
    <row r="545" spans="2:2" x14ac:dyDescent="0.25">
      <c r="B545" s="111"/>
    </row>
    <row r="546" spans="2:2" x14ac:dyDescent="0.25">
      <c r="B546" s="111"/>
    </row>
    <row r="547" spans="2:2" x14ac:dyDescent="0.25">
      <c r="B547" s="111"/>
    </row>
    <row r="548" spans="2:2" x14ac:dyDescent="0.25">
      <c r="B548" s="111"/>
    </row>
    <row r="549" spans="2:2" x14ac:dyDescent="0.25">
      <c r="B549" s="111"/>
    </row>
    <row r="550" spans="2:2" x14ac:dyDescent="0.25">
      <c r="B550" s="111"/>
    </row>
    <row r="551" spans="2:2" x14ac:dyDescent="0.25">
      <c r="B551" s="111"/>
    </row>
    <row r="552" spans="2:2" x14ac:dyDescent="0.25">
      <c r="B552" s="111"/>
    </row>
    <row r="553" spans="2:2" x14ac:dyDescent="0.25">
      <c r="B553" s="111"/>
    </row>
    <row r="554" spans="2:2" x14ac:dyDescent="0.25">
      <c r="B554" s="111"/>
    </row>
    <row r="555" spans="2:2" x14ac:dyDescent="0.25">
      <c r="B555" s="111"/>
    </row>
    <row r="556" spans="2:2" x14ac:dyDescent="0.25">
      <c r="B556" s="111"/>
    </row>
    <row r="557" spans="2:2" x14ac:dyDescent="0.25">
      <c r="B557" s="111"/>
    </row>
    <row r="558" spans="2:2" x14ac:dyDescent="0.25">
      <c r="B558" s="111"/>
    </row>
    <row r="559" spans="2:2" x14ac:dyDescent="0.25">
      <c r="B559" s="111"/>
    </row>
    <row r="560" spans="2:2" x14ac:dyDescent="0.25">
      <c r="B560" s="111"/>
    </row>
    <row r="561" spans="2:2" x14ac:dyDescent="0.25">
      <c r="B561" s="111"/>
    </row>
    <row r="562" spans="2:2" x14ac:dyDescent="0.25">
      <c r="B562" s="111"/>
    </row>
    <row r="563" spans="2:2" x14ac:dyDescent="0.25">
      <c r="B563" s="111"/>
    </row>
    <row r="564" spans="2:2" x14ac:dyDescent="0.25">
      <c r="B564" s="111"/>
    </row>
    <row r="565" spans="2:2" x14ac:dyDescent="0.25">
      <c r="B565" s="111"/>
    </row>
    <row r="566" spans="2:2" x14ac:dyDescent="0.25">
      <c r="B566" s="111"/>
    </row>
    <row r="567" spans="2:2" x14ac:dyDescent="0.25">
      <c r="B567" s="111"/>
    </row>
    <row r="568" spans="2:2" x14ac:dyDescent="0.25">
      <c r="B568" s="111"/>
    </row>
    <row r="569" spans="2:2" x14ac:dyDescent="0.25">
      <c r="B569" s="111"/>
    </row>
    <row r="570" spans="2:2" x14ac:dyDescent="0.25">
      <c r="B570" s="111"/>
    </row>
    <row r="571" spans="2:2" x14ac:dyDescent="0.25">
      <c r="B571" s="111"/>
    </row>
    <row r="572" spans="2:2" x14ac:dyDescent="0.25">
      <c r="B572" s="111"/>
    </row>
    <row r="573" spans="2:2" x14ac:dyDescent="0.25">
      <c r="B573" s="111"/>
    </row>
    <row r="574" spans="2:2" x14ac:dyDescent="0.25">
      <c r="B574" s="111"/>
    </row>
    <row r="575" spans="2:2" x14ac:dyDescent="0.25">
      <c r="B575" s="111"/>
    </row>
    <row r="576" spans="2:2" x14ac:dyDescent="0.25">
      <c r="B576" s="111"/>
    </row>
    <row r="577" spans="2:2" x14ac:dyDescent="0.25">
      <c r="B577" s="111"/>
    </row>
    <row r="578" spans="2:2" x14ac:dyDescent="0.25">
      <c r="B578" s="111"/>
    </row>
    <row r="579" spans="2:2" x14ac:dyDescent="0.25">
      <c r="B579" s="111"/>
    </row>
    <row r="580" spans="2:2" x14ac:dyDescent="0.25">
      <c r="B580" s="111"/>
    </row>
    <row r="581" spans="2:2" x14ac:dyDescent="0.25">
      <c r="B581" s="111"/>
    </row>
    <row r="582" spans="2:2" x14ac:dyDescent="0.25">
      <c r="B582" s="111"/>
    </row>
    <row r="583" spans="2:2" x14ac:dyDescent="0.25">
      <c r="B583" s="111"/>
    </row>
    <row r="584" spans="2:2" x14ac:dyDescent="0.25">
      <c r="B584" s="111"/>
    </row>
    <row r="585" spans="2:2" x14ac:dyDescent="0.25">
      <c r="B585" s="111"/>
    </row>
    <row r="586" spans="2:2" x14ac:dyDescent="0.25">
      <c r="B586" s="111"/>
    </row>
    <row r="587" spans="2:2" x14ac:dyDescent="0.25">
      <c r="B587" s="111"/>
    </row>
    <row r="588" spans="2:2" x14ac:dyDescent="0.25">
      <c r="B588" s="111"/>
    </row>
    <row r="589" spans="2:2" x14ac:dyDescent="0.25">
      <c r="B589" s="111"/>
    </row>
    <row r="590" spans="2:2" x14ac:dyDescent="0.25">
      <c r="B590" s="111"/>
    </row>
    <row r="591" spans="2:2" x14ac:dyDescent="0.25">
      <c r="B591" s="111"/>
    </row>
    <row r="592" spans="2:2" x14ac:dyDescent="0.25">
      <c r="B592" s="111"/>
    </row>
    <row r="593" spans="2:2" x14ac:dyDescent="0.25">
      <c r="B593" s="111"/>
    </row>
    <row r="594" spans="2:2" x14ac:dyDescent="0.25">
      <c r="B594" s="111"/>
    </row>
    <row r="595" spans="2:2" x14ac:dyDescent="0.25">
      <c r="B595" s="111"/>
    </row>
    <row r="596" spans="2:2" x14ac:dyDescent="0.25">
      <c r="B596" s="111"/>
    </row>
    <row r="597" spans="2:2" x14ac:dyDescent="0.25">
      <c r="B597" s="111"/>
    </row>
    <row r="598" spans="2:2" x14ac:dyDescent="0.25">
      <c r="B598" s="111"/>
    </row>
    <row r="599" spans="2:2" x14ac:dyDescent="0.25">
      <c r="B599" s="111"/>
    </row>
    <row r="600" spans="2:2" x14ac:dyDescent="0.25">
      <c r="B600" s="111"/>
    </row>
    <row r="601" spans="2:2" x14ac:dyDescent="0.25">
      <c r="B601" s="111"/>
    </row>
    <row r="602" spans="2:2" x14ac:dyDescent="0.25">
      <c r="B602" s="111"/>
    </row>
    <row r="603" spans="2:2" x14ac:dyDescent="0.25">
      <c r="B603" s="111"/>
    </row>
    <row r="604" spans="2:2" x14ac:dyDescent="0.25">
      <c r="B604" s="111"/>
    </row>
    <row r="605" spans="2:2" x14ac:dyDescent="0.25">
      <c r="B605" s="111"/>
    </row>
    <row r="606" spans="2:2" x14ac:dyDescent="0.25">
      <c r="B606" s="111"/>
    </row>
    <row r="607" spans="2:2" x14ac:dyDescent="0.25">
      <c r="B607" s="111"/>
    </row>
    <row r="608" spans="2:2" x14ac:dyDescent="0.25">
      <c r="B608" s="111"/>
    </row>
    <row r="609" spans="2:2" x14ac:dyDescent="0.25">
      <c r="B609" s="111"/>
    </row>
    <row r="610" spans="2:2" x14ac:dyDescent="0.25">
      <c r="B610" s="111"/>
    </row>
    <row r="611" spans="2:2" x14ac:dyDescent="0.25">
      <c r="B611" s="111"/>
    </row>
    <row r="612" spans="2:2" x14ac:dyDescent="0.25">
      <c r="B612" s="111"/>
    </row>
    <row r="613" spans="2:2" x14ac:dyDescent="0.25">
      <c r="B613" s="111"/>
    </row>
    <row r="614" spans="2:2" x14ac:dyDescent="0.25">
      <c r="B614" s="111"/>
    </row>
    <row r="615" spans="2:2" x14ac:dyDescent="0.25">
      <c r="B615" s="111"/>
    </row>
    <row r="616" spans="2:2" x14ac:dyDescent="0.25">
      <c r="B616" s="111"/>
    </row>
    <row r="617" spans="2:2" x14ac:dyDescent="0.25">
      <c r="B617" s="111"/>
    </row>
    <row r="618" spans="2:2" x14ac:dyDescent="0.25">
      <c r="B618" s="111"/>
    </row>
    <row r="619" spans="2:2" x14ac:dyDescent="0.25">
      <c r="B619" s="111"/>
    </row>
    <row r="620" spans="2:2" x14ac:dyDescent="0.25">
      <c r="B620" s="111"/>
    </row>
    <row r="621" spans="2:2" x14ac:dyDescent="0.25">
      <c r="B621" s="111"/>
    </row>
    <row r="622" spans="2:2" x14ac:dyDescent="0.25">
      <c r="B622" s="111"/>
    </row>
    <row r="623" spans="2:2" x14ac:dyDescent="0.25">
      <c r="B623" s="111"/>
    </row>
    <row r="624" spans="2:2" x14ac:dyDescent="0.25">
      <c r="B624" s="111"/>
    </row>
    <row r="625" spans="2:2" x14ac:dyDescent="0.25">
      <c r="B625" s="111"/>
    </row>
    <row r="626" spans="2:2" x14ac:dyDescent="0.25">
      <c r="B626" s="111"/>
    </row>
    <row r="627" spans="2:2" x14ac:dyDescent="0.25">
      <c r="B627" s="111"/>
    </row>
    <row r="628" spans="2:2" x14ac:dyDescent="0.25">
      <c r="B628" s="111"/>
    </row>
    <row r="629" spans="2:2" x14ac:dyDescent="0.25">
      <c r="B629" s="111"/>
    </row>
    <row r="630" spans="2:2" x14ac:dyDescent="0.25">
      <c r="B630" s="111"/>
    </row>
    <row r="631" spans="2:2" x14ac:dyDescent="0.25">
      <c r="B631" s="111"/>
    </row>
    <row r="632" spans="2:2" x14ac:dyDescent="0.25">
      <c r="B632" s="111"/>
    </row>
    <row r="633" spans="2:2" x14ac:dyDescent="0.25">
      <c r="B633" s="111"/>
    </row>
    <row r="634" spans="2:2" x14ac:dyDescent="0.25">
      <c r="B634" s="111"/>
    </row>
    <row r="635" spans="2:2" x14ac:dyDescent="0.25">
      <c r="B635" s="111"/>
    </row>
    <row r="636" spans="2:2" x14ac:dyDescent="0.25">
      <c r="B636" s="111"/>
    </row>
    <row r="637" spans="2:2" x14ac:dyDescent="0.25">
      <c r="B637" s="111"/>
    </row>
    <row r="638" spans="2:2" x14ac:dyDescent="0.25">
      <c r="B638" s="111"/>
    </row>
    <row r="639" spans="2:2" x14ac:dyDescent="0.25">
      <c r="B639" s="111"/>
    </row>
    <row r="640" spans="2:2" x14ac:dyDescent="0.25">
      <c r="B640" s="111"/>
    </row>
    <row r="641" spans="2:2" x14ac:dyDescent="0.25">
      <c r="B641" s="111"/>
    </row>
    <row r="642" spans="2:2" x14ac:dyDescent="0.25">
      <c r="B642" s="111"/>
    </row>
    <row r="643" spans="2:2" x14ac:dyDescent="0.25">
      <c r="B643" s="111"/>
    </row>
    <row r="644" spans="2:2" x14ac:dyDescent="0.25">
      <c r="B644" s="111"/>
    </row>
    <row r="645" spans="2:2" x14ac:dyDescent="0.25">
      <c r="B645" s="111"/>
    </row>
    <row r="646" spans="2:2" x14ac:dyDescent="0.25">
      <c r="B646" s="111"/>
    </row>
    <row r="647" spans="2:2" x14ac:dyDescent="0.25">
      <c r="B647" s="111"/>
    </row>
    <row r="648" spans="2:2" x14ac:dyDescent="0.25">
      <c r="B648" s="111"/>
    </row>
    <row r="649" spans="2:2" x14ac:dyDescent="0.25">
      <c r="B649" s="111"/>
    </row>
    <row r="650" spans="2:2" x14ac:dyDescent="0.25">
      <c r="B650" s="111"/>
    </row>
    <row r="651" spans="2:2" x14ac:dyDescent="0.25">
      <c r="B651" s="111"/>
    </row>
    <row r="652" spans="2:2" x14ac:dyDescent="0.25">
      <c r="B652" s="111"/>
    </row>
    <row r="653" spans="2:2" x14ac:dyDescent="0.25">
      <c r="B653" s="111"/>
    </row>
    <row r="654" spans="2:2" x14ac:dyDescent="0.25">
      <c r="B654" s="111"/>
    </row>
    <row r="655" spans="2:2" x14ac:dyDescent="0.25">
      <c r="B655" s="111"/>
    </row>
    <row r="656" spans="2:2" x14ac:dyDescent="0.25">
      <c r="B656" s="111"/>
    </row>
    <row r="657" spans="2:2" x14ac:dyDescent="0.25">
      <c r="B657" s="111"/>
    </row>
    <row r="658" spans="2:2" x14ac:dyDescent="0.25">
      <c r="B658" s="111"/>
    </row>
    <row r="659" spans="2:2" x14ac:dyDescent="0.25">
      <c r="B659" s="111"/>
    </row>
    <row r="660" spans="2:2" x14ac:dyDescent="0.25">
      <c r="B660" s="111"/>
    </row>
    <row r="661" spans="2:2" x14ac:dyDescent="0.25">
      <c r="B661" s="111"/>
    </row>
    <row r="662" spans="2:2" x14ac:dyDescent="0.25">
      <c r="B662" s="111"/>
    </row>
    <row r="663" spans="2:2" x14ac:dyDescent="0.25">
      <c r="B663" s="111"/>
    </row>
    <row r="664" spans="2:2" x14ac:dyDescent="0.25">
      <c r="B664" s="111"/>
    </row>
    <row r="665" spans="2:2" x14ac:dyDescent="0.25">
      <c r="B665" s="111"/>
    </row>
    <row r="666" spans="2:2" x14ac:dyDescent="0.25">
      <c r="B666" s="111"/>
    </row>
    <row r="667" spans="2:2" x14ac:dyDescent="0.25">
      <c r="B667" s="111"/>
    </row>
    <row r="668" spans="2:2" x14ac:dyDescent="0.25">
      <c r="B668" s="111"/>
    </row>
    <row r="669" spans="2:2" x14ac:dyDescent="0.25">
      <c r="B669" s="111"/>
    </row>
    <row r="670" spans="2:2" x14ac:dyDescent="0.25">
      <c r="B670" s="111"/>
    </row>
    <row r="671" spans="2:2" x14ac:dyDescent="0.25">
      <c r="B671" s="111"/>
    </row>
    <row r="672" spans="2:2" x14ac:dyDescent="0.25">
      <c r="B672" s="111"/>
    </row>
    <row r="673" spans="2:2" x14ac:dyDescent="0.25">
      <c r="B673" s="111"/>
    </row>
    <row r="674" spans="2:2" x14ac:dyDescent="0.25">
      <c r="B674" s="111"/>
    </row>
    <row r="675" spans="2:2" x14ac:dyDescent="0.25">
      <c r="B675" s="111"/>
    </row>
    <row r="676" spans="2:2" x14ac:dyDescent="0.25">
      <c r="B676" s="111"/>
    </row>
    <row r="677" spans="2:2" x14ac:dyDescent="0.25">
      <c r="B677" s="111"/>
    </row>
    <row r="678" spans="2:2" x14ac:dyDescent="0.25">
      <c r="B678" s="111"/>
    </row>
    <row r="679" spans="2:2" x14ac:dyDescent="0.25">
      <c r="B679" s="111"/>
    </row>
    <row r="680" spans="2:2" x14ac:dyDescent="0.25">
      <c r="B680" s="111"/>
    </row>
    <row r="681" spans="2:2" x14ac:dyDescent="0.25">
      <c r="B681" s="111"/>
    </row>
    <row r="682" spans="2:2" x14ac:dyDescent="0.25">
      <c r="B682" s="111"/>
    </row>
    <row r="683" spans="2:2" x14ac:dyDescent="0.25">
      <c r="B683" s="111"/>
    </row>
    <row r="684" spans="2:2" x14ac:dyDescent="0.25">
      <c r="B684" s="111"/>
    </row>
    <row r="685" spans="2:2" x14ac:dyDescent="0.25">
      <c r="B685" s="111"/>
    </row>
    <row r="686" spans="2:2" x14ac:dyDescent="0.25">
      <c r="B686" s="111"/>
    </row>
    <row r="687" spans="2:2" x14ac:dyDescent="0.25">
      <c r="B687" s="111"/>
    </row>
    <row r="688" spans="2:2" x14ac:dyDescent="0.25">
      <c r="B688" s="111"/>
    </row>
    <row r="689" spans="2:2" x14ac:dyDescent="0.25">
      <c r="B689" s="111"/>
    </row>
    <row r="690" spans="2:2" x14ac:dyDescent="0.25">
      <c r="B690" s="111"/>
    </row>
    <row r="691" spans="2:2" x14ac:dyDescent="0.25">
      <c r="B691" s="111"/>
    </row>
    <row r="692" spans="2:2" x14ac:dyDescent="0.25">
      <c r="B692" s="111"/>
    </row>
    <row r="693" spans="2:2" x14ac:dyDescent="0.25">
      <c r="B693" s="111"/>
    </row>
    <row r="694" spans="2:2" x14ac:dyDescent="0.25">
      <c r="B694" s="111"/>
    </row>
    <row r="695" spans="2:2" x14ac:dyDescent="0.25">
      <c r="B695" s="111"/>
    </row>
    <row r="696" spans="2:2" x14ac:dyDescent="0.25">
      <c r="B696" s="111"/>
    </row>
    <row r="697" spans="2:2" x14ac:dyDescent="0.25">
      <c r="B697" s="111"/>
    </row>
    <row r="698" spans="2:2" x14ac:dyDescent="0.25">
      <c r="B698" s="111"/>
    </row>
    <row r="699" spans="2:2" x14ac:dyDescent="0.25">
      <c r="B699" s="111"/>
    </row>
    <row r="700" spans="2:2" x14ac:dyDescent="0.25">
      <c r="B700" s="111"/>
    </row>
    <row r="701" spans="2:2" x14ac:dyDescent="0.25">
      <c r="B701" s="111"/>
    </row>
    <row r="702" spans="2:2" x14ac:dyDescent="0.25">
      <c r="B702" s="111"/>
    </row>
    <row r="703" spans="2:2" x14ac:dyDescent="0.25">
      <c r="B703" s="111"/>
    </row>
    <row r="704" spans="2:2" x14ac:dyDescent="0.25">
      <c r="B704" s="111"/>
    </row>
    <row r="705" spans="2:2" x14ac:dyDescent="0.25">
      <c r="B705" s="111"/>
    </row>
    <row r="706" spans="2:2" x14ac:dyDescent="0.25">
      <c r="B706" s="111"/>
    </row>
    <row r="707" spans="2:2" x14ac:dyDescent="0.25">
      <c r="B707" s="111"/>
    </row>
    <row r="708" spans="2:2" x14ac:dyDescent="0.25">
      <c r="B708" s="111"/>
    </row>
    <row r="709" spans="2:2" x14ac:dyDescent="0.25">
      <c r="B709" s="111"/>
    </row>
    <row r="710" spans="2:2" x14ac:dyDescent="0.25">
      <c r="B710" s="111"/>
    </row>
    <row r="711" spans="2:2" x14ac:dyDescent="0.25">
      <c r="B711" s="111"/>
    </row>
    <row r="712" spans="2:2" x14ac:dyDescent="0.25">
      <c r="B712" s="111"/>
    </row>
    <row r="713" spans="2:2" x14ac:dyDescent="0.25">
      <c r="B713" s="111"/>
    </row>
    <row r="714" spans="2:2" x14ac:dyDescent="0.25">
      <c r="B714" s="111"/>
    </row>
    <row r="715" spans="2:2" x14ac:dyDescent="0.25">
      <c r="B715" s="111"/>
    </row>
    <row r="716" spans="2:2" x14ac:dyDescent="0.25">
      <c r="B716" s="111"/>
    </row>
    <row r="717" spans="2:2" x14ac:dyDescent="0.25">
      <c r="B717" s="111"/>
    </row>
    <row r="718" spans="2:2" x14ac:dyDescent="0.25">
      <c r="B718" s="111"/>
    </row>
    <row r="719" spans="2:2" x14ac:dyDescent="0.25">
      <c r="B719" s="111"/>
    </row>
    <row r="720" spans="2:2" x14ac:dyDescent="0.25">
      <c r="B720" s="111"/>
    </row>
    <row r="721" spans="2:2" x14ac:dyDescent="0.25">
      <c r="B721" s="111"/>
    </row>
    <row r="722" spans="2:2" x14ac:dyDescent="0.25">
      <c r="B722" s="111"/>
    </row>
    <row r="723" spans="2:2" x14ac:dyDescent="0.25">
      <c r="B723" s="111"/>
    </row>
    <row r="724" spans="2:2" x14ac:dyDescent="0.25">
      <c r="B724" s="111"/>
    </row>
    <row r="725" spans="2:2" x14ac:dyDescent="0.25">
      <c r="B725" s="111"/>
    </row>
    <row r="726" spans="2:2" x14ac:dyDescent="0.25">
      <c r="B726" s="111"/>
    </row>
    <row r="727" spans="2:2" x14ac:dyDescent="0.25">
      <c r="B727" s="111"/>
    </row>
    <row r="728" spans="2:2" x14ac:dyDescent="0.25">
      <c r="B728" s="111"/>
    </row>
    <row r="729" spans="2:2" x14ac:dyDescent="0.25">
      <c r="B729" s="111"/>
    </row>
    <row r="730" spans="2:2" x14ac:dyDescent="0.25">
      <c r="B730" s="111"/>
    </row>
    <row r="731" spans="2:2" x14ac:dyDescent="0.25">
      <c r="B731" s="111"/>
    </row>
    <row r="732" spans="2:2" x14ac:dyDescent="0.25">
      <c r="B732" s="111"/>
    </row>
    <row r="733" spans="2:2" x14ac:dyDescent="0.25">
      <c r="B733" s="111"/>
    </row>
    <row r="734" spans="2:2" x14ac:dyDescent="0.25">
      <c r="B734" s="111"/>
    </row>
    <row r="735" spans="2:2" x14ac:dyDescent="0.25">
      <c r="B735" s="111"/>
    </row>
    <row r="736" spans="2:2" x14ac:dyDescent="0.25">
      <c r="B736" s="111"/>
    </row>
    <row r="737" spans="2:2" x14ac:dyDescent="0.25">
      <c r="B737" s="111"/>
    </row>
    <row r="738" spans="2:2" x14ac:dyDescent="0.25">
      <c r="B738" s="111"/>
    </row>
    <row r="739" spans="2:2" x14ac:dyDescent="0.25">
      <c r="B739" s="111"/>
    </row>
    <row r="740" spans="2:2" x14ac:dyDescent="0.25">
      <c r="B740" s="111"/>
    </row>
    <row r="741" spans="2:2" x14ac:dyDescent="0.25">
      <c r="B741" s="111"/>
    </row>
    <row r="742" spans="2:2" x14ac:dyDescent="0.25">
      <c r="B742" s="111"/>
    </row>
    <row r="743" spans="2:2" x14ac:dyDescent="0.25">
      <c r="B743" s="111"/>
    </row>
    <row r="744" spans="2:2" x14ac:dyDescent="0.25">
      <c r="B744" s="111"/>
    </row>
    <row r="745" spans="2:2" x14ac:dyDescent="0.25">
      <c r="B745" s="111"/>
    </row>
    <row r="746" spans="2:2" x14ac:dyDescent="0.25">
      <c r="B746" s="111"/>
    </row>
    <row r="747" spans="2:2" x14ac:dyDescent="0.25">
      <c r="B747" s="111"/>
    </row>
    <row r="748" spans="2:2" x14ac:dyDescent="0.25">
      <c r="B748" s="111"/>
    </row>
    <row r="749" spans="2:2" x14ac:dyDescent="0.25">
      <c r="B749" s="111"/>
    </row>
  </sheetData>
  <autoFilter ref="A4:Q4" xr:uid="{00000000-0009-0000-0000-000000000000}">
    <sortState xmlns:xlrd2="http://schemas.microsoft.com/office/spreadsheetml/2017/richdata2" ref="A5:Q101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2:B1048576 B1:B32">
    <cfRule type="duplicateValues" dxfId="380" priority="373596"/>
  </conditionalFormatting>
  <conditionalFormatting sqref="B102:B1048576 B5:B32">
    <cfRule type="duplicateValues" dxfId="379" priority="373600"/>
  </conditionalFormatting>
  <conditionalFormatting sqref="B102:B1048576 B1:B32">
    <cfRule type="duplicateValues" dxfId="378" priority="373604"/>
    <cfRule type="duplicateValues" dxfId="377" priority="373605"/>
    <cfRule type="duplicateValues" dxfId="376" priority="373606"/>
  </conditionalFormatting>
  <conditionalFormatting sqref="B102:B1048576 B1:B32">
    <cfRule type="duplicateValues" dxfId="375" priority="373616"/>
    <cfRule type="duplicateValues" dxfId="374" priority="373617"/>
  </conditionalFormatting>
  <conditionalFormatting sqref="B102:B1048576 B5:B32">
    <cfRule type="duplicateValues" dxfId="373" priority="373624"/>
    <cfRule type="duplicateValues" dxfId="372" priority="373625"/>
    <cfRule type="duplicateValues" dxfId="371" priority="373626"/>
  </conditionalFormatting>
  <conditionalFormatting sqref="B102:B1048576 B5:B32">
    <cfRule type="duplicateValues" dxfId="370" priority="373636"/>
    <cfRule type="duplicateValues" dxfId="369" priority="373637"/>
  </conditionalFormatting>
  <conditionalFormatting sqref="E102:E1048576 E49:E59 E1:E43">
    <cfRule type="duplicateValues" dxfId="368" priority="591"/>
  </conditionalFormatting>
  <conditionalFormatting sqref="E102:E1048576 E49:E59 E5:E43">
    <cfRule type="duplicateValues" dxfId="367" priority="574"/>
  </conditionalFormatting>
  <conditionalFormatting sqref="E102:E1048576 E49:E59 E1:E43">
    <cfRule type="duplicateValues" dxfId="366" priority="450"/>
    <cfRule type="duplicateValues" dxfId="365" priority="467"/>
    <cfRule type="duplicateValues" dxfId="364" priority="469"/>
  </conditionalFormatting>
  <conditionalFormatting sqref="B102:B1048576">
    <cfRule type="duplicateValues" dxfId="363" priority="468"/>
  </conditionalFormatting>
  <conditionalFormatting sqref="B33:B43">
    <cfRule type="duplicateValues" dxfId="362" priority="376543"/>
  </conditionalFormatting>
  <conditionalFormatting sqref="B33:B43">
    <cfRule type="duplicateValues" dxfId="361" priority="376544"/>
    <cfRule type="duplicateValues" dxfId="360" priority="376545"/>
    <cfRule type="duplicateValues" dxfId="359" priority="376546"/>
  </conditionalFormatting>
  <conditionalFormatting sqref="B33:B43">
    <cfRule type="duplicateValues" dxfId="358" priority="376547"/>
    <cfRule type="duplicateValues" dxfId="357" priority="376548"/>
  </conditionalFormatting>
  <conditionalFormatting sqref="E33:E43">
    <cfRule type="duplicateValues" dxfId="356" priority="376549"/>
  </conditionalFormatting>
  <conditionalFormatting sqref="E33:E43">
    <cfRule type="duplicateValues" dxfId="355" priority="376550"/>
    <cfRule type="duplicateValues" dxfId="354" priority="376551"/>
    <cfRule type="duplicateValues" dxfId="353" priority="376552"/>
  </conditionalFormatting>
  <conditionalFormatting sqref="E44:E48">
    <cfRule type="duplicateValues" dxfId="352" priority="376626"/>
  </conditionalFormatting>
  <conditionalFormatting sqref="E44:E48">
    <cfRule type="duplicateValues" dxfId="351" priority="376627"/>
    <cfRule type="duplicateValues" dxfId="350" priority="376628"/>
    <cfRule type="duplicateValues" dxfId="349" priority="376629"/>
  </conditionalFormatting>
  <conditionalFormatting sqref="B44:B48">
    <cfRule type="duplicateValues" dxfId="348" priority="376630"/>
  </conditionalFormatting>
  <conditionalFormatting sqref="B44:B48">
    <cfRule type="duplicateValues" dxfId="347" priority="376631"/>
    <cfRule type="duplicateValues" dxfId="346" priority="376632"/>
    <cfRule type="duplicateValues" dxfId="345" priority="376633"/>
  </conditionalFormatting>
  <conditionalFormatting sqref="B44:B48">
    <cfRule type="duplicateValues" dxfId="344" priority="376634"/>
    <cfRule type="duplicateValues" dxfId="343" priority="376635"/>
  </conditionalFormatting>
  <conditionalFormatting sqref="B5:B19">
    <cfRule type="duplicateValues" dxfId="342" priority="376670"/>
  </conditionalFormatting>
  <conditionalFormatting sqref="B5:B19">
    <cfRule type="duplicateValues" dxfId="341" priority="376671"/>
    <cfRule type="duplicateValues" dxfId="340" priority="376672"/>
    <cfRule type="duplicateValues" dxfId="339" priority="376673"/>
  </conditionalFormatting>
  <conditionalFormatting sqref="B5:B19">
    <cfRule type="duplicateValues" dxfId="338" priority="376674"/>
    <cfRule type="duplicateValues" dxfId="337" priority="376675"/>
  </conditionalFormatting>
  <conditionalFormatting sqref="E102:E1048576 E1:E59">
    <cfRule type="duplicateValues" dxfId="336" priority="203"/>
    <cfRule type="duplicateValues" dxfId="335" priority="217"/>
  </conditionalFormatting>
  <conditionalFormatting sqref="B102:B1048576 B1:B48">
    <cfRule type="duplicateValues" dxfId="334" priority="216"/>
  </conditionalFormatting>
  <conditionalFormatting sqref="B49:B59">
    <cfRule type="duplicateValues" dxfId="333" priority="215"/>
  </conditionalFormatting>
  <conditionalFormatting sqref="B49:B59">
    <cfRule type="duplicateValues" dxfId="332" priority="212"/>
    <cfRule type="duplicateValues" dxfId="331" priority="213"/>
    <cfRule type="duplicateValues" dxfId="330" priority="214"/>
  </conditionalFormatting>
  <conditionalFormatting sqref="B49:B59">
    <cfRule type="duplicateValues" dxfId="329" priority="210"/>
    <cfRule type="duplicateValues" dxfId="328" priority="211"/>
  </conditionalFormatting>
  <conditionalFormatting sqref="B49:B59">
    <cfRule type="duplicateValues" dxfId="327" priority="209"/>
  </conditionalFormatting>
  <conditionalFormatting sqref="E49:E59">
    <cfRule type="duplicateValues" dxfId="326" priority="208"/>
  </conditionalFormatting>
  <conditionalFormatting sqref="E49:E59">
    <cfRule type="duplicateValues" dxfId="325" priority="205"/>
    <cfRule type="duplicateValues" dxfId="324" priority="206"/>
    <cfRule type="duplicateValues" dxfId="323" priority="207"/>
  </conditionalFormatting>
  <conditionalFormatting sqref="E49:E59">
    <cfRule type="duplicateValues" dxfId="322" priority="204"/>
  </conditionalFormatting>
  <conditionalFormatting sqref="E60:E61">
    <cfRule type="duplicateValues" dxfId="321" priority="202"/>
  </conditionalFormatting>
  <conditionalFormatting sqref="E60:E61">
    <cfRule type="duplicateValues" dxfId="320" priority="201"/>
  </conditionalFormatting>
  <conditionalFormatting sqref="E60:E61">
    <cfRule type="duplicateValues" dxfId="319" priority="198"/>
    <cfRule type="duplicateValues" dxfId="318" priority="199"/>
    <cfRule type="duplicateValues" dxfId="317" priority="200"/>
  </conditionalFormatting>
  <conditionalFormatting sqref="E60:E61">
    <cfRule type="duplicateValues" dxfId="316" priority="184"/>
    <cfRule type="duplicateValues" dxfId="315" priority="197"/>
  </conditionalFormatting>
  <conditionalFormatting sqref="B60:B61">
    <cfRule type="duplicateValues" dxfId="314" priority="196"/>
  </conditionalFormatting>
  <conditionalFormatting sqref="B60:B61">
    <cfRule type="duplicateValues" dxfId="313" priority="193"/>
    <cfRule type="duplicateValues" dxfId="312" priority="194"/>
    <cfRule type="duplicateValues" dxfId="311" priority="195"/>
  </conditionalFormatting>
  <conditionalFormatting sqref="B60:B61">
    <cfRule type="duplicateValues" dxfId="310" priority="191"/>
    <cfRule type="duplicateValues" dxfId="309" priority="192"/>
  </conditionalFormatting>
  <conditionalFormatting sqref="B60:B61">
    <cfRule type="duplicateValues" dxfId="308" priority="190"/>
  </conditionalFormatting>
  <conditionalFormatting sqref="E60:E61">
    <cfRule type="duplicateValues" dxfId="307" priority="189"/>
  </conditionalFormatting>
  <conditionalFormatting sqref="E60:E61">
    <cfRule type="duplicateValues" dxfId="306" priority="186"/>
    <cfRule type="duplicateValues" dxfId="305" priority="187"/>
    <cfRule type="duplicateValues" dxfId="304" priority="188"/>
  </conditionalFormatting>
  <conditionalFormatting sqref="E60:E61">
    <cfRule type="duplicateValues" dxfId="303" priority="185"/>
  </conditionalFormatting>
  <conditionalFormatting sqref="E62">
    <cfRule type="duplicateValues" dxfId="302" priority="183"/>
  </conditionalFormatting>
  <conditionalFormatting sqref="E62">
    <cfRule type="duplicateValues" dxfId="301" priority="182"/>
  </conditionalFormatting>
  <conditionalFormatting sqref="E62">
    <cfRule type="duplicateValues" dxfId="300" priority="179"/>
    <cfRule type="duplicateValues" dxfId="299" priority="180"/>
    <cfRule type="duplicateValues" dxfId="298" priority="181"/>
  </conditionalFormatting>
  <conditionalFormatting sqref="E62">
    <cfRule type="duplicateValues" dxfId="297" priority="165"/>
    <cfRule type="duplicateValues" dxfId="296" priority="178"/>
  </conditionalFormatting>
  <conditionalFormatting sqref="B62">
    <cfRule type="duplicateValues" dxfId="295" priority="177"/>
  </conditionalFormatting>
  <conditionalFormatting sqref="B62">
    <cfRule type="duplicateValues" dxfId="294" priority="174"/>
    <cfRule type="duplicateValues" dxfId="293" priority="175"/>
    <cfRule type="duplicateValues" dxfId="292" priority="176"/>
  </conditionalFormatting>
  <conditionalFormatting sqref="B62">
    <cfRule type="duplicateValues" dxfId="291" priority="172"/>
    <cfRule type="duplicateValues" dxfId="290" priority="173"/>
  </conditionalFormatting>
  <conditionalFormatting sqref="B62">
    <cfRule type="duplicateValues" dxfId="289" priority="171"/>
  </conditionalFormatting>
  <conditionalFormatting sqref="E62">
    <cfRule type="duplicateValues" dxfId="288" priority="170"/>
  </conditionalFormatting>
  <conditionalFormatting sqref="E62">
    <cfRule type="duplicateValues" dxfId="287" priority="167"/>
    <cfRule type="duplicateValues" dxfId="286" priority="168"/>
    <cfRule type="duplicateValues" dxfId="285" priority="169"/>
  </conditionalFormatting>
  <conditionalFormatting sqref="E62">
    <cfRule type="duplicateValues" dxfId="284" priority="166"/>
  </conditionalFormatting>
  <conditionalFormatting sqref="B20:B32">
    <cfRule type="duplicateValues" dxfId="283" priority="376743"/>
  </conditionalFormatting>
  <conditionalFormatting sqref="B20:B32">
    <cfRule type="duplicateValues" dxfId="282" priority="376745"/>
    <cfRule type="duplicateValues" dxfId="281" priority="376746"/>
    <cfRule type="duplicateValues" dxfId="280" priority="376747"/>
  </conditionalFormatting>
  <conditionalFormatting sqref="B20:B32">
    <cfRule type="duplicateValues" dxfId="279" priority="376751"/>
    <cfRule type="duplicateValues" dxfId="278" priority="376752"/>
  </conditionalFormatting>
  <conditionalFormatting sqref="E5:E43">
    <cfRule type="duplicateValues" dxfId="277" priority="376755"/>
  </conditionalFormatting>
  <conditionalFormatting sqref="E5:E32">
    <cfRule type="duplicateValues" dxfId="276" priority="376757"/>
  </conditionalFormatting>
  <conditionalFormatting sqref="E5:E32">
    <cfRule type="duplicateValues" dxfId="275" priority="376759"/>
    <cfRule type="duplicateValues" dxfId="274" priority="376760"/>
    <cfRule type="duplicateValues" dxfId="273" priority="376761"/>
  </conditionalFormatting>
  <conditionalFormatting sqref="E63:E69">
    <cfRule type="duplicateValues" dxfId="272" priority="164"/>
  </conditionalFormatting>
  <conditionalFormatting sqref="E63:E69">
    <cfRule type="duplicateValues" dxfId="271" priority="163"/>
  </conditionalFormatting>
  <conditionalFormatting sqref="E63:E69">
    <cfRule type="duplicateValues" dxfId="270" priority="160"/>
    <cfRule type="duplicateValues" dxfId="269" priority="161"/>
    <cfRule type="duplicateValues" dxfId="268" priority="162"/>
  </conditionalFormatting>
  <conditionalFormatting sqref="E63:E69">
    <cfRule type="duplicateValues" dxfId="267" priority="146"/>
    <cfRule type="duplicateValues" dxfId="266" priority="159"/>
  </conditionalFormatting>
  <conditionalFormatting sqref="B63:B69">
    <cfRule type="duplicateValues" dxfId="265" priority="158"/>
  </conditionalFormatting>
  <conditionalFormatting sqref="B63:B69">
    <cfRule type="duplicateValues" dxfId="264" priority="155"/>
    <cfRule type="duplicateValues" dxfId="263" priority="156"/>
    <cfRule type="duplicateValues" dxfId="262" priority="157"/>
  </conditionalFormatting>
  <conditionalFormatting sqref="B63:B69">
    <cfRule type="duplicateValues" dxfId="261" priority="153"/>
    <cfRule type="duplicateValues" dxfId="260" priority="154"/>
  </conditionalFormatting>
  <conditionalFormatting sqref="B63:B69">
    <cfRule type="duplicateValues" dxfId="259" priority="152"/>
  </conditionalFormatting>
  <conditionalFormatting sqref="E63:E69">
    <cfRule type="duplicateValues" dxfId="258" priority="151"/>
  </conditionalFormatting>
  <conditionalFormatting sqref="E63:E69">
    <cfRule type="duplicateValues" dxfId="257" priority="148"/>
    <cfRule type="duplicateValues" dxfId="256" priority="149"/>
    <cfRule type="duplicateValues" dxfId="255" priority="150"/>
  </conditionalFormatting>
  <conditionalFormatting sqref="E63:E69">
    <cfRule type="duplicateValues" dxfId="254" priority="147"/>
  </conditionalFormatting>
  <conditionalFormatting sqref="E70:E72">
    <cfRule type="duplicateValues" dxfId="253" priority="145"/>
  </conditionalFormatting>
  <conditionalFormatting sqref="E70:E72">
    <cfRule type="duplicateValues" dxfId="252" priority="144"/>
  </conditionalFormatting>
  <conditionalFormatting sqref="E70:E72">
    <cfRule type="duplicateValues" dxfId="251" priority="141"/>
    <cfRule type="duplicateValues" dxfId="250" priority="142"/>
    <cfRule type="duplicateValues" dxfId="249" priority="143"/>
  </conditionalFormatting>
  <conditionalFormatting sqref="E70:E72">
    <cfRule type="duplicateValues" dxfId="248" priority="127"/>
    <cfRule type="duplicateValues" dxfId="247" priority="140"/>
  </conditionalFormatting>
  <conditionalFormatting sqref="B70:B72">
    <cfRule type="duplicateValues" dxfId="246" priority="139"/>
  </conditionalFormatting>
  <conditionalFormatting sqref="B70:B72">
    <cfRule type="duplicateValues" dxfId="245" priority="136"/>
    <cfRule type="duplicateValues" dxfId="244" priority="137"/>
    <cfRule type="duplicateValues" dxfId="243" priority="138"/>
  </conditionalFormatting>
  <conditionalFormatting sqref="B70:B72">
    <cfRule type="duplicateValues" dxfId="242" priority="134"/>
    <cfRule type="duplicateValues" dxfId="241" priority="135"/>
  </conditionalFormatting>
  <conditionalFormatting sqref="B70:B72">
    <cfRule type="duplicateValues" dxfId="240" priority="133"/>
  </conditionalFormatting>
  <conditionalFormatting sqref="E70:E72">
    <cfRule type="duplicateValues" dxfId="239" priority="132"/>
  </conditionalFormatting>
  <conditionalFormatting sqref="E70:E72">
    <cfRule type="duplicateValues" dxfId="238" priority="129"/>
    <cfRule type="duplicateValues" dxfId="237" priority="130"/>
    <cfRule type="duplicateValues" dxfId="236" priority="131"/>
  </conditionalFormatting>
  <conditionalFormatting sqref="E70:E72">
    <cfRule type="duplicateValues" dxfId="235" priority="128"/>
  </conditionalFormatting>
  <conditionalFormatting sqref="E73:E83">
    <cfRule type="duplicateValues" dxfId="234" priority="126"/>
  </conditionalFormatting>
  <conditionalFormatting sqref="E73:E83">
    <cfRule type="duplicateValues" dxfId="233" priority="125"/>
  </conditionalFormatting>
  <conditionalFormatting sqref="E73:E83">
    <cfRule type="duplicateValues" dxfId="232" priority="122"/>
    <cfRule type="duplicateValues" dxfId="231" priority="123"/>
    <cfRule type="duplicateValues" dxfId="230" priority="124"/>
  </conditionalFormatting>
  <conditionalFormatting sqref="E73:E83">
    <cfRule type="duplicateValues" dxfId="229" priority="108"/>
    <cfRule type="duplicateValues" dxfId="228" priority="121"/>
  </conditionalFormatting>
  <conditionalFormatting sqref="B73:B83">
    <cfRule type="duplicateValues" dxfId="227" priority="120"/>
  </conditionalFormatting>
  <conditionalFormatting sqref="B73:B83">
    <cfRule type="duplicateValues" dxfId="226" priority="117"/>
    <cfRule type="duplicateValues" dxfId="225" priority="118"/>
    <cfRule type="duplicateValues" dxfId="224" priority="119"/>
  </conditionalFormatting>
  <conditionalFormatting sqref="B73:B83">
    <cfRule type="duplicateValues" dxfId="223" priority="115"/>
    <cfRule type="duplicateValues" dxfId="222" priority="116"/>
  </conditionalFormatting>
  <conditionalFormatting sqref="B73:B83">
    <cfRule type="duplicateValues" dxfId="221" priority="114"/>
  </conditionalFormatting>
  <conditionalFormatting sqref="E73:E83">
    <cfRule type="duplicateValues" dxfId="220" priority="113"/>
  </conditionalFormatting>
  <conditionalFormatting sqref="E73:E83">
    <cfRule type="duplicateValues" dxfId="219" priority="110"/>
    <cfRule type="duplicateValues" dxfId="218" priority="111"/>
    <cfRule type="duplicateValues" dxfId="217" priority="112"/>
  </conditionalFormatting>
  <conditionalFormatting sqref="E73:E83">
    <cfRule type="duplicateValues" dxfId="216" priority="109"/>
  </conditionalFormatting>
  <conditionalFormatting sqref="E84:E85">
    <cfRule type="duplicateValues" dxfId="215" priority="107"/>
  </conditionalFormatting>
  <conditionalFormatting sqref="E84:E85">
    <cfRule type="duplicateValues" dxfId="214" priority="106"/>
  </conditionalFormatting>
  <conditionalFormatting sqref="E84:E85">
    <cfRule type="duplicateValues" dxfId="213" priority="103"/>
    <cfRule type="duplicateValues" dxfId="212" priority="104"/>
    <cfRule type="duplicateValues" dxfId="211" priority="105"/>
  </conditionalFormatting>
  <conditionalFormatting sqref="E84:E85">
    <cfRule type="duplicateValues" dxfId="210" priority="89"/>
    <cfRule type="duplicateValues" dxfId="209" priority="102"/>
  </conditionalFormatting>
  <conditionalFormatting sqref="B84:B85">
    <cfRule type="duplicateValues" dxfId="208" priority="101"/>
  </conditionalFormatting>
  <conditionalFormatting sqref="B84:B85">
    <cfRule type="duplicateValues" dxfId="207" priority="98"/>
    <cfRule type="duplicateValues" dxfId="206" priority="99"/>
    <cfRule type="duplicateValues" dxfId="205" priority="100"/>
  </conditionalFormatting>
  <conditionalFormatting sqref="B84:B85">
    <cfRule type="duplicateValues" dxfId="204" priority="96"/>
    <cfRule type="duplicateValues" dxfId="203" priority="97"/>
  </conditionalFormatting>
  <conditionalFormatting sqref="B84:B85">
    <cfRule type="duplicateValues" dxfId="202" priority="95"/>
  </conditionalFormatting>
  <conditionalFormatting sqref="E84:E85">
    <cfRule type="duplicateValues" dxfId="201" priority="94"/>
  </conditionalFormatting>
  <conditionalFormatting sqref="E84:E85">
    <cfRule type="duplicateValues" dxfId="200" priority="91"/>
    <cfRule type="duplicateValues" dxfId="199" priority="92"/>
    <cfRule type="duplicateValues" dxfId="198" priority="93"/>
  </conditionalFormatting>
  <conditionalFormatting sqref="E84:E85">
    <cfRule type="duplicateValues" dxfId="197" priority="90"/>
  </conditionalFormatting>
  <conditionalFormatting sqref="E86">
    <cfRule type="duplicateValues" dxfId="196" priority="88"/>
  </conditionalFormatting>
  <conditionalFormatting sqref="E86">
    <cfRule type="duplicateValues" dxfId="195" priority="87"/>
  </conditionalFormatting>
  <conditionalFormatting sqref="E86">
    <cfRule type="duplicateValues" dxfId="194" priority="84"/>
    <cfRule type="duplicateValues" dxfId="193" priority="85"/>
    <cfRule type="duplicateValues" dxfId="192" priority="86"/>
  </conditionalFormatting>
  <conditionalFormatting sqref="E86">
    <cfRule type="duplicateValues" dxfId="191" priority="70"/>
    <cfRule type="duplicateValues" dxfId="190" priority="83"/>
  </conditionalFormatting>
  <conditionalFormatting sqref="B86">
    <cfRule type="duplicateValues" dxfId="189" priority="82"/>
  </conditionalFormatting>
  <conditionalFormatting sqref="B86">
    <cfRule type="duplicateValues" dxfId="188" priority="79"/>
    <cfRule type="duplicateValues" dxfId="187" priority="80"/>
    <cfRule type="duplicateValues" dxfId="186" priority="81"/>
  </conditionalFormatting>
  <conditionalFormatting sqref="B86">
    <cfRule type="duplicateValues" dxfId="185" priority="77"/>
    <cfRule type="duplicateValues" dxfId="184" priority="78"/>
  </conditionalFormatting>
  <conditionalFormatting sqref="B86">
    <cfRule type="duplicateValues" dxfId="183" priority="76"/>
  </conditionalFormatting>
  <conditionalFormatting sqref="E86">
    <cfRule type="duplicateValues" dxfId="182" priority="75"/>
  </conditionalFormatting>
  <conditionalFormatting sqref="E86">
    <cfRule type="duplicateValues" dxfId="181" priority="72"/>
    <cfRule type="duplicateValues" dxfId="180" priority="73"/>
    <cfRule type="duplicateValues" dxfId="179" priority="74"/>
  </conditionalFormatting>
  <conditionalFormatting sqref="E86">
    <cfRule type="duplicateValues" dxfId="178" priority="71"/>
  </conditionalFormatting>
  <conditionalFormatting sqref="E87">
    <cfRule type="duplicateValues" dxfId="177" priority="50"/>
  </conditionalFormatting>
  <conditionalFormatting sqref="E87">
    <cfRule type="duplicateValues" dxfId="176" priority="49"/>
  </conditionalFormatting>
  <conditionalFormatting sqref="E87">
    <cfRule type="duplicateValues" dxfId="175" priority="46"/>
    <cfRule type="duplicateValues" dxfId="174" priority="47"/>
    <cfRule type="duplicateValues" dxfId="173" priority="48"/>
  </conditionalFormatting>
  <conditionalFormatting sqref="E87">
    <cfRule type="duplicateValues" dxfId="172" priority="32"/>
    <cfRule type="duplicateValues" dxfId="171" priority="45"/>
  </conditionalFormatting>
  <conditionalFormatting sqref="B87">
    <cfRule type="duplicateValues" dxfId="170" priority="44"/>
  </conditionalFormatting>
  <conditionalFormatting sqref="B87">
    <cfRule type="duplicateValues" dxfId="169" priority="41"/>
    <cfRule type="duplicateValues" dxfId="168" priority="42"/>
    <cfRule type="duplicateValues" dxfId="167" priority="43"/>
  </conditionalFormatting>
  <conditionalFormatting sqref="B87">
    <cfRule type="duplicateValues" dxfId="166" priority="39"/>
    <cfRule type="duplicateValues" dxfId="165" priority="40"/>
  </conditionalFormatting>
  <conditionalFormatting sqref="B87">
    <cfRule type="duplicateValues" dxfId="164" priority="38"/>
  </conditionalFormatting>
  <conditionalFormatting sqref="E87">
    <cfRule type="duplicateValues" dxfId="163" priority="37"/>
  </conditionalFormatting>
  <conditionalFormatting sqref="E87">
    <cfRule type="duplicateValues" dxfId="162" priority="34"/>
    <cfRule type="duplicateValues" dxfId="161" priority="35"/>
    <cfRule type="duplicateValues" dxfId="160" priority="36"/>
  </conditionalFormatting>
  <conditionalFormatting sqref="E87">
    <cfRule type="duplicateValues" dxfId="159" priority="33"/>
  </conditionalFormatting>
  <conditionalFormatting sqref="E88:E97">
    <cfRule type="duplicateValues" dxfId="158" priority="376787"/>
  </conditionalFormatting>
  <conditionalFormatting sqref="E88:E97">
    <cfRule type="duplicateValues" dxfId="157" priority="376789"/>
    <cfRule type="duplicateValues" dxfId="156" priority="376790"/>
    <cfRule type="duplicateValues" dxfId="155" priority="376791"/>
  </conditionalFormatting>
  <conditionalFormatting sqref="E88:E97">
    <cfRule type="duplicateValues" dxfId="154" priority="376792"/>
    <cfRule type="duplicateValues" dxfId="153" priority="376793"/>
  </conditionalFormatting>
  <conditionalFormatting sqref="B88:B97">
    <cfRule type="duplicateValues" dxfId="152" priority="376794"/>
  </conditionalFormatting>
  <conditionalFormatting sqref="B88:B97">
    <cfRule type="duplicateValues" dxfId="151" priority="376795"/>
    <cfRule type="duplicateValues" dxfId="150" priority="376796"/>
    <cfRule type="duplicateValues" dxfId="149" priority="376797"/>
  </conditionalFormatting>
  <conditionalFormatting sqref="B88:B97">
    <cfRule type="duplicateValues" dxfId="148" priority="376798"/>
    <cfRule type="duplicateValues" dxfId="147" priority="376799"/>
  </conditionalFormatting>
  <conditionalFormatting sqref="E98:E101">
    <cfRule type="duplicateValues" dxfId="11" priority="376862"/>
  </conditionalFormatting>
  <conditionalFormatting sqref="E98:E101">
    <cfRule type="duplicateValues" dxfId="10" priority="376863"/>
    <cfRule type="duplicateValues" dxfId="9" priority="376864"/>
    <cfRule type="duplicateValues" dxfId="8" priority="376865"/>
  </conditionalFormatting>
  <conditionalFormatting sqref="E98:E101">
    <cfRule type="duplicateValues" dxfId="7" priority="376866"/>
    <cfRule type="duplicateValues" dxfId="6" priority="376867"/>
  </conditionalFormatting>
  <conditionalFormatting sqref="B98:B101">
    <cfRule type="duplicateValues" dxfId="5" priority="376868"/>
  </conditionalFormatting>
  <conditionalFormatting sqref="B98:B101">
    <cfRule type="duplicateValues" dxfId="4" priority="376869"/>
    <cfRule type="duplicateValues" dxfId="3" priority="376870"/>
    <cfRule type="duplicateValues" dxfId="2" priority="376871"/>
  </conditionalFormatting>
  <conditionalFormatting sqref="B98:B101">
    <cfRule type="duplicateValues" dxfId="1" priority="376872"/>
    <cfRule type="duplicateValues" dxfId="0" priority="37687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"/>
  <sheetViews>
    <sheetView zoomScale="80" zoomScaleNormal="80" workbookViewId="0">
      <selection activeCell="F48" sqref="F48"/>
    </sheetView>
  </sheetViews>
  <sheetFormatPr defaultColWidth="52.85546875" defaultRowHeight="15" x14ac:dyDescent="0.25"/>
  <cols>
    <col min="1" max="1" width="25.7109375" style="85" bestFit="1" customWidth="1"/>
    <col min="2" max="2" width="18" style="85" bestFit="1" customWidth="1"/>
    <col min="3" max="3" width="56.42578125" style="85" bestFit="1" customWidth="1"/>
    <col min="4" max="4" width="39.28515625" style="85" bestFit="1" customWidth="1"/>
    <col min="5" max="5" width="25" style="85" customWidth="1"/>
    <col min="6" max="16384" width="52.85546875" style="85"/>
  </cols>
  <sheetData>
    <row r="1" spans="1:5" ht="22.5" customHeight="1" x14ac:dyDescent="0.25">
      <c r="A1" s="151" t="s">
        <v>2476</v>
      </c>
      <c r="B1" s="152"/>
      <c r="C1" s="152"/>
      <c r="D1" s="152"/>
      <c r="E1" s="153"/>
    </row>
    <row r="2" spans="1:5" ht="22.5" customHeight="1" x14ac:dyDescent="0.25">
      <c r="A2" s="151" t="s">
        <v>2158</v>
      </c>
      <c r="B2" s="152"/>
      <c r="C2" s="152"/>
      <c r="D2" s="152"/>
      <c r="E2" s="153"/>
    </row>
    <row r="3" spans="1:5" ht="25.5" customHeight="1" x14ac:dyDescent="0.25">
      <c r="A3" s="155" t="s">
        <v>2476</v>
      </c>
      <c r="B3" s="156"/>
      <c r="C3" s="156"/>
      <c r="D3" s="156"/>
      <c r="E3" s="157"/>
    </row>
    <row r="4" spans="1:5" ht="18" x14ac:dyDescent="0.25">
      <c r="A4" s="111"/>
      <c r="B4" s="86"/>
      <c r="C4" s="86"/>
      <c r="D4" s="86"/>
      <c r="E4" s="124"/>
    </row>
    <row r="5" spans="1:5" ht="18.75" thickBot="1" x14ac:dyDescent="0.3">
      <c r="A5" s="125" t="s">
        <v>2423</v>
      </c>
      <c r="B5" s="126">
        <v>44244.25</v>
      </c>
      <c r="C5" s="127"/>
      <c r="D5" s="86"/>
      <c r="E5" s="128"/>
    </row>
    <row r="6" spans="1:5" ht="18.75" thickBot="1" x14ac:dyDescent="0.3">
      <c r="A6" s="125" t="s">
        <v>2424</v>
      </c>
      <c r="B6" s="126">
        <v>44244.708333333336</v>
      </c>
      <c r="C6" s="127"/>
      <c r="D6" s="86"/>
      <c r="E6" s="128"/>
    </row>
    <row r="7" spans="1:5" ht="18" x14ac:dyDescent="0.25">
      <c r="A7" s="111"/>
      <c r="B7" s="86"/>
      <c r="C7" s="86"/>
      <c r="D7" s="86"/>
      <c r="E7" s="129"/>
    </row>
    <row r="8" spans="1:5" ht="18.75" customHeight="1" x14ac:dyDescent="0.25">
      <c r="A8" s="154" t="s">
        <v>2425</v>
      </c>
      <c r="B8" s="154"/>
      <c r="C8" s="154"/>
      <c r="D8" s="154"/>
      <c r="E8" s="154"/>
    </row>
    <row r="9" spans="1:5" ht="18" x14ac:dyDescent="0.25">
      <c r="A9" s="87" t="s">
        <v>15</v>
      </c>
      <c r="B9" s="87" t="s">
        <v>2426</v>
      </c>
      <c r="C9" s="88" t="s">
        <v>46</v>
      </c>
      <c r="D9" s="130" t="s">
        <v>2433</v>
      </c>
      <c r="E9" s="131" t="s">
        <v>2427</v>
      </c>
    </row>
    <row r="10" spans="1:5" ht="18" x14ac:dyDescent="0.25">
      <c r="A10" s="113" t="str">
        <f>VLOOKUP(B10,'[1]LISTADO ATM'!$A$2:$C$817,3,0)</f>
        <v>DISTRITO NACIONAL</v>
      </c>
      <c r="B10" s="112">
        <v>911</v>
      </c>
      <c r="C10" s="113" t="str">
        <f>VLOOKUP(B10,'[1]LISTADO ATM'!$A$2:$B$816,2,0)</f>
        <v xml:space="preserve">ATM Oficina Venezuela II </v>
      </c>
      <c r="D10" s="116" t="s">
        <v>2493</v>
      </c>
      <c r="E10" s="122">
        <v>335794483</v>
      </c>
    </row>
    <row r="11" spans="1:5" ht="18" x14ac:dyDescent="0.25">
      <c r="A11" s="113" t="str">
        <f>VLOOKUP(B11,'[1]LISTADO ATM'!$A$2:$C$817,3,0)</f>
        <v>DISTRITO NACIONAL</v>
      </c>
      <c r="B11" s="112">
        <v>194</v>
      </c>
      <c r="C11" s="113" t="str">
        <f>VLOOKUP(B11,'[1]LISTADO ATM'!$A$2:$B$816,2,0)</f>
        <v xml:space="preserve">ATM UNP Pantoja </v>
      </c>
      <c r="D11" s="116" t="s">
        <v>2493</v>
      </c>
      <c r="E11" s="122">
        <v>335794488</v>
      </c>
    </row>
    <row r="12" spans="1:5" ht="18" x14ac:dyDescent="0.25">
      <c r="A12" s="112" t="str">
        <f>VLOOKUP(B12,'[1]LISTADO ATM'!$A$2:$C$817,3,0)</f>
        <v>SUR</v>
      </c>
      <c r="B12" s="112">
        <v>767</v>
      </c>
      <c r="C12" s="113" t="str">
        <f>VLOOKUP(B12,'[1]LISTADO ATM'!$A$2:$B$816,2,0)</f>
        <v xml:space="preserve">ATM S/M Diverso (Azua) </v>
      </c>
      <c r="D12" s="116" t="s">
        <v>2493</v>
      </c>
      <c r="E12" s="122">
        <v>335792112</v>
      </c>
    </row>
    <row r="13" spans="1:5" ht="18" x14ac:dyDescent="0.25">
      <c r="A13" s="113" t="str">
        <f>VLOOKUP(B13,'[1]LISTADO ATM'!$A$2:$C$817,3,0)</f>
        <v>NORTE</v>
      </c>
      <c r="B13" s="112">
        <v>716</v>
      </c>
      <c r="C13" s="113" t="str">
        <f>VLOOKUP(B13,'[1]LISTADO ATM'!$A$2:$B$816,2,0)</f>
        <v xml:space="preserve">ATM Oficina Zona Franca (Santiago) </v>
      </c>
      <c r="D13" s="116" t="s">
        <v>2493</v>
      </c>
      <c r="E13" s="122">
        <v>335793689</v>
      </c>
    </row>
    <row r="14" spans="1:5" ht="18" x14ac:dyDescent="0.25">
      <c r="A14" s="113" t="str">
        <f>VLOOKUP(B14,'[1]LISTADO ATM'!$A$2:$C$817,3,0)</f>
        <v>DISTRITO NACIONAL</v>
      </c>
      <c r="B14" s="112">
        <v>813</v>
      </c>
      <c r="C14" s="113" t="str">
        <f>VLOOKUP(B14,'[1]LISTADO ATM'!$A$2:$B$816,2,0)</f>
        <v>ATM Occidental Mall</v>
      </c>
      <c r="D14" s="116" t="s">
        <v>2493</v>
      </c>
      <c r="E14" s="122">
        <v>335793852</v>
      </c>
    </row>
    <row r="15" spans="1:5" s="111" customFormat="1" ht="18" x14ac:dyDescent="0.25">
      <c r="A15" s="113" t="str">
        <f>VLOOKUP(B15,'[1]LISTADO ATM'!$A$2:$C$817,3,0)</f>
        <v>NORTE</v>
      </c>
      <c r="B15" s="112">
        <v>151</v>
      </c>
      <c r="C15" s="113" t="str">
        <f>VLOOKUP(B15,'[1]LISTADO ATM'!$A$2:$B$816,2,0)</f>
        <v xml:space="preserve">ATM Oficina Nagua </v>
      </c>
      <c r="D15" s="116" t="s">
        <v>2493</v>
      </c>
      <c r="E15" s="122">
        <v>335794489</v>
      </c>
    </row>
    <row r="16" spans="1:5" s="111" customFormat="1" ht="18" x14ac:dyDescent="0.25">
      <c r="A16" s="113" t="str">
        <f>VLOOKUP(B16,'[1]LISTADO ATM'!$A$2:$C$817,3,0)</f>
        <v>NORTE</v>
      </c>
      <c r="B16" s="112">
        <v>396</v>
      </c>
      <c r="C16" s="113" t="str">
        <f>VLOOKUP(B16,'[1]LISTADO ATM'!$A$2:$B$816,2,0)</f>
        <v xml:space="preserve">ATM Oficina Plaza Ulloa (La Fuente) </v>
      </c>
      <c r="D16" s="116" t="s">
        <v>2493</v>
      </c>
      <c r="E16" s="122">
        <v>335794490</v>
      </c>
    </row>
    <row r="17" spans="1:5" s="111" customFormat="1" ht="18" x14ac:dyDescent="0.25">
      <c r="A17" s="113" t="str">
        <f>VLOOKUP(B17,'[1]LISTADO ATM'!$A$2:$C$817,3,0)</f>
        <v>DISTRITO NACIONAL</v>
      </c>
      <c r="B17" s="112">
        <v>535</v>
      </c>
      <c r="C17" s="113" t="str">
        <f>VLOOKUP(B17,'[1]LISTADO ATM'!$A$2:$B$816,2,0)</f>
        <v xml:space="preserve">ATM Autoservicio Torre III </v>
      </c>
      <c r="D17" s="116" t="s">
        <v>2493</v>
      </c>
      <c r="E17" s="122" t="s">
        <v>2539</v>
      </c>
    </row>
    <row r="18" spans="1:5" s="111" customFormat="1" ht="18" x14ac:dyDescent="0.25">
      <c r="A18" s="113" t="str">
        <f>VLOOKUP(B18,'[1]LISTADO ATM'!$A$2:$C$817,3,0)</f>
        <v>DISTRITO NACIONAL</v>
      </c>
      <c r="B18" s="112">
        <v>743</v>
      </c>
      <c r="C18" s="113" t="str">
        <f>VLOOKUP(B18,'[1]LISTADO ATM'!$A$2:$B$816,2,0)</f>
        <v xml:space="preserve">ATM Oficina Los Frailes </v>
      </c>
      <c r="D18" s="116" t="s">
        <v>2493</v>
      </c>
      <c r="E18" s="122">
        <v>335794747</v>
      </c>
    </row>
    <row r="19" spans="1:5" s="111" customFormat="1" ht="18" x14ac:dyDescent="0.25">
      <c r="A19" s="112" t="str">
        <f>VLOOKUP(B19,'[1]LISTADO ATM'!$A$2:$C$817,3,0)</f>
        <v>ESTE</v>
      </c>
      <c r="B19" s="112">
        <v>429</v>
      </c>
      <c r="C19" s="113" t="str">
        <f>VLOOKUP(B19,'[1]LISTADO ATM'!$A$2:$B$816,2,0)</f>
        <v xml:space="preserve">ATM Oficina Jumbo La Romana </v>
      </c>
      <c r="D19" s="116" t="s">
        <v>2493</v>
      </c>
      <c r="E19" s="122">
        <v>335793438</v>
      </c>
    </row>
    <row r="20" spans="1:5" ht="18" x14ac:dyDescent="0.25">
      <c r="A20" s="113" t="str">
        <f>VLOOKUP(B20,'[1]LISTADO ATM'!$A$2:$C$817,3,0)</f>
        <v>NORTE</v>
      </c>
      <c r="B20" s="112">
        <v>283</v>
      </c>
      <c r="C20" s="113" t="str">
        <f>VLOOKUP(B20,'[1]LISTADO ATM'!$A$2:$B$816,2,0)</f>
        <v xml:space="preserve">ATM Oficina Nibaje </v>
      </c>
      <c r="D20" s="116" t="s">
        <v>2493</v>
      </c>
      <c r="E20" s="122">
        <v>335793610</v>
      </c>
    </row>
    <row r="21" spans="1:5" ht="18.75" customHeight="1" x14ac:dyDescent="0.25">
      <c r="A21" s="113" t="str">
        <f>VLOOKUP(B21,'[1]LISTADO ATM'!$A$2:$C$817,3,0)</f>
        <v>SUR</v>
      </c>
      <c r="B21" s="112">
        <v>249</v>
      </c>
      <c r="C21" s="113" t="str">
        <f>VLOOKUP(B21,'[1]LISTADO ATM'!$A$2:$B$816,2,0)</f>
        <v xml:space="preserve">ATM Banco Agrícola Neiba </v>
      </c>
      <c r="D21" s="116" t="s">
        <v>2493</v>
      </c>
      <c r="E21" s="122">
        <v>335793836</v>
      </c>
    </row>
    <row r="22" spans="1:5" ht="18" x14ac:dyDescent="0.25">
      <c r="A22" s="113" t="str">
        <f>VLOOKUP(B22,'[1]LISTADO ATM'!$A$2:$C$817,3,0)</f>
        <v>NORTE</v>
      </c>
      <c r="B22" s="112">
        <v>837</v>
      </c>
      <c r="C22" s="113" t="str">
        <f>VLOOKUP(B22,'[1]LISTADO ATM'!$A$2:$B$816,2,0)</f>
        <v>ATM Estación Next Canabacoa</v>
      </c>
      <c r="D22" s="116" t="s">
        <v>2493</v>
      </c>
      <c r="E22" s="122">
        <v>335793854</v>
      </c>
    </row>
    <row r="23" spans="1:5" ht="18" x14ac:dyDescent="0.25">
      <c r="A23" s="113" t="str">
        <f>VLOOKUP(B23,'[1]LISTADO ATM'!$A$2:$C$817,3,0)</f>
        <v>DISTRITO NACIONAL</v>
      </c>
      <c r="B23" s="112">
        <v>908</v>
      </c>
      <c r="C23" s="113" t="str">
        <f>VLOOKUP(B23,'[1]LISTADO ATM'!$A$2:$B$816,2,0)</f>
        <v xml:space="preserve">ATM Oficina Plaza Botánika </v>
      </c>
      <c r="D23" s="116" t="s">
        <v>2493</v>
      </c>
      <c r="E23" s="122">
        <v>335793992</v>
      </c>
    </row>
    <row r="24" spans="1:5" s="111" customFormat="1" ht="18" x14ac:dyDescent="0.25">
      <c r="A24" s="113" t="str">
        <f>VLOOKUP(B24,'[1]LISTADO ATM'!$A$2:$C$817,3,0)</f>
        <v>SUR</v>
      </c>
      <c r="B24" s="112">
        <v>301</v>
      </c>
      <c r="C24" s="113" t="str">
        <f>VLOOKUP(B24,'[1]LISTADO ATM'!$A$2:$B$816,2,0)</f>
        <v xml:space="preserve">ATM UNP Alfa y Omega (Barahona) </v>
      </c>
      <c r="D24" s="116" t="s">
        <v>2493</v>
      </c>
      <c r="E24" s="122">
        <v>335794070</v>
      </c>
    </row>
    <row r="25" spans="1:5" s="111" customFormat="1" ht="18" x14ac:dyDescent="0.25">
      <c r="A25" s="113" t="str">
        <f>VLOOKUP(B25,'[1]LISTADO ATM'!$A$2:$C$817,3,0)</f>
        <v>DISTRITO NACIONAL</v>
      </c>
      <c r="B25" s="112">
        <v>160</v>
      </c>
      <c r="C25" s="113" t="str">
        <f>VLOOKUP(B25,'[1]LISTADO ATM'!$A$2:$B$816,2,0)</f>
        <v xml:space="preserve">ATM Oficina Herrera </v>
      </c>
      <c r="D25" s="116" t="s">
        <v>2493</v>
      </c>
      <c r="E25" s="122">
        <v>335794486</v>
      </c>
    </row>
    <row r="26" spans="1:5" s="111" customFormat="1" ht="18" x14ac:dyDescent="0.25">
      <c r="A26" s="113" t="str">
        <f>VLOOKUP(B26,'[1]LISTADO ATM'!$A$2:$C$817,3,0)</f>
        <v>DISTRITO NACIONAL</v>
      </c>
      <c r="B26" s="112">
        <v>414</v>
      </c>
      <c r="C26" s="113" t="str">
        <f>VLOOKUP(B26,'[1]LISTADO ATM'!$A$2:$B$816,2,0)</f>
        <v>ATM Villa Francisca II</v>
      </c>
      <c r="D26" s="116" t="s">
        <v>2493</v>
      </c>
      <c r="E26" s="122">
        <v>335795312</v>
      </c>
    </row>
    <row r="27" spans="1:5" s="111" customFormat="1" ht="18" x14ac:dyDescent="0.25">
      <c r="A27" s="113" t="str">
        <f>VLOOKUP(B27,'[1]LISTADO ATM'!$A$2:$C$817,3,0)</f>
        <v>NORTE</v>
      </c>
      <c r="B27" s="112">
        <v>88</v>
      </c>
      <c r="C27" s="113" t="str">
        <f>VLOOKUP(B27,'[1]LISTADO ATM'!$A$2:$B$816,2,0)</f>
        <v xml:space="preserve">ATM S/M La Fuente (Santiago) </v>
      </c>
      <c r="D27" s="116" t="s">
        <v>2493</v>
      </c>
      <c r="E27" s="122">
        <v>335794553</v>
      </c>
    </row>
    <row r="28" spans="1:5" ht="18.75" customHeight="1" x14ac:dyDescent="0.25">
      <c r="A28" s="113" t="str">
        <f>VLOOKUP(B28,'[1]LISTADO ATM'!$A$2:$C$817,3,0)</f>
        <v>DISTRITO NACIONAL</v>
      </c>
      <c r="B28" s="112">
        <v>719</v>
      </c>
      <c r="C28" s="113" t="str">
        <f>VLOOKUP(B28,'[1]LISTADO ATM'!$A$2:$B$816,2,0)</f>
        <v xml:space="preserve">ATM Ayuntamiento Municipal San Luís </v>
      </c>
      <c r="D28" s="116" t="s">
        <v>2493</v>
      </c>
      <c r="E28" s="122">
        <v>335793078</v>
      </c>
    </row>
    <row r="29" spans="1:5" ht="18" x14ac:dyDescent="0.25">
      <c r="A29" s="113" t="str">
        <f>VLOOKUP(B29,'[1]LISTADO ATM'!$A$2:$C$817,3,0)</f>
        <v>NORTE</v>
      </c>
      <c r="B29" s="112">
        <v>752</v>
      </c>
      <c r="C29" s="113" t="str">
        <f>VLOOKUP(B29,'[1]LISTADO ATM'!$A$2:$B$816,2,0)</f>
        <v xml:space="preserve">ATM UNP Las Carolinas (La Vega) </v>
      </c>
      <c r="D29" s="116" t="s">
        <v>2493</v>
      </c>
      <c r="E29" s="122">
        <v>335794485</v>
      </c>
    </row>
    <row r="30" spans="1:5" ht="18" x14ac:dyDescent="0.25">
      <c r="A30" s="113" t="str">
        <f>VLOOKUP(B30,'[1]LISTADO ATM'!$A$2:$C$817,3,0)</f>
        <v>SUR</v>
      </c>
      <c r="B30" s="112">
        <v>783</v>
      </c>
      <c r="C30" s="113" t="str">
        <f>VLOOKUP(B30,'[1]LISTADO ATM'!$A$2:$B$816,2,0)</f>
        <v xml:space="preserve">ATM Autobanco Alfa y Omega (Barahona) </v>
      </c>
      <c r="D30" s="116" t="s">
        <v>2493</v>
      </c>
      <c r="E30" s="122">
        <v>335794782</v>
      </c>
    </row>
    <row r="31" spans="1:5" ht="18.75" customHeight="1" thickBot="1" x14ac:dyDescent="0.3">
      <c r="A31" s="89" t="s">
        <v>2428</v>
      </c>
      <c r="B31" s="115">
        <f>COUNT(B10:B15)</f>
        <v>6</v>
      </c>
      <c r="C31" s="137"/>
      <c r="D31" s="150"/>
      <c r="E31" s="138"/>
    </row>
    <row r="32" spans="1:5" ht="15.75" thickBot="1" x14ac:dyDescent="0.3">
      <c r="A32" s="111"/>
      <c r="B32" s="98"/>
      <c r="C32" s="111"/>
      <c r="D32" s="111"/>
      <c r="E32" s="98"/>
    </row>
    <row r="33" spans="1:5" s="111" customFormat="1" ht="18.75" thickBot="1" x14ac:dyDescent="0.3">
      <c r="A33" s="141" t="s">
        <v>2430</v>
      </c>
      <c r="B33" s="142"/>
      <c r="C33" s="142"/>
      <c r="D33" s="142"/>
      <c r="E33" s="143"/>
    </row>
    <row r="34" spans="1:5" s="111" customFormat="1" ht="18" x14ac:dyDescent="0.25">
      <c r="A34" s="87" t="s">
        <v>15</v>
      </c>
      <c r="B34" s="87" t="s">
        <v>2426</v>
      </c>
      <c r="C34" s="88" t="s">
        <v>46</v>
      </c>
      <c r="D34" s="88" t="s">
        <v>2433</v>
      </c>
      <c r="E34" s="88" t="s">
        <v>2427</v>
      </c>
    </row>
    <row r="35" spans="1:5" s="111" customFormat="1" ht="18" x14ac:dyDescent="0.25">
      <c r="A35" s="113" t="str">
        <f>VLOOKUP(B35,'[1]LISTADO ATM'!$A$2:$C$817,3,0)</f>
        <v>DISTRITO NACIONAL</v>
      </c>
      <c r="B35" s="112">
        <v>648</v>
      </c>
      <c r="C35" s="113" t="str">
        <f>VLOOKUP(B35,'[1]LISTADO ATM'!$A$2:$B$816,2,0)</f>
        <v xml:space="preserve">ATM Hermandad de Pensionados </v>
      </c>
      <c r="D35" s="114" t="s">
        <v>2455</v>
      </c>
      <c r="E35" s="122">
        <v>335793938</v>
      </c>
    </row>
    <row r="36" spans="1:5" s="111" customFormat="1" ht="18" x14ac:dyDescent="0.25">
      <c r="A36" s="113" t="str">
        <f>VLOOKUP(B36,'[1]LISTADO ATM'!$A$2:$C$817,3,0)</f>
        <v>DISTRITO NACIONAL</v>
      </c>
      <c r="B36" s="112">
        <v>734</v>
      </c>
      <c r="C36" s="113" t="str">
        <f>VLOOKUP(B36,'[1]LISTADO ATM'!$A$2:$B$816,2,0)</f>
        <v xml:space="preserve">ATM Oficina Independencia I </v>
      </c>
      <c r="D36" s="114" t="s">
        <v>2455</v>
      </c>
      <c r="E36" s="122">
        <v>335794484</v>
      </c>
    </row>
    <row r="37" spans="1:5" s="111" customFormat="1" ht="18" x14ac:dyDescent="0.25">
      <c r="A37" s="113" t="str">
        <f>VLOOKUP(B37,'[1]LISTADO ATM'!$A$2:$C$817,3,0)</f>
        <v>DISTRITO NACIONAL</v>
      </c>
      <c r="B37" s="112">
        <v>390</v>
      </c>
      <c r="C37" s="113" t="str">
        <f>VLOOKUP(B37,'[1]LISTADO ATM'!$A$2:$B$816,2,0)</f>
        <v xml:space="preserve">ATM Oficina Boca Chica II </v>
      </c>
      <c r="D37" s="114" t="s">
        <v>2455</v>
      </c>
      <c r="E37" s="122">
        <v>335795308</v>
      </c>
    </row>
    <row r="38" spans="1:5" s="111" customFormat="1" ht="18" x14ac:dyDescent="0.25">
      <c r="A38" s="113" t="str">
        <f>VLOOKUP(B38,'[1]LISTADO ATM'!$A$2:$C$817,3,0)</f>
        <v>DISTRITO NACIONAL</v>
      </c>
      <c r="B38" s="112">
        <v>562</v>
      </c>
      <c r="C38" s="113" t="str">
        <f>VLOOKUP(B38,'[1]LISTADO ATM'!$A$2:$B$816,2,0)</f>
        <v xml:space="preserve">ATM S/M Jumbo Carretera Mella </v>
      </c>
      <c r="D38" s="114" t="s">
        <v>2455</v>
      </c>
      <c r="E38" s="122">
        <v>335795325</v>
      </c>
    </row>
    <row r="39" spans="1:5" s="111" customFormat="1" ht="18" x14ac:dyDescent="0.25">
      <c r="A39" s="113" t="str">
        <f>VLOOKUP(B39,'[1]LISTADO ATM'!$A$2:$C$817,3,0)</f>
        <v>DISTRITO NACIONAL</v>
      </c>
      <c r="B39" s="112">
        <v>655</v>
      </c>
      <c r="C39" s="113" t="str">
        <f>VLOOKUP(B39,'[1]LISTADO ATM'!$A$2:$B$816,2,0)</f>
        <v>ATM Farmacia Sandra</v>
      </c>
      <c r="D39" s="114" t="s">
        <v>2455</v>
      </c>
      <c r="E39" s="122">
        <v>335795364</v>
      </c>
    </row>
    <row r="40" spans="1:5" s="111" customFormat="1" ht="18" x14ac:dyDescent="0.25">
      <c r="A40" s="113" t="str">
        <f>VLOOKUP(B40,'[1]LISTADO ATM'!$A$2:$C$817,3,0)</f>
        <v>DISTRITO NACIONAL</v>
      </c>
      <c r="B40" s="112">
        <v>717</v>
      </c>
      <c r="C40" s="113" t="str">
        <f>VLOOKUP(B40,'[1]LISTADO ATM'!$A$2:$B$816,2,0)</f>
        <v xml:space="preserve">ATM Oficina Los Alcarrizos </v>
      </c>
      <c r="D40" s="114" t="s">
        <v>2455</v>
      </c>
      <c r="E40" s="122">
        <v>335795387</v>
      </c>
    </row>
    <row r="41" spans="1:5" s="111" customFormat="1" ht="18" x14ac:dyDescent="0.25">
      <c r="A41" s="113" t="str">
        <f>VLOOKUP(B41,'[1]LISTADO ATM'!$A$2:$C$817,3,0)</f>
        <v>ESTE</v>
      </c>
      <c r="B41" s="112">
        <v>838</v>
      </c>
      <c r="C41" s="113" t="str">
        <f>VLOOKUP(B41,'[1]LISTADO ATM'!$A$2:$B$816,2,0)</f>
        <v xml:space="preserve">ATM UNP Consuelo </v>
      </c>
      <c r="D41" s="114" t="s">
        <v>2455</v>
      </c>
      <c r="E41" s="122">
        <v>335795413</v>
      </c>
    </row>
    <row r="42" spans="1:5" ht="18.75" thickBot="1" x14ac:dyDescent="0.3">
      <c r="A42" s="108" t="s">
        <v>2428</v>
      </c>
      <c r="B42" s="115">
        <f>COUNT(B35:B41)</f>
        <v>7</v>
      </c>
      <c r="C42" s="109"/>
      <c r="D42" s="109"/>
      <c r="E42" s="109"/>
    </row>
    <row r="43" spans="1:5" ht="15.75" thickBot="1" x14ac:dyDescent="0.3">
      <c r="A43" s="111"/>
      <c r="B43" s="98"/>
      <c r="C43" s="111"/>
      <c r="D43" s="111"/>
      <c r="E43" s="98"/>
    </row>
    <row r="44" spans="1:5" ht="18.75" thickBot="1" x14ac:dyDescent="0.3">
      <c r="A44" s="141" t="s">
        <v>2431</v>
      </c>
      <c r="B44" s="142"/>
      <c r="C44" s="142"/>
      <c r="D44" s="142"/>
      <c r="E44" s="143"/>
    </row>
    <row r="45" spans="1:5" ht="18" x14ac:dyDescent="0.25">
      <c r="A45" s="87" t="s">
        <v>15</v>
      </c>
      <c r="B45" s="87" t="s">
        <v>2426</v>
      </c>
      <c r="C45" s="88" t="s">
        <v>46</v>
      </c>
      <c r="D45" s="88" t="s">
        <v>2433</v>
      </c>
      <c r="E45" s="88" t="s">
        <v>2427</v>
      </c>
    </row>
    <row r="46" spans="1:5" ht="18" x14ac:dyDescent="0.25">
      <c r="A46" s="113" t="str">
        <f>VLOOKUP(B46,'[1]LISTADO ATM'!$A$2:$C$817,3,0)</f>
        <v>DISTRITO NACIONAL</v>
      </c>
      <c r="B46" s="112">
        <v>755</v>
      </c>
      <c r="C46" s="113" t="str">
        <f>VLOOKUP(B46,'[1]LISTADO ATM'!$A$2:$B$816,2,0)</f>
        <v xml:space="preserve">ATM Oficina Galería del Este (Plaza) </v>
      </c>
      <c r="D46" s="121" t="s">
        <v>2501</v>
      </c>
      <c r="E46" s="122">
        <v>335793665</v>
      </c>
    </row>
    <row r="47" spans="1:5" ht="18" x14ac:dyDescent="0.25">
      <c r="A47" s="113" t="str">
        <f>VLOOKUP(B47,'[1]LISTADO ATM'!$A$2:$C$817,3,0)</f>
        <v>DISTRITO NACIONAL</v>
      </c>
      <c r="B47" s="112">
        <v>300</v>
      </c>
      <c r="C47" s="113" t="str">
        <f>VLOOKUP(B47,'[1]LISTADO ATM'!$A$2:$B$816,2,0)</f>
        <v xml:space="preserve">ATM S/M Aprezio Los Guaricanos </v>
      </c>
      <c r="D47" s="121" t="s">
        <v>2501</v>
      </c>
      <c r="E47" s="122">
        <v>335794487</v>
      </c>
    </row>
    <row r="48" spans="1:5" ht="18.75" thickBot="1" x14ac:dyDescent="0.3">
      <c r="A48" s="89" t="s">
        <v>2428</v>
      </c>
      <c r="B48" s="115">
        <f>COUNT(B46:B47)</f>
        <v>2</v>
      </c>
      <c r="C48" s="109"/>
      <c r="D48" s="117"/>
      <c r="E48" s="118"/>
    </row>
    <row r="49" spans="1:5" ht="15.75" thickBot="1" x14ac:dyDescent="0.3">
      <c r="A49" s="111"/>
      <c r="B49" s="98"/>
      <c r="C49" s="111"/>
      <c r="D49" s="111"/>
      <c r="E49" s="98"/>
    </row>
    <row r="50" spans="1:5" ht="18.75" thickBot="1" x14ac:dyDescent="0.3">
      <c r="A50" s="144" t="s">
        <v>2429</v>
      </c>
      <c r="B50" s="145"/>
      <c r="C50" s="111"/>
      <c r="D50" s="111"/>
      <c r="E50" s="98"/>
    </row>
    <row r="51" spans="1:5" ht="18.75" thickBot="1" x14ac:dyDescent="0.3">
      <c r="A51" s="146">
        <f>+B42+B48</f>
        <v>9</v>
      </c>
      <c r="B51" s="147"/>
      <c r="C51" s="111"/>
      <c r="D51" s="111"/>
      <c r="E51" s="98"/>
    </row>
    <row r="52" spans="1:5" ht="15.75" thickBot="1" x14ac:dyDescent="0.3">
      <c r="A52" s="111"/>
      <c r="B52" s="98"/>
      <c r="C52" s="111"/>
      <c r="D52" s="111"/>
      <c r="E52" s="98"/>
    </row>
    <row r="53" spans="1:5" ht="18.75" thickBot="1" x14ac:dyDescent="0.3">
      <c r="A53" s="141" t="s">
        <v>2432</v>
      </c>
      <c r="B53" s="142"/>
      <c r="C53" s="142"/>
      <c r="D53" s="142"/>
      <c r="E53" s="143"/>
    </row>
    <row r="54" spans="1:5" ht="18" x14ac:dyDescent="0.25">
      <c r="A54" s="132" t="s">
        <v>15</v>
      </c>
      <c r="B54" s="132" t="s">
        <v>2426</v>
      </c>
      <c r="C54" s="90" t="s">
        <v>46</v>
      </c>
      <c r="D54" s="148" t="s">
        <v>2433</v>
      </c>
      <c r="E54" s="149"/>
    </row>
    <row r="55" spans="1:5" ht="18" x14ac:dyDescent="0.25">
      <c r="A55" s="112" t="str">
        <f>VLOOKUP(B55,'[1]LISTADO ATM'!$A$2:$C$817,3,0)</f>
        <v>DISTRITO NACIONAL</v>
      </c>
      <c r="B55" s="112">
        <v>678</v>
      </c>
      <c r="C55" s="113" t="str">
        <f>VLOOKUP(B55,'[1]LISTADO ATM'!$A$2:$B$816,2,0)</f>
        <v>ATM Eco Petroleo San Isidro</v>
      </c>
      <c r="D55" s="139" t="s">
        <v>2503</v>
      </c>
      <c r="E55" s="140"/>
    </row>
    <row r="56" spans="1:5" ht="18" x14ac:dyDescent="0.25">
      <c r="A56" s="112" t="str">
        <f>VLOOKUP(B56,'[1]LISTADO ATM'!$A$2:$C$817,3,0)</f>
        <v>NORTE</v>
      </c>
      <c r="B56" s="112">
        <v>405</v>
      </c>
      <c r="C56" s="113" t="str">
        <f>VLOOKUP(B56,'[1]LISTADO ATM'!$A$2:$B$816,2,0)</f>
        <v xml:space="preserve">ATM UNP Loma de Cabrera </v>
      </c>
      <c r="D56" s="139" t="s">
        <v>2503</v>
      </c>
      <c r="E56" s="140"/>
    </row>
    <row r="57" spans="1:5" ht="18" x14ac:dyDescent="0.25">
      <c r="A57" s="112" t="str">
        <f>VLOOKUP(B57,'[1]LISTADO ATM'!$A$2:$C$817,3,0)</f>
        <v>NORTE</v>
      </c>
      <c r="B57" s="112">
        <v>144</v>
      </c>
      <c r="C57" s="113" t="str">
        <f>VLOOKUP(B57,'[1]LISTADO ATM'!$A$2:$B$816,2,0)</f>
        <v xml:space="preserve">ATM Oficina Villa Altagracia </v>
      </c>
      <c r="D57" s="139" t="s">
        <v>2503</v>
      </c>
      <c r="E57" s="140"/>
    </row>
    <row r="58" spans="1:5" ht="18" x14ac:dyDescent="0.25">
      <c r="A58" s="112" t="str">
        <f>VLOOKUP(B58,'[1]LISTADO ATM'!$A$2:$C$817,3,0)</f>
        <v>NORTE</v>
      </c>
      <c r="B58" s="112">
        <v>63</v>
      </c>
      <c r="C58" s="113" t="str">
        <f>VLOOKUP(B58,'[1]LISTADO ATM'!$A$2:$B$816,2,0)</f>
        <v xml:space="preserve">ATM Oficina Villa Vásquez (Montecristi) </v>
      </c>
      <c r="D58" s="139" t="s">
        <v>2503</v>
      </c>
      <c r="E58" s="140"/>
    </row>
    <row r="59" spans="1:5" ht="18" x14ac:dyDescent="0.25">
      <c r="A59" s="112" t="str">
        <f>VLOOKUP(B59,'[1]LISTADO ATM'!$A$2:$C$817,3,0)</f>
        <v>NORTE</v>
      </c>
      <c r="B59" s="112">
        <v>266</v>
      </c>
      <c r="C59" s="113" t="str">
        <f>VLOOKUP(B59,'[1]LISTADO ATM'!$A$2:$B$816,2,0)</f>
        <v xml:space="preserve">ATM Oficina Villa Francisca </v>
      </c>
      <c r="D59" s="139" t="s">
        <v>2503</v>
      </c>
      <c r="E59" s="140"/>
    </row>
    <row r="60" spans="1:5" ht="18" x14ac:dyDescent="0.25">
      <c r="A60" s="112" t="str">
        <f>VLOOKUP(B60,'[1]LISTADO ATM'!$A$2:$C$817,3,0)</f>
        <v>DISTRITO NACIONAL</v>
      </c>
      <c r="B60" s="112">
        <v>382</v>
      </c>
      <c r="C60" s="113" t="str">
        <f>VLOOKUP(B60,'[1]LISTADO ATM'!$A$2:$B$816,2,0)</f>
        <v>ATM Estación del Metro María Montés</v>
      </c>
      <c r="D60" s="139" t="s">
        <v>2503</v>
      </c>
      <c r="E60" s="140"/>
    </row>
    <row r="61" spans="1:5" ht="18" x14ac:dyDescent="0.25">
      <c r="A61" s="112" t="str">
        <f>VLOOKUP(B61,'[1]LISTADO ATM'!$A$2:$C$817,3,0)</f>
        <v>ESTE</v>
      </c>
      <c r="B61" s="112">
        <v>776</v>
      </c>
      <c r="C61" s="113" t="str">
        <f>VLOOKUP(B61,'[1]LISTADO ATM'!$A$2:$B$816,2,0)</f>
        <v xml:space="preserve">ATM Oficina Monte Plata </v>
      </c>
      <c r="D61" s="139" t="s">
        <v>2503</v>
      </c>
      <c r="E61" s="140"/>
    </row>
    <row r="62" spans="1:5" ht="18.75" thickBot="1" x14ac:dyDescent="0.3">
      <c r="A62" s="89" t="s">
        <v>2428</v>
      </c>
      <c r="B62" s="115">
        <f>COUNT(B55:B61)</f>
        <v>7</v>
      </c>
      <c r="C62" s="109"/>
      <c r="D62" s="137"/>
      <c r="E62" s="138"/>
    </row>
  </sheetData>
  <mergeCells count="19">
    <mergeCell ref="C31:E31"/>
    <mergeCell ref="A33:E33"/>
    <mergeCell ref="A1:E1"/>
    <mergeCell ref="A8:E8"/>
    <mergeCell ref="A2:E2"/>
    <mergeCell ref="A3:E3"/>
    <mergeCell ref="A44:E44"/>
    <mergeCell ref="A50:B50"/>
    <mergeCell ref="A51:B51"/>
    <mergeCell ref="A53:E53"/>
    <mergeCell ref="D54:E54"/>
    <mergeCell ref="D62:E62"/>
    <mergeCell ref="D60:E60"/>
    <mergeCell ref="D61:E61"/>
    <mergeCell ref="D55:E55"/>
    <mergeCell ref="D56:E56"/>
    <mergeCell ref="D57:E57"/>
    <mergeCell ref="D58:E58"/>
    <mergeCell ref="D59:E59"/>
  </mergeCells>
  <phoneticPr fontId="47" type="noConversion"/>
  <conditionalFormatting sqref="B63:B1048576">
    <cfRule type="duplicateValues" dxfId="146" priority="246"/>
  </conditionalFormatting>
  <conditionalFormatting sqref="E63:E1048576">
    <cfRule type="duplicateValues" dxfId="145" priority="245"/>
  </conditionalFormatting>
  <conditionalFormatting sqref="B63:B1048576">
    <cfRule type="duplicateValues" dxfId="144" priority="112"/>
  </conditionalFormatting>
  <conditionalFormatting sqref="E63:E1048576">
    <cfRule type="duplicateValues" dxfId="143" priority="111"/>
  </conditionalFormatting>
  <conditionalFormatting sqref="B37">
    <cfRule type="duplicateValues" dxfId="142" priority="108"/>
  </conditionalFormatting>
  <conditionalFormatting sqref="B38">
    <cfRule type="duplicateValues" dxfId="141" priority="103"/>
  </conditionalFormatting>
  <conditionalFormatting sqref="B38">
    <cfRule type="duplicateValues" dxfId="140" priority="102"/>
  </conditionalFormatting>
  <conditionalFormatting sqref="B39">
    <cfRule type="duplicateValues" dxfId="139" priority="101"/>
  </conditionalFormatting>
  <conditionalFormatting sqref="B39">
    <cfRule type="duplicateValues" dxfId="138" priority="100"/>
  </conditionalFormatting>
  <conditionalFormatting sqref="B40">
    <cfRule type="duplicateValues" dxfId="137" priority="99"/>
  </conditionalFormatting>
  <conditionalFormatting sqref="B40">
    <cfRule type="duplicateValues" dxfId="136" priority="98"/>
  </conditionalFormatting>
  <conditionalFormatting sqref="B41">
    <cfRule type="duplicateValues" dxfId="135" priority="97"/>
  </conditionalFormatting>
  <conditionalFormatting sqref="B41">
    <cfRule type="duplicateValues" dxfId="134" priority="96"/>
  </conditionalFormatting>
  <conditionalFormatting sqref="B10">
    <cfRule type="duplicateValues" dxfId="133" priority="71"/>
  </conditionalFormatting>
  <conditionalFormatting sqref="B10">
    <cfRule type="duplicateValues" dxfId="132" priority="70"/>
  </conditionalFormatting>
  <conditionalFormatting sqref="B11">
    <cfRule type="duplicateValues" dxfId="131" priority="69"/>
  </conditionalFormatting>
  <conditionalFormatting sqref="B11">
    <cfRule type="duplicateValues" dxfId="130" priority="68"/>
  </conditionalFormatting>
  <conditionalFormatting sqref="B12">
    <cfRule type="duplicateValues" dxfId="129" priority="67"/>
  </conditionalFormatting>
  <conditionalFormatting sqref="B12">
    <cfRule type="duplicateValues" dxfId="128" priority="66"/>
  </conditionalFormatting>
  <conditionalFormatting sqref="B13">
    <cfRule type="duplicateValues" dxfId="127" priority="65"/>
  </conditionalFormatting>
  <conditionalFormatting sqref="B13">
    <cfRule type="duplicateValues" dxfId="126" priority="64"/>
  </conditionalFormatting>
  <conditionalFormatting sqref="B14">
    <cfRule type="duplicateValues" dxfId="125" priority="63"/>
  </conditionalFormatting>
  <conditionalFormatting sqref="B14">
    <cfRule type="duplicateValues" dxfId="124" priority="62"/>
  </conditionalFormatting>
  <conditionalFormatting sqref="B15">
    <cfRule type="duplicateValues" dxfId="123" priority="61"/>
  </conditionalFormatting>
  <conditionalFormatting sqref="B15">
    <cfRule type="duplicateValues" dxfId="122" priority="60"/>
  </conditionalFormatting>
  <conditionalFormatting sqref="B16">
    <cfRule type="duplicateValues" dxfId="121" priority="59"/>
  </conditionalFormatting>
  <conditionalFormatting sqref="B16">
    <cfRule type="duplicateValues" dxfId="120" priority="58"/>
  </conditionalFormatting>
  <conditionalFormatting sqref="B17">
    <cfRule type="duplicateValues" dxfId="119" priority="57"/>
  </conditionalFormatting>
  <conditionalFormatting sqref="B17">
    <cfRule type="duplicateValues" dxfId="118" priority="56"/>
  </conditionalFormatting>
  <conditionalFormatting sqref="B18">
    <cfRule type="duplicateValues" dxfId="117" priority="55"/>
  </conditionalFormatting>
  <conditionalFormatting sqref="B18">
    <cfRule type="duplicateValues" dxfId="116" priority="54"/>
  </conditionalFormatting>
  <conditionalFormatting sqref="B57">
    <cfRule type="duplicateValues" dxfId="115" priority="53"/>
  </conditionalFormatting>
  <conditionalFormatting sqref="B57">
    <cfRule type="duplicateValues" dxfId="114" priority="52"/>
  </conditionalFormatting>
  <conditionalFormatting sqref="B58">
    <cfRule type="duplicateValues" dxfId="113" priority="51"/>
  </conditionalFormatting>
  <conditionalFormatting sqref="B58">
    <cfRule type="duplicateValues" dxfId="112" priority="50"/>
  </conditionalFormatting>
  <conditionalFormatting sqref="B59">
    <cfRule type="duplicateValues" dxfId="111" priority="49"/>
  </conditionalFormatting>
  <conditionalFormatting sqref="B59">
    <cfRule type="duplicateValues" dxfId="110" priority="48"/>
  </conditionalFormatting>
  <conditionalFormatting sqref="B60">
    <cfRule type="duplicateValues" dxfId="109" priority="45"/>
  </conditionalFormatting>
  <conditionalFormatting sqref="B60">
    <cfRule type="duplicateValues" dxfId="108" priority="44"/>
  </conditionalFormatting>
  <conditionalFormatting sqref="B61">
    <cfRule type="duplicateValues" dxfId="107" priority="39"/>
  </conditionalFormatting>
  <conditionalFormatting sqref="B61">
    <cfRule type="duplicateValues" dxfId="106" priority="38"/>
  </conditionalFormatting>
  <conditionalFormatting sqref="B19">
    <cfRule type="duplicateValues" dxfId="105" priority="36"/>
  </conditionalFormatting>
  <conditionalFormatting sqref="B19">
    <cfRule type="duplicateValues" dxfId="104" priority="35"/>
  </conditionalFormatting>
  <conditionalFormatting sqref="B19">
    <cfRule type="duplicateValues" dxfId="103" priority="34"/>
  </conditionalFormatting>
  <conditionalFormatting sqref="B20">
    <cfRule type="duplicateValues" dxfId="102" priority="33"/>
  </conditionalFormatting>
  <conditionalFormatting sqref="B20">
    <cfRule type="duplicateValues" dxfId="101" priority="32"/>
  </conditionalFormatting>
  <conditionalFormatting sqref="B20">
    <cfRule type="duplicateValues" dxfId="100" priority="31"/>
  </conditionalFormatting>
  <conditionalFormatting sqref="B21">
    <cfRule type="duplicateValues" dxfId="99" priority="30"/>
  </conditionalFormatting>
  <conditionalFormatting sqref="B21">
    <cfRule type="duplicateValues" dxfId="98" priority="29"/>
  </conditionalFormatting>
  <conditionalFormatting sqref="B21">
    <cfRule type="duplicateValues" dxfId="97" priority="28"/>
  </conditionalFormatting>
  <conditionalFormatting sqref="B22">
    <cfRule type="duplicateValues" dxfId="96" priority="27"/>
  </conditionalFormatting>
  <conditionalFormatting sqref="B22">
    <cfRule type="duplicateValues" dxfId="95" priority="26"/>
  </conditionalFormatting>
  <conditionalFormatting sqref="B22">
    <cfRule type="duplicateValues" dxfId="94" priority="25"/>
  </conditionalFormatting>
  <conditionalFormatting sqref="B23">
    <cfRule type="duplicateValues" dxfId="93" priority="24"/>
  </conditionalFormatting>
  <conditionalFormatting sqref="B23">
    <cfRule type="duplicateValues" dxfId="92" priority="23"/>
  </conditionalFormatting>
  <conditionalFormatting sqref="B23">
    <cfRule type="duplicateValues" dxfId="91" priority="22"/>
  </conditionalFormatting>
  <conditionalFormatting sqref="B24">
    <cfRule type="duplicateValues" dxfId="90" priority="21"/>
  </conditionalFormatting>
  <conditionalFormatting sqref="B24">
    <cfRule type="duplicateValues" dxfId="89" priority="20"/>
  </conditionalFormatting>
  <conditionalFormatting sqref="B24">
    <cfRule type="duplicateValues" dxfId="88" priority="19"/>
  </conditionalFormatting>
  <conditionalFormatting sqref="B25">
    <cfRule type="duplicateValues" dxfId="87" priority="18"/>
  </conditionalFormatting>
  <conditionalFormatting sqref="B25">
    <cfRule type="duplicateValues" dxfId="86" priority="17"/>
  </conditionalFormatting>
  <conditionalFormatting sqref="B25">
    <cfRule type="duplicateValues" dxfId="85" priority="16"/>
  </conditionalFormatting>
  <conditionalFormatting sqref="B26">
    <cfRule type="duplicateValues" dxfId="84" priority="15"/>
  </conditionalFormatting>
  <conditionalFormatting sqref="B26">
    <cfRule type="duplicateValues" dxfId="83" priority="14"/>
  </conditionalFormatting>
  <conditionalFormatting sqref="B26">
    <cfRule type="duplicateValues" dxfId="82" priority="13"/>
  </conditionalFormatting>
  <conditionalFormatting sqref="B27">
    <cfRule type="duplicateValues" dxfId="81" priority="12"/>
  </conditionalFormatting>
  <conditionalFormatting sqref="B27">
    <cfRule type="duplicateValues" dxfId="80" priority="11"/>
  </conditionalFormatting>
  <conditionalFormatting sqref="B27">
    <cfRule type="duplicateValues" dxfId="79" priority="10"/>
  </conditionalFormatting>
  <conditionalFormatting sqref="B28">
    <cfRule type="duplicateValues" dxfId="78" priority="8"/>
  </conditionalFormatting>
  <conditionalFormatting sqref="B28">
    <cfRule type="duplicateValues" dxfId="77" priority="7"/>
  </conditionalFormatting>
  <conditionalFormatting sqref="B28">
    <cfRule type="duplicateValues" dxfId="76" priority="9"/>
  </conditionalFormatting>
  <conditionalFormatting sqref="B29">
    <cfRule type="duplicateValues" dxfId="75" priority="5"/>
  </conditionalFormatting>
  <conditionalFormatting sqref="B29">
    <cfRule type="duplicateValues" dxfId="74" priority="4"/>
  </conditionalFormatting>
  <conditionalFormatting sqref="B29">
    <cfRule type="duplicateValues" dxfId="73" priority="6"/>
  </conditionalFormatting>
  <conditionalFormatting sqref="B30">
    <cfRule type="duplicateValues" dxfId="72" priority="3"/>
  </conditionalFormatting>
  <conditionalFormatting sqref="B30">
    <cfRule type="duplicateValues" dxfId="71" priority="2"/>
  </conditionalFormatting>
  <conditionalFormatting sqref="B30">
    <cfRule type="duplicateValues" dxfId="70" priority="1"/>
  </conditionalFormatting>
  <conditionalFormatting sqref="B62 B1:B9 B42:B44 B31:B33 B55:B56 B46:B53 B35:B36">
    <cfRule type="duplicateValues" dxfId="69" priority="376668"/>
  </conditionalFormatting>
  <conditionalFormatting sqref="B31:B33 B1:B9 B42:B44 B62 B55:B56 B46:B53 B35:B37">
    <cfRule type="duplicateValues" dxfId="68" priority="376672"/>
  </conditionalFormatting>
  <conditionalFormatting sqref="B31:B33 B1:B18 B55:B62 B46:B53 B35:B44">
    <cfRule type="duplicateValues" dxfId="67" priority="37667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6"/>
  <sheetViews>
    <sheetView topLeftCell="A462" zoomScale="110" zoomScaleNormal="110" workbookViewId="0">
      <selection activeCell="A465" sqref="A465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2481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2">
        <v>384</v>
      </c>
      <c r="B268" s="102" t="s">
        <v>2490</v>
      </c>
      <c r="C268" s="10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2475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2486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1">
        <v>581</v>
      </c>
      <c r="B431" s="91" t="s">
        <v>1606</v>
      </c>
      <c r="C431" s="91" t="s">
        <v>1275</v>
      </c>
    </row>
    <row r="432" spans="1:3" x14ac:dyDescent="0.25">
      <c r="A432" s="40">
        <v>582</v>
      </c>
      <c r="B432" s="40" t="s">
        <v>2482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6">
        <v>600</v>
      </c>
      <c r="B450" s="106" t="s">
        <v>2492</v>
      </c>
      <c r="C450" s="10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6">
        <v>614</v>
      </c>
      <c r="B464" s="106" t="s">
        <v>2504</v>
      </c>
      <c r="C464" s="106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6">
        <v>797</v>
      </c>
      <c r="B636" s="106" t="s">
        <v>2496</v>
      </c>
      <c r="C636" s="106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8" t="s">
        <v>2437</v>
      </c>
      <c r="B1" s="159"/>
      <c r="C1" s="159"/>
      <c r="D1" s="15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2447</v>
      </c>
      <c r="B25" s="159"/>
      <c r="C25" s="159"/>
      <c r="D25" s="15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2483</v>
      </c>
      <c r="D27" s="67" t="s">
        <v>2484</v>
      </c>
    </row>
    <row r="28" spans="1:4" ht="15.75" x14ac:dyDescent="0.25">
      <c r="A28" s="54">
        <v>335756603</v>
      </c>
      <c r="B28" s="54">
        <v>822</v>
      </c>
      <c r="C28" s="67" t="s">
        <v>2483</v>
      </c>
      <c r="D28" s="67" t="s">
        <v>2484</v>
      </c>
    </row>
    <row r="29" spans="1:4" ht="15.75" x14ac:dyDescent="0.25">
      <c r="A29" s="54">
        <v>335756614</v>
      </c>
      <c r="B29" s="54">
        <v>137</v>
      </c>
      <c r="C29" s="67" t="s">
        <v>2483</v>
      </c>
      <c r="D29" s="67" t="s">
        <v>2484</v>
      </c>
    </row>
    <row r="30" spans="1:4" ht="15.75" x14ac:dyDescent="0.25">
      <c r="A30" s="54">
        <v>335756621</v>
      </c>
      <c r="B30" s="54">
        <v>175</v>
      </c>
      <c r="C30" s="67" t="s">
        <v>2483</v>
      </c>
      <c r="D30" s="67" t="s">
        <v>2484</v>
      </c>
    </row>
    <row r="31" spans="1:4" ht="15.75" x14ac:dyDescent="0.25">
      <c r="A31" s="54">
        <v>335756627</v>
      </c>
      <c r="B31" s="54">
        <v>378</v>
      </c>
      <c r="C31" s="67" t="s">
        <v>2483</v>
      </c>
      <c r="D31" s="67" t="s">
        <v>2484</v>
      </c>
    </row>
    <row r="32" spans="1:4" s="68" customFormat="1" ht="15.75" x14ac:dyDescent="0.25">
      <c r="A32" s="54">
        <v>335757579</v>
      </c>
      <c r="B32" s="54">
        <v>801</v>
      </c>
      <c r="C32" s="67" t="s">
        <v>2483</v>
      </c>
      <c r="D32" s="67" t="s">
        <v>2484</v>
      </c>
    </row>
    <row r="33" spans="1:4" s="68" customFormat="1" ht="15.75" x14ac:dyDescent="0.25">
      <c r="A33" s="54">
        <v>335757580</v>
      </c>
      <c r="B33" s="54">
        <v>642</v>
      </c>
      <c r="C33" s="67" t="s">
        <v>2483</v>
      </c>
      <c r="D33" s="67" t="s">
        <v>2484</v>
      </c>
    </row>
    <row r="34" spans="1:4" s="68" customFormat="1" ht="15.75" x14ac:dyDescent="0.25">
      <c r="A34" s="54">
        <v>335757581</v>
      </c>
      <c r="B34" s="54">
        <v>438</v>
      </c>
      <c r="C34" s="67" t="s">
        <v>2483</v>
      </c>
      <c r="D34" s="67" t="s">
        <v>2484</v>
      </c>
    </row>
    <row r="35" spans="1:4" s="68" customFormat="1" ht="15.75" x14ac:dyDescent="0.25">
      <c r="A35" s="54">
        <v>335757582</v>
      </c>
      <c r="B35" s="54">
        <v>461</v>
      </c>
      <c r="C35" s="67" t="s">
        <v>2483</v>
      </c>
      <c r="D35" s="67" t="s">
        <v>2484</v>
      </c>
    </row>
    <row r="36" spans="1:4" s="68" customFormat="1" ht="15.75" x14ac:dyDescent="0.25">
      <c r="A36" s="54">
        <v>335757584</v>
      </c>
      <c r="B36" s="54">
        <v>568</v>
      </c>
      <c r="C36" s="67" t="s">
        <v>2483</v>
      </c>
      <c r="D36" s="67" t="s">
        <v>2484</v>
      </c>
    </row>
    <row r="37" spans="1:4" s="68" customFormat="1" ht="15.75" x14ac:dyDescent="0.25">
      <c r="A37" s="54">
        <v>335757585</v>
      </c>
      <c r="B37" s="54">
        <v>552</v>
      </c>
      <c r="C37" s="67" t="s">
        <v>2483</v>
      </c>
      <c r="D37" s="67" t="s">
        <v>2484</v>
      </c>
    </row>
    <row r="38" spans="1:4" s="68" customFormat="1" ht="15.75" x14ac:dyDescent="0.25">
      <c r="A38" s="54">
        <v>335757586</v>
      </c>
      <c r="B38" s="54">
        <v>495</v>
      </c>
      <c r="C38" s="67" t="s">
        <v>2483</v>
      </c>
      <c r="D38" s="67" t="s">
        <v>2484</v>
      </c>
    </row>
    <row r="39" spans="1:4" s="70" customFormat="1" ht="15.75" x14ac:dyDescent="0.25">
      <c r="A39" s="54">
        <v>335757587</v>
      </c>
      <c r="B39" s="54">
        <v>396</v>
      </c>
      <c r="C39" s="67" t="s">
        <v>2483</v>
      </c>
      <c r="D39" s="67" t="s">
        <v>2484</v>
      </c>
    </row>
    <row r="40" spans="1:4" s="70" customFormat="1" ht="15.75" x14ac:dyDescent="0.25">
      <c r="A40" s="54">
        <v>335757588</v>
      </c>
      <c r="B40" s="54">
        <v>703</v>
      </c>
      <c r="C40" s="67" t="s">
        <v>2483</v>
      </c>
      <c r="D40" s="67" t="s">
        <v>2484</v>
      </c>
    </row>
    <row r="41" spans="1:4" s="70" customFormat="1" ht="15.75" x14ac:dyDescent="0.25">
      <c r="A41" s="54">
        <v>335757589</v>
      </c>
      <c r="B41" s="54">
        <v>136</v>
      </c>
      <c r="C41" s="67" t="s">
        <v>2483</v>
      </c>
      <c r="D41" s="67" t="s">
        <v>2484</v>
      </c>
    </row>
    <row r="42" spans="1:4" s="70" customFormat="1" ht="15.75" x14ac:dyDescent="0.25">
      <c r="A42" s="54">
        <v>335757538</v>
      </c>
      <c r="B42" s="54">
        <v>954</v>
      </c>
      <c r="C42" s="67" t="s">
        <v>2483</v>
      </c>
      <c r="D42" s="67" t="s">
        <v>2484</v>
      </c>
    </row>
    <row r="43" spans="1:4" s="70" customFormat="1" ht="15.75" x14ac:dyDescent="0.25">
      <c r="A43" s="54">
        <v>335757569</v>
      </c>
      <c r="B43" s="54">
        <v>276</v>
      </c>
      <c r="C43" s="67" t="s">
        <v>2483</v>
      </c>
      <c r="D43" s="67" t="s">
        <v>2484</v>
      </c>
    </row>
    <row r="44" spans="1:4" s="70" customFormat="1" ht="15.75" x14ac:dyDescent="0.25">
      <c r="A44" s="54">
        <v>335757542</v>
      </c>
      <c r="B44" s="54">
        <v>98</v>
      </c>
      <c r="C44" s="67" t="s">
        <v>2483</v>
      </c>
      <c r="D44" s="67" t="s">
        <v>2484</v>
      </c>
    </row>
    <row r="45" spans="1:4" s="70" customFormat="1" ht="15.75" x14ac:dyDescent="0.25">
      <c r="A45" s="54">
        <v>335757555</v>
      </c>
      <c r="B45" s="54">
        <v>85</v>
      </c>
      <c r="C45" s="67" t="s">
        <v>2483</v>
      </c>
      <c r="D45" s="67" t="s">
        <v>2484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90.5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89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89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95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2485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2"/>
  <sheetViews>
    <sheetView topLeftCell="A783" zoomScaleNormal="100" workbookViewId="0">
      <selection activeCell="F794" sqref="F79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9">
        <v>576</v>
      </c>
      <c r="B407" s="100" t="s">
        <v>2487</v>
      </c>
      <c r="C407" s="100" t="s">
        <v>2488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19">
        <v>600</v>
      </c>
      <c r="B792" s="32" t="s">
        <v>2497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2021-02-17T23:27:26Z</dcterms:modified>
</cp:coreProperties>
</file>