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Febrero\19\"/>
    </mc:Choice>
  </mc:AlternateContent>
  <bookViews>
    <workbookView xWindow="0" yWindow="0" windowWidth="19200" windowHeight="11592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REPORTE!$A$4:$Q$4</definedName>
    <definedName name="_xlnm._FilterDatabase" localSheetId="1" hidden="1">'Sin Efectivo'!#REF!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VIP!$A$1:$O$631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VIP!$A$1:$O$631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VIP!$A$1:$O$631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VIP!$A$1:$O$631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VIP!$A$1:$O$631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VIP!$A$1:$O$631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</workbook>
</file>

<file path=xl/calcChain.xml><?xml version="1.0" encoding="utf-8"?>
<calcChain xmlns="http://schemas.openxmlformats.org/spreadsheetml/2006/main">
  <c r="F173" i="1" l="1"/>
  <c r="G173" i="1"/>
  <c r="H173" i="1"/>
  <c r="I173" i="1"/>
  <c r="J173" i="1"/>
  <c r="K173" i="1"/>
  <c r="F140" i="1"/>
  <c r="G140" i="1"/>
  <c r="H140" i="1"/>
  <c r="I140" i="1"/>
  <c r="J140" i="1"/>
  <c r="K140" i="1"/>
  <c r="F136" i="1"/>
  <c r="G136" i="1"/>
  <c r="H136" i="1"/>
  <c r="I136" i="1"/>
  <c r="J136" i="1"/>
  <c r="K136" i="1"/>
  <c r="F135" i="1"/>
  <c r="G135" i="1"/>
  <c r="H135" i="1"/>
  <c r="I135" i="1"/>
  <c r="J135" i="1"/>
  <c r="K135" i="1"/>
  <c r="F165" i="1"/>
  <c r="G165" i="1"/>
  <c r="H165" i="1"/>
  <c r="I165" i="1"/>
  <c r="J165" i="1"/>
  <c r="K165" i="1"/>
  <c r="F148" i="1"/>
  <c r="G148" i="1"/>
  <c r="H148" i="1"/>
  <c r="I148" i="1"/>
  <c r="J148" i="1"/>
  <c r="K148" i="1"/>
  <c r="F164" i="1"/>
  <c r="G164" i="1"/>
  <c r="H164" i="1"/>
  <c r="I164" i="1"/>
  <c r="J164" i="1"/>
  <c r="K164" i="1"/>
  <c r="F147" i="1"/>
  <c r="G147" i="1"/>
  <c r="H147" i="1"/>
  <c r="I147" i="1"/>
  <c r="J147" i="1"/>
  <c r="K147" i="1"/>
  <c r="F146" i="1"/>
  <c r="G146" i="1"/>
  <c r="H146" i="1"/>
  <c r="I146" i="1"/>
  <c r="J146" i="1"/>
  <c r="K146" i="1"/>
  <c r="F145" i="1"/>
  <c r="G145" i="1"/>
  <c r="H145" i="1"/>
  <c r="I145" i="1"/>
  <c r="J145" i="1"/>
  <c r="K145" i="1"/>
  <c r="F144" i="1"/>
  <c r="G144" i="1"/>
  <c r="H144" i="1"/>
  <c r="I144" i="1"/>
  <c r="J144" i="1"/>
  <c r="K144" i="1"/>
  <c r="F163" i="1"/>
  <c r="G163" i="1"/>
  <c r="H163" i="1"/>
  <c r="I163" i="1"/>
  <c r="J163" i="1"/>
  <c r="K163" i="1"/>
  <c r="F162" i="1"/>
  <c r="G162" i="1"/>
  <c r="H162" i="1"/>
  <c r="I162" i="1"/>
  <c r="J162" i="1"/>
  <c r="K162" i="1"/>
  <c r="F161" i="1"/>
  <c r="G161" i="1"/>
  <c r="H161" i="1"/>
  <c r="I161" i="1"/>
  <c r="J161" i="1"/>
  <c r="K161" i="1"/>
  <c r="F160" i="1"/>
  <c r="G160" i="1"/>
  <c r="H160" i="1"/>
  <c r="I160" i="1"/>
  <c r="J160" i="1"/>
  <c r="K160" i="1"/>
  <c r="F159" i="1"/>
  <c r="G159" i="1"/>
  <c r="H159" i="1"/>
  <c r="I159" i="1"/>
  <c r="J159" i="1"/>
  <c r="K159" i="1"/>
  <c r="F158" i="1"/>
  <c r="G158" i="1"/>
  <c r="H158" i="1"/>
  <c r="I158" i="1"/>
  <c r="J158" i="1"/>
  <c r="K158" i="1"/>
  <c r="F143" i="1"/>
  <c r="G143" i="1"/>
  <c r="H143" i="1"/>
  <c r="I143" i="1"/>
  <c r="J143" i="1"/>
  <c r="K143" i="1"/>
  <c r="A173" i="1"/>
  <c r="A140" i="1"/>
  <c r="A136" i="1"/>
  <c r="A135" i="1"/>
  <c r="A165" i="1"/>
  <c r="A148" i="1"/>
  <c r="A164" i="1"/>
  <c r="A147" i="1"/>
  <c r="A146" i="1"/>
  <c r="A145" i="1"/>
  <c r="A144" i="1"/>
  <c r="A163" i="1"/>
  <c r="A162" i="1"/>
  <c r="A161" i="1"/>
  <c r="A160" i="1"/>
  <c r="A159" i="1"/>
  <c r="A158" i="1"/>
  <c r="A143" i="1"/>
  <c r="F152" i="1" l="1"/>
  <c r="G152" i="1"/>
  <c r="H152" i="1"/>
  <c r="I152" i="1"/>
  <c r="J152" i="1"/>
  <c r="K152" i="1"/>
  <c r="F151" i="1"/>
  <c r="G151" i="1"/>
  <c r="H151" i="1"/>
  <c r="I151" i="1"/>
  <c r="J151" i="1"/>
  <c r="K151" i="1"/>
  <c r="F172" i="1"/>
  <c r="G172" i="1"/>
  <c r="H172" i="1"/>
  <c r="I172" i="1"/>
  <c r="J172" i="1"/>
  <c r="K172" i="1"/>
  <c r="F134" i="1"/>
  <c r="G134" i="1"/>
  <c r="H134" i="1"/>
  <c r="I134" i="1"/>
  <c r="J134" i="1"/>
  <c r="K134" i="1"/>
  <c r="F133" i="1"/>
  <c r="G133" i="1"/>
  <c r="H133" i="1"/>
  <c r="I133" i="1"/>
  <c r="J133" i="1"/>
  <c r="K133" i="1"/>
  <c r="F132" i="1"/>
  <c r="G132" i="1"/>
  <c r="H132" i="1"/>
  <c r="I132" i="1"/>
  <c r="J132" i="1"/>
  <c r="K132" i="1"/>
  <c r="A152" i="1"/>
  <c r="A151" i="1"/>
  <c r="A172" i="1"/>
  <c r="A134" i="1"/>
  <c r="A133" i="1"/>
  <c r="A132" i="1"/>
  <c r="K76" i="1"/>
  <c r="K77" i="1"/>
  <c r="F150" i="1"/>
  <c r="G150" i="1"/>
  <c r="H150" i="1"/>
  <c r="I150" i="1"/>
  <c r="J150" i="1"/>
  <c r="K150" i="1"/>
  <c r="F131" i="1"/>
  <c r="G131" i="1"/>
  <c r="H131" i="1"/>
  <c r="I131" i="1"/>
  <c r="J131" i="1"/>
  <c r="K131" i="1"/>
  <c r="F171" i="1"/>
  <c r="G171" i="1"/>
  <c r="H171" i="1"/>
  <c r="I171" i="1"/>
  <c r="J171" i="1"/>
  <c r="K171" i="1"/>
  <c r="F170" i="1"/>
  <c r="G170" i="1"/>
  <c r="H170" i="1"/>
  <c r="I170" i="1"/>
  <c r="J170" i="1"/>
  <c r="K170" i="1"/>
  <c r="F130" i="1"/>
  <c r="G130" i="1"/>
  <c r="H130" i="1"/>
  <c r="I130" i="1"/>
  <c r="J130" i="1"/>
  <c r="K130" i="1"/>
  <c r="F129" i="1"/>
  <c r="G129" i="1"/>
  <c r="H129" i="1"/>
  <c r="I129" i="1"/>
  <c r="J129" i="1"/>
  <c r="K129" i="1"/>
  <c r="F128" i="1"/>
  <c r="G128" i="1"/>
  <c r="H128" i="1"/>
  <c r="I128" i="1"/>
  <c r="J128" i="1"/>
  <c r="K128" i="1"/>
  <c r="F127" i="1"/>
  <c r="G127" i="1"/>
  <c r="H127" i="1"/>
  <c r="I127" i="1"/>
  <c r="J127" i="1"/>
  <c r="K127" i="1"/>
  <c r="F126" i="1"/>
  <c r="G126" i="1"/>
  <c r="H126" i="1"/>
  <c r="I126" i="1"/>
  <c r="J126" i="1"/>
  <c r="K126" i="1"/>
  <c r="F125" i="1"/>
  <c r="G125" i="1"/>
  <c r="H125" i="1"/>
  <c r="I125" i="1"/>
  <c r="J125" i="1"/>
  <c r="K125" i="1"/>
  <c r="F124" i="1"/>
  <c r="G124" i="1"/>
  <c r="H124" i="1"/>
  <c r="I124" i="1"/>
  <c r="J124" i="1"/>
  <c r="K124" i="1"/>
  <c r="F139" i="1"/>
  <c r="G139" i="1"/>
  <c r="H139" i="1"/>
  <c r="I139" i="1"/>
  <c r="J139" i="1"/>
  <c r="K139" i="1"/>
  <c r="F123" i="1"/>
  <c r="G123" i="1"/>
  <c r="H123" i="1"/>
  <c r="I123" i="1"/>
  <c r="J123" i="1"/>
  <c r="K123" i="1"/>
  <c r="F122" i="1"/>
  <c r="G122" i="1"/>
  <c r="H122" i="1"/>
  <c r="I122" i="1"/>
  <c r="J122" i="1"/>
  <c r="K122" i="1"/>
  <c r="F121" i="1"/>
  <c r="G121" i="1"/>
  <c r="H121" i="1"/>
  <c r="I121" i="1"/>
  <c r="J121" i="1"/>
  <c r="K121" i="1"/>
  <c r="F120" i="1"/>
  <c r="G120" i="1"/>
  <c r="H120" i="1"/>
  <c r="I120" i="1"/>
  <c r="J120" i="1"/>
  <c r="K120" i="1"/>
  <c r="F119" i="1"/>
  <c r="G119" i="1"/>
  <c r="H119" i="1"/>
  <c r="I119" i="1"/>
  <c r="J119" i="1"/>
  <c r="K119" i="1"/>
  <c r="F118" i="1"/>
  <c r="G118" i="1"/>
  <c r="H118" i="1"/>
  <c r="I118" i="1"/>
  <c r="J118" i="1"/>
  <c r="K118" i="1"/>
  <c r="F157" i="1"/>
  <c r="G157" i="1"/>
  <c r="H157" i="1"/>
  <c r="I157" i="1"/>
  <c r="J157" i="1"/>
  <c r="K157" i="1"/>
  <c r="F156" i="1"/>
  <c r="G156" i="1"/>
  <c r="H156" i="1"/>
  <c r="I156" i="1"/>
  <c r="J156" i="1"/>
  <c r="K156" i="1"/>
  <c r="F169" i="1"/>
  <c r="G169" i="1"/>
  <c r="H169" i="1"/>
  <c r="I169" i="1"/>
  <c r="J169" i="1"/>
  <c r="K169" i="1"/>
  <c r="F117" i="1"/>
  <c r="G117" i="1"/>
  <c r="H117" i="1"/>
  <c r="I117" i="1"/>
  <c r="J117" i="1"/>
  <c r="K117" i="1"/>
  <c r="F116" i="1"/>
  <c r="G116" i="1"/>
  <c r="H116" i="1"/>
  <c r="I116" i="1"/>
  <c r="J116" i="1"/>
  <c r="K116" i="1"/>
  <c r="F168" i="1"/>
  <c r="G168" i="1"/>
  <c r="H168" i="1"/>
  <c r="I168" i="1"/>
  <c r="J168" i="1"/>
  <c r="K168" i="1"/>
  <c r="F155" i="1"/>
  <c r="G155" i="1"/>
  <c r="H155" i="1"/>
  <c r="I155" i="1"/>
  <c r="J155" i="1"/>
  <c r="K155" i="1"/>
  <c r="F142" i="1"/>
  <c r="G142" i="1"/>
  <c r="H142" i="1"/>
  <c r="I142" i="1"/>
  <c r="J142" i="1"/>
  <c r="K142" i="1"/>
  <c r="A150" i="1"/>
  <c r="A131" i="1"/>
  <c r="A171" i="1"/>
  <c r="A170" i="1"/>
  <c r="A130" i="1"/>
  <c r="A129" i="1"/>
  <c r="A128" i="1"/>
  <c r="A127" i="1"/>
  <c r="A126" i="1"/>
  <c r="A125" i="1"/>
  <c r="A124" i="1"/>
  <c r="A139" i="1"/>
  <c r="A123" i="1"/>
  <c r="A122" i="1"/>
  <c r="A121" i="1"/>
  <c r="A120" i="1"/>
  <c r="A119" i="1"/>
  <c r="A118" i="1"/>
  <c r="A157" i="1"/>
  <c r="A156" i="1"/>
  <c r="A169" i="1"/>
  <c r="A117" i="1"/>
  <c r="A116" i="1"/>
  <c r="A168" i="1"/>
  <c r="A155" i="1"/>
  <c r="A142" i="1"/>
  <c r="F141" i="1" l="1"/>
  <c r="G141" i="1"/>
  <c r="H141" i="1"/>
  <c r="I141" i="1"/>
  <c r="J141" i="1"/>
  <c r="K141" i="1"/>
  <c r="F149" i="1"/>
  <c r="G149" i="1"/>
  <c r="H149" i="1"/>
  <c r="I149" i="1"/>
  <c r="J149" i="1"/>
  <c r="K149" i="1"/>
  <c r="F167" i="1"/>
  <c r="G167" i="1"/>
  <c r="H167" i="1"/>
  <c r="I167" i="1"/>
  <c r="J167" i="1"/>
  <c r="K167" i="1"/>
  <c r="F166" i="1"/>
  <c r="G166" i="1"/>
  <c r="H166" i="1"/>
  <c r="I166" i="1"/>
  <c r="J166" i="1"/>
  <c r="K166" i="1"/>
  <c r="A141" i="1"/>
  <c r="A149" i="1"/>
  <c r="A167" i="1"/>
  <c r="A166" i="1"/>
  <c r="B103" i="16"/>
  <c r="B73" i="16"/>
  <c r="B60" i="16"/>
  <c r="F75" i="1"/>
  <c r="G75" i="1"/>
  <c r="H75" i="1"/>
  <c r="I75" i="1"/>
  <c r="J75" i="1"/>
  <c r="K75" i="1"/>
  <c r="A75" i="1"/>
  <c r="C102" i="16"/>
  <c r="A102" i="16"/>
  <c r="C101" i="16"/>
  <c r="A101" i="16"/>
  <c r="C100" i="16"/>
  <c r="A100" i="16"/>
  <c r="C99" i="16"/>
  <c r="A99" i="16"/>
  <c r="C98" i="16"/>
  <c r="A98" i="16"/>
  <c r="C97" i="16"/>
  <c r="A97" i="16"/>
  <c r="C96" i="16"/>
  <c r="A96" i="16"/>
  <c r="C95" i="16"/>
  <c r="A95" i="16"/>
  <c r="C94" i="16"/>
  <c r="A94" i="16"/>
  <c r="C93" i="16"/>
  <c r="A93" i="16"/>
  <c r="C92" i="16"/>
  <c r="A92" i="16"/>
  <c r="C91" i="16"/>
  <c r="A91" i="16"/>
  <c r="C90" i="16"/>
  <c r="A90" i="16"/>
  <c r="C89" i="16"/>
  <c r="A89" i="16"/>
  <c r="C88" i="16"/>
  <c r="A88" i="16"/>
  <c r="C87" i="16"/>
  <c r="A87" i="16"/>
  <c r="B80" i="16"/>
  <c r="C79" i="16"/>
  <c r="A79" i="16"/>
  <c r="C78" i="16"/>
  <c r="A78" i="16"/>
  <c r="C77" i="16"/>
  <c r="A77" i="16"/>
  <c r="A8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C66" i="16"/>
  <c r="A66" i="16"/>
  <c r="C65" i="16"/>
  <c r="A65" i="16"/>
  <c r="C64" i="16"/>
  <c r="A64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F103" i="1" l="1"/>
  <c r="G103" i="1"/>
  <c r="H103" i="1"/>
  <c r="I103" i="1"/>
  <c r="J103" i="1"/>
  <c r="K103" i="1"/>
  <c r="F102" i="1"/>
  <c r="G102" i="1"/>
  <c r="H102" i="1"/>
  <c r="I102" i="1"/>
  <c r="J102" i="1"/>
  <c r="K102" i="1"/>
  <c r="F101" i="1"/>
  <c r="G101" i="1"/>
  <c r="H101" i="1"/>
  <c r="I101" i="1"/>
  <c r="J101" i="1"/>
  <c r="K101" i="1"/>
  <c r="F100" i="1"/>
  <c r="G100" i="1"/>
  <c r="H100" i="1"/>
  <c r="I100" i="1"/>
  <c r="J100" i="1"/>
  <c r="K100" i="1"/>
  <c r="F99" i="1"/>
  <c r="G99" i="1"/>
  <c r="H99" i="1"/>
  <c r="I99" i="1"/>
  <c r="J99" i="1"/>
  <c r="K99" i="1"/>
  <c r="F98" i="1"/>
  <c r="G98" i="1"/>
  <c r="H98" i="1"/>
  <c r="I98" i="1"/>
  <c r="J98" i="1"/>
  <c r="K98" i="1"/>
  <c r="F97" i="1"/>
  <c r="G97" i="1"/>
  <c r="H97" i="1"/>
  <c r="I97" i="1"/>
  <c r="J97" i="1"/>
  <c r="K97" i="1"/>
  <c r="F96" i="1"/>
  <c r="G96" i="1"/>
  <c r="H96" i="1"/>
  <c r="I96" i="1"/>
  <c r="J96" i="1"/>
  <c r="K96" i="1"/>
  <c r="F95" i="1"/>
  <c r="G95" i="1"/>
  <c r="H95" i="1"/>
  <c r="I95" i="1"/>
  <c r="J95" i="1"/>
  <c r="K95" i="1"/>
  <c r="F94" i="1"/>
  <c r="G94" i="1"/>
  <c r="H94" i="1"/>
  <c r="I94" i="1"/>
  <c r="J94" i="1"/>
  <c r="K94" i="1"/>
  <c r="F93" i="1"/>
  <c r="G93" i="1"/>
  <c r="H93" i="1"/>
  <c r="I93" i="1"/>
  <c r="J93" i="1"/>
  <c r="K93" i="1"/>
  <c r="A103" i="1"/>
  <c r="A102" i="1"/>
  <c r="A101" i="1"/>
  <c r="A100" i="1"/>
  <c r="A99" i="1"/>
  <c r="A98" i="1"/>
  <c r="A97" i="1"/>
  <c r="A96" i="1"/>
  <c r="A95" i="1"/>
  <c r="A94" i="1"/>
  <c r="A93" i="1"/>
  <c r="A104" i="1"/>
  <c r="A115" i="1"/>
  <c r="A84" i="1"/>
  <c r="A90" i="1"/>
  <c r="A91" i="1"/>
  <c r="A154" i="1"/>
  <c r="A85" i="1"/>
  <c r="A114" i="1"/>
  <c r="A10" i="1"/>
  <c r="A87" i="1"/>
  <c r="A89" i="1"/>
  <c r="A137" i="1"/>
  <c r="F104" i="1"/>
  <c r="G104" i="1"/>
  <c r="H104" i="1"/>
  <c r="I104" i="1"/>
  <c r="J104" i="1"/>
  <c r="K104" i="1"/>
  <c r="F115" i="1"/>
  <c r="G115" i="1"/>
  <c r="H115" i="1"/>
  <c r="I115" i="1"/>
  <c r="J115" i="1"/>
  <c r="K115" i="1"/>
  <c r="F84" i="1"/>
  <c r="G84" i="1"/>
  <c r="H84" i="1"/>
  <c r="I84" i="1"/>
  <c r="J84" i="1"/>
  <c r="K84" i="1"/>
  <c r="F90" i="1"/>
  <c r="G90" i="1"/>
  <c r="H90" i="1"/>
  <c r="I90" i="1"/>
  <c r="J90" i="1"/>
  <c r="K90" i="1"/>
  <c r="F91" i="1"/>
  <c r="G91" i="1"/>
  <c r="H91" i="1"/>
  <c r="I91" i="1"/>
  <c r="J91" i="1"/>
  <c r="K91" i="1"/>
  <c r="F154" i="1"/>
  <c r="G154" i="1"/>
  <c r="H154" i="1"/>
  <c r="I154" i="1"/>
  <c r="J154" i="1"/>
  <c r="K154" i="1"/>
  <c r="F85" i="1"/>
  <c r="G85" i="1"/>
  <c r="H85" i="1"/>
  <c r="I85" i="1"/>
  <c r="J85" i="1"/>
  <c r="K85" i="1"/>
  <c r="F114" i="1"/>
  <c r="G114" i="1"/>
  <c r="H114" i="1"/>
  <c r="I114" i="1"/>
  <c r="J114" i="1"/>
  <c r="K114" i="1"/>
  <c r="F10" i="1"/>
  <c r="G10" i="1"/>
  <c r="H10" i="1"/>
  <c r="I10" i="1"/>
  <c r="J10" i="1"/>
  <c r="K10" i="1"/>
  <c r="F87" i="1"/>
  <c r="G87" i="1"/>
  <c r="H87" i="1"/>
  <c r="I87" i="1"/>
  <c r="J87" i="1"/>
  <c r="K87" i="1"/>
  <c r="F89" i="1"/>
  <c r="G89" i="1"/>
  <c r="H89" i="1"/>
  <c r="I89" i="1"/>
  <c r="J89" i="1"/>
  <c r="K89" i="1"/>
  <c r="F137" i="1"/>
  <c r="G137" i="1"/>
  <c r="H137" i="1"/>
  <c r="I137" i="1"/>
  <c r="J137" i="1"/>
  <c r="K137" i="1"/>
  <c r="A113" i="1"/>
  <c r="A112" i="1"/>
  <c r="F113" i="1"/>
  <c r="G113" i="1"/>
  <c r="H113" i="1"/>
  <c r="I113" i="1"/>
  <c r="J113" i="1"/>
  <c r="K113" i="1"/>
  <c r="F112" i="1"/>
  <c r="G112" i="1"/>
  <c r="H112" i="1"/>
  <c r="I112" i="1"/>
  <c r="J112" i="1"/>
  <c r="K112" i="1"/>
  <c r="A111" i="1" l="1"/>
  <c r="A79" i="1"/>
  <c r="A78" i="1"/>
  <c r="A77" i="1"/>
  <c r="A76" i="1"/>
  <c r="A92" i="1"/>
  <c r="F111" i="1"/>
  <c r="G111" i="1"/>
  <c r="H111" i="1"/>
  <c r="I111" i="1"/>
  <c r="J111" i="1"/>
  <c r="K111" i="1"/>
  <c r="F79" i="1"/>
  <c r="G79" i="1"/>
  <c r="H79" i="1"/>
  <c r="I79" i="1"/>
  <c r="J79" i="1"/>
  <c r="K79" i="1"/>
  <c r="F78" i="1"/>
  <c r="G78" i="1"/>
  <c r="H78" i="1"/>
  <c r="I78" i="1"/>
  <c r="J78" i="1"/>
  <c r="K78" i="1"/>
  <c r="F77" i="1"/>
  <c r="G77" i="1"/>
  <c r="H77" i="1"/>
  <c r="I77" i="1"/>
  <c r="J77" i="1"/>
  <c r="F76" i="1"/>
  <c r="G76" i="1"/>
  <c r="H76" i="1"/>
  <c r="I76" i="1"/>
  <c r="J76" i="1"/>
  <c r="F92" i="1"/>
  <c r="G92" i="1"/>
  <c r="H92" i="1"/>
  <c r="I92" i="1"/>
  <c r="J92" i="1"/>
  <c r="K92" i="1"/>
  <c r="F9" i="1" l="1"/>
  <c r="G9" i="1"/>
  <c r="H9" i="1"/>
  <c r="I9" i="1"/>
  <c r="J9" i="1"/>
  <c r="K9" i="1"/>
  <c r="F74" i="1"/>
  <c r="G74" i="1"/>
  <c r="H74" i="1"/>
  <c r="I74" i="1"/>
  <c r="J74" i="1"/>
  <c r="K74" i="1"/>
  <c r="F73" i="1"/>
  <c r="G73" i="1"/>
  <c r="H73" i="1"/>
  <c r="I73" i="1"/>
  <c r="J73" i="1"/>
  <c r="K73" i="1"/>
  <c r="F47" i="1"/>
  <c r="G47" i="1"/>
  <c r="H47" i="1"/>
  <c r="I47" i="1"/>
  <c r="J47" i="1"/>
  <c r="K47" i="1"/>
  <c r="F50" i="1"/>
  <c r="G50" i="1"/>
  <c r="H50" i="1"/>
  <c r="I50" i="1"/>
  <c r="J50" i="1"/>
  <c r="K50" i="1"/>
  <c r="F11" i="1"/>
  <c r="G11" i="1"/>
  <c r="H11" i="1"/>
  <c r="I11" i="1"/>
  <c r="J11" i="1"/>
  <c r="K11" i="1"/>
  <c r="F53" i="1"/>
  <c r="G53" i="1"/>
  <c r="H53" i="1"/>
  <c r="I53" i="1"/>
  <c r="J53" i="1"/>
  <c r="K53" i="1"/>
  <c r="F46" i="1"/>
  <c r="G46" i="1"/>
  <c r="H46" i="1"/>
  <c r="I46" i="1"/>
  <c r="J46" i="1"/>
  <c r="K46" i="1"/>
  <c r="F105" i="1"/>
  <c r="G105" i="1"/>
  <c r="H105" i="1"/>
  <c r="I105" i="1"/>
  <c r="J105" i="1"/>
  <c r="K105" i="1"/>
  <c r="F72" i="1"/>
  <c r="G72" i="1"/>
  <c r="H72" i="1"/>
  <c r="I72" i="1"/>
  <c r="J72" i="1"/>
  <c r="K72" i="1"/>
  <c r="F45" i="1"/>
  <c r="G45" i="1"/>
  <c r="H45" i="1"/>
  <c r="I45" i="1"/>
  <c r="J45" i="1"/>
  <c r="K45" i="1"/>
  <c r="F82" i="1"/>
  <c r="G82" i="1"/>
  <c r="H82" i="1"/>
  <c r="I82" i="1"/>
  <c r="J82" i="1"/>
  <c r="K82" i="1"/>
  <c r="A9" i="1"/>
  <c r="A74" i="1"/>
  <c r="A73" i="1"/>
  <c r="A47" i="1"/>
  <c r="A50" i="1"/>
  <c r="A11" i="1"/>
  <c r="A53" i="1"/>
  <c r="A46" i="1"/>
  <c r="A105" i="1"/>
  <c r="A72" i="1"/>
  <c r="A45" i="1"/>
  <c r="A82" i="1"/>
  <c r="A44" i="1"/>
  <c r="A52" i="1"/>
  <c r="A8" i="1"/>
  <c r="A7" i="1"/>
  <c r="A71" i="1"/>
  <c r="F44" i="1"/>
  <c r="G44" i="1"/>
  <c r="H44" i="1"/>
  <c r="I44" i="1"/>
  <c r="J44" i="1"/>
  <c r="K44" i="1"/>
  <c r="F52" i="1"/>
  <c r="G52" i="1"/>
  <c r="H52" i="1"/>
  <c r="I52" i="1"/>
  <c r="J52" i="1"/>
  <c r="K52" i="1"/>
  <c r="F8" i="1"/>
  <c r="G8" i="1"/>
  <c r="H8" i="1"/>
  <c r="I8" i="1"/>
  <c r="J8" i="1"/>
  <c r="K8" i="1"/>
  <c r="F7" i="1"/>
  <c r="G7" i="1"/>
  <c r="H7" i="1"/>
  <c r="I7" i="1"/>
  <c r="J7" i="1"/>
  <c r="K7" i="1"/>
  <c r="F71" i="1"/>
  <c r="G71" i="1"/>
  <c r="H71" i="1"/>
  <c r="I71" i="1"/>
  <c r="J71" i="1"/>
  <c r="K71" i="1"/>
  <c r="A70" i="1" l="1"/>
  <c r="A6" i="1"/>
  <c r="A69" i="1"/>
  <c r="A43" i="1"/>
  <c r="A42" i="1"/>
  <c r="A41" i="1"/>
  <c r="A40" i="1"/>
  <c r="A39" i="1"/>
  <c r="F70" i="1"/>
  <c r="G70" i="1"/>
  <c r="H70" i="1"/>
  <c r="I70" i="1"/>
  <c r="J70" i="1"/>
  <c r="K70" i="1"/>
  <c r="F6" i="1"/>
  <c r="G6" i="1"/>
  <c r="H6" i="1"/>
  <c r="I6" i="1"/>
  <c r="J6" i="1"/>
  <c r="K6" i="1"/>
  <c r="F69" i="1"/>
  <c r="G69" i="1"/>
  <c r="H69" i="1"/>
  <c r="I69" i="1"/>
  <c r="J69" i="1"/>
  <c r="K69" i="1"/>
  <c r="F43" i="1"/>
  <c r="G43" i="1"/>
  <c r="H43" i="1"/>
  <c r="I43" i="1"/>
  <c r="J43" i="1"/>
  <c r="K43" i="1"/>
  <c r="F42" i="1"/>
  <c r="G42" i="1"/>
  <c r="H42" i="1"/>
  <c r="I42" i="1"/>
  <c r="J42" i="1"/>
  <c r="K42" i="1"/>
  <c r="F41" i="1"/>
  <c r="G41" i="1"/>
  <c r="H41" i="1"/>
  <c r="I41" i="1"/>
  <c r="J41" i="1"/>
  <c r="K41" i="1"/>
  <c r="F40" i="1"/>
  <c r="G40" i="1"/>
  <c r="H40" i="1"/>
  <c r="I40" i="1"/>
  <c r="J40" i="1"/>
  <c r="K40" i="1"/>
  <c r="F39" i="1"/>
  <c r="G39" i="1"/>
  <c r="H39" i="1"/>
  <c r="I39" i="1"/>
  <c r="J39" i="1"/>
  <c r="K39" i="1"/>
  <c r="F138" i="1" l="1"/>
  <c r="G138" i="1"/>
  <c r="H138" i="1"/>
  <c r="I138" i="1"/>
  <c r="J138" i="1"/>
  <c r="K138" i="1"/>
  <c r="F38" i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F35" i="1"/>
  <c r="G35" i="1"/>
  <c r="H35" i="1"/>
  <c r="I35" i="1"/>
  <c r="J35" i="1"/>
  <c r="K35" i="1"/>
  <c r="F68" i="1"/>
  <c r="G68" i="1"/>
  <c r="H68" i="1"/>
  <c r="I68" i="1"/>
  <c r="J68" i="1"/>
  <c r="K68" i="1"/>
  <c r="F106" i="1"/>
  <c r="G106" i="1"/>
  <c r="H106" i="1"/>
  <c r="I106" i="1"/>
  <c r="J106" i="1"/>
  <c r="K106" i="1"/>
  <c r="F34" i="1"/>
  <c r="G34" i="1"/>
  <c r="H34" i="1"/>
  <c r="I34" i="1"/>
  <c r="J34" i="1"/>
  <c r="K34" i="1"/>
  <c r="F33" i="1"/>
  <c r="G33" i="1"/>
  <c r="H33" i="1"/>
  <c r="I33" i="1"/>
  <c r="J33" i="1"/>
  <c r="K33" i="1"/>
  <c r="A138" i="1"/>
  <c r="A38" i="1"/>
  <c r="A37" i="1"/>
  <c r="A36" i="1"/>
  <c r="A35" i="1"/>
  <c r="A68" i="1"/>
  <c r="A106" i="1"/>
  <c r="A34" i="1"/>
  <c r="A33" i="1"/>
  <c r="B17" i="9" l="1"/>
  <c r="B12" i="9"/>
  <c r="I7" i="9"/>
  <c r="I6" i="9"/>
  <c r="D6" i="9"/>
  <c r="D5" i="9"/>
  <c r="C5" i="9"/>
  <c r="D4" i="9"/>
  <c r="C4" i="9"/>
  <c r="D3" i="9"/>
  <c r="C3" i="9"/>
  <c r="D2" i="9"/>
  <c r="C792" i="4"/>
  <c r="C538" i="4"/>
  <c r="C487" i="4"/>
  <c r="C192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52" i="15"/>
  <c r="D51" i="15"/>
  <c r="D50" i="15"/>
  <c r="D49" i="15"/>
  <c r="D48" i="15"/>
  <c r="D23" i="15"/>
  <c r="D22" i="15"/>
  <c r="D21" i="15"/>
  <c r="D20" i="15"/>
  <c r="D19" i="15"/>
  <c r="K32" i="1"/>
  <c r="J32" i="1"/>
  <c r="I32" i="1"/>
  <c r="H32" i="1"/>
  <c r="G32" i="1"/>
  <c r="F32" i="1"/>
  <c r="A32" i="1"/>
  <c r="K31" i="1"/>
  <c r="J31" i="1"/>
  <c r="I31" i="1"/>
  <c r="H31" i="1"/>
  <c r="G31" i="1"/>
  <c r="F31" i="1"/>
  <c r="A31" i="1"/>
  <c r="K88" i="1"/>
  <c r="J88" i="1"/>
  <c r="I88" i="1"/>
  <c r="H88" i="1"/>
  <c r="G88" i="1"/>
  <c r="F88" i="1"/>
  <c r="A88" i="1"/>
  <c r="K83" i="1"/>
  <c r="J83" i="1"/>
  <c r="I83" i="1"/>
  <c r="H83" i="1"/>
  <c r="G83" i="1"/>
  <c r="F83" i="1"/>
  <c r="A83" i="1"/>
  <c r="K51" i="1"/>
  <c r="J51" i="1"/>
  <c r="I51" i="1"/>
  <c r="H51" i="1"/>
  <c r="G51" i="1"/>
  <c r="F51" i="1"/>
  <c r="A51" i="1"/>
  <c r="K30" i="1"/>
  <c r="J30" i="1"/>
  <c r="I30" i="1"/>
  <c r="H30" i="1"/>
  <c r="G30" i="1"/>
  <c r="F30" i="1"/>
  <c r="A30" i="1"/>
  <c r="K29" i="1"/>
  <c r="J29" i="1"/>
  <c r="I29" i="1"/>
  <c r="H29" i="1"/>
  <c r="G29" i="1"/>
  <c r="F29" i="1"/>
  <c r="A29" i="1"/>
  <c r="K28" i="1"/>
  <c r="J28" i="1"/>
  <c r="I28" i="1"/>
  <c r="H28" i="1"/>
  <c r="G28" i="1"/>
  <c r="F28" i="1"/>
  <c r="A28" i="1"/>
  <c r="K27" i="1"/>
  <c r="J27" i="1"/>
  <c r="I27" i="1"/>
  <c r="H27" i="1"/>
  <c r="G27" i="1"/>
  <c r="F27" i="1"/>
  <c r="A27" i="1"/>
  <c r="K26" i="1"/>
  <c r="J26" i="1"/>
  <c r="I26" i="1"/>
  <c r="H26" i="1"/>
  <c r="G26" i="1"/>
  <c r="F26" i="1"/>
  <c r="A26" i="1"/>
  <c r="K25" i="1"/>
  <c r="J25" i="1"/>
  <c r="I25" i="1"/>
  <c r="H25" i="1"/>
  <c r="G25" i="1"/>
  <c r="F25" i="1"/>
  <c r="A25" i="1"/>
  <c r="K67" i="1"/>
  <c r="J67" i="1"/>
  <c r="I67" i="1"/>
  <c r="H67" i="1"/>
  <c r="G67" i="1"/>
  <c r="F67" i="1"/>
  <c r="A67" i="1"/>
  <c r="K24" i="1"/>
  <c r="J24" i="1"/>
  <c r="I24" i="1"/>
  <c r="H24" i="1"/>
  <c r="G24" i="1"/>
  <c r="F24" i="1"/>
  <c r="A24" i="1"/>
  <c r="K66" i="1"/>
  <c r="J66" i="1"/>
  <c r="I66" i="1"/>
  <c r="H66" i="1"/>
  <c r="G66" i="1"/>
  <c r="F66" i="1"/>
  <c r="A66" i="1"/>
  <c r="K23" i="1"/>
  <c r="J23" i="1"/>
  <c r="I23" i="1"/>
  <c r="H23" i="1"/>
  <c r="G23" i="1"/>
  <c r="F23" i="1"/>
  <c r="A23" i="1"/>
  <c r="K48" i="1"/>
  <c r="J48" i="1"/>
  <c r="I48" i="1"/>
  <c r="H48" i="1"/>
  <c r="G48" i="1"/>
  <c r="F48" i="1"/>
  <c r="A48" i="1"/>
  <c r="K22" i="1"/>
  <c r="J22" i="1"/>
  <c r="I22" i="1"/>
  <c r="H22" i="1"/>
  <c r="G22" i="1"/>
  <c r="F22" i="1"/>
  <c r="A22" i="1"/>
  <c r="K21" i="1"/>
  <c r="J21" i="1"/>
  <c r="I21" i="1"/>
  <c r="H21" i="1"/>
  <c r="G21" i="1"/>
  <c r="F21" i="1"/>
  <c r="A21" i="1"/>
  <c r="K65" i="1"/>
  <c r="J65" i="1"/>
  <c r="I65" i="1"/>
  <c r="H65" i="1"/>
  <c r="G65" i="1"/>
  <c r="F65" i="1"/>
  <c r="A65" i="1"/>
  <c r="K20" i="1"/>
  <c r="J20" i="1"/>
  <c r="I20" i="1"/>
  <c r="H20" i="1"/>
  <c r="G20" i="1"/>
  <c r="F20" i="1"/>
  <c r="A20" i="1"/>
  <c r="K19" i="1"/>
  <c r="J19" i="1"/>
  <c r="I19" i="1"/>
  <c r="H19" i="1"/>
  <c r="G19" i="1"/>
  <c r="F19" i="1"/>
  <c r="A19" i="1"/>
  <c r="K64" i="1"/>
  <c r="J64" i="1"/>
  <c r="I64" i="1"/>
  <c r="H64" i="1"/>
  <c r="G64" i="1"/>
  <c r="F64" i="1"/>
  <c r="A64" i="1"/>
  <c r="K18" i="1"/>
  <c r="J18" i="1"/>
  <c r="I18" i="1"/>
  <c r="H18" i="1"/>
  <c r="G18" i="1"/>
  <c r="F18" i="1"/>
  <c r="A18" i="1"/>
  <c r="K110" i="1"/>
  <c r="J110" i="1"/>
  <c r="I110" i="1"/>
  <c r="H110" i="1"/>
  <c r="G110" i="1"/>
  <c r="F110" i="1"/>
  <c r="A110" i="1"/>
  <c r="K63" i="1"/>
  <c r="J63" i="1"/>
  <c r="I63" i="1"/>
  <c r="H63" i="1"/>
  <c r="G63" i="1"/>
  <c r="F63" i="1"/>
  <c r="A63" i="1"/>
  <c r="K17" i="1"/>
  <c r="J17" i="1"/>
  <c r="I17" i="1"/>
  <c r="H17" i="1"/>
  <c r="G17" i="1"/>
  <c r="F17" i="1"/>
  <c r="A17" i="1"/>
  <c r="K16" i="1"/>
  <c r="J16" i="1"/>
  <c r="I16" i="1"/>
  <c r="H16" i="1"/>
  <c r="G16" i="1"/>
  <c r="F16" i="1"/>
  <c r="A16" i="1"/>
  <c r="K62" i="1"/>
  <c r="J62" i="1"/>
  <c r="I62" i="1"/>
  <c r="H62" i="1"/>
  <c r="G62" i="1"/>
  <c r="F62" i="1"/>
  <c r="A62" i="1"/>
  <c r="K15" i="1"/>
  <c r="J15" i="1"/>
  <c r="I15" i="1"/>
  <c r="H15" i="1"/>
  <c r="G15" i="1"/>
  <c r="F15" i="1"/>
  <c r="A15" i="1"/>
  <c r="K61" i="1"/>
  <c r="J61" i="1"/>
  <c r="I61" i="1"/>
  <c r="H61" i="1"/>
  <c r="G61" i="1"/>
  <c r="F61" i="1"/>
  <c r="A61" i="1"/>
  <c r="K5" i="1"/>
  <c r="J5" i="1"/>
  <c r="I5" i="1"/>
  <c r="H5" i="1"/>
  <c r="G5" i="1"/>
  <c r="F5" i="1"/>
  <c r="A5" i="1"/>
  <c r="K54" i="1"/>
  <c r="J54" i="1"/>
  <c r="I54" i="1"/>
  <c r="H54" i="1"/>
  <c r="G54" i="1"/>
  <c r="F54" i="1"/>
  <c r="A54" i="1"/>
  <c r="K14" i="1"/>
  <c r="J14" i="1"/>
  <c r="I14" i="1"/>
  <c r="H14" i="1"/>
  <c r="G14" i="1"/>
  <c r="F14" i="1"/>
  <c r="A14" i="1"/>
  <c r="K60" i="1"/>
  <c r="J60" i="1"/>
  <c r="I60" i="1"/>
  <c r="H60" i="1"/>
  <c r="G60" i="1"/>
  <c r="F60" i="1"/>
  <c r="A60" i="1"/>
  <c r="K13" i="1"/>
  <c r="J13" i="1"/>
  <c r="I13" i="1"/>
  <c r="H13" i="1"/>
  <c r="G13" i="1"/>
  <c r="F13" i="1"/>
  <c r="A13" i="1"/>
  <c r="K109" i="1"/>
  <c r="J109" i="1"/>
  <c r="I109" i="1"/>
  <c r="H109" i="1"/>
  <c r="G109" i="1"/>
  <c r="F109" i="1"/>
  <c r="A109" i="1"/>
  <c r="K81" i="1"/>
  <c r="J81" i="1"/>
  <c r="I81" i="1"/>
  <c r="H81" i="1"/>
  <c r="G81" i="1"/>
  <c r="F81" i="1"/>
  <c r="A81" i="1"/>
  <c r="K86" i="1"/>
  <c r="J86" i="1"/>
  <c r="I86" i="1"/>
  <c r="H86" i="1"/>
  <c r="G86" i="1"/>
  <c r="F86" i="1"/>
  <c r="A86" i="1"/>
  <c r="K49" i="1"/>
  <c r="J49" i="1"/>
  <c r="I49" i="1"/>
  <c r="H49" i="1"/>
  <c r="G49" i="1"/>
  <c r="F49" i="1"/>
  <c r="A49" i="1"/>
  <c r="K59" i="1"/>
  <c r="J59" i="1"/>
  <c r="I59" i="1"/>
  <c r="H59" i="1"/>
  <c r="G59" i="1"/>
  <c r="F59" i="1"/>
  <c r="A59" i="1"/>
  <c r="K153" i="1"/>
  <c r="J153" i="1"/>
  <c r="I153" i="1"/>
  <c r="H153" i="1"/>
  <c r="G153" i="1"/>
  <c r="F153" i="1"/>
  <c r="A153" i="1"/>
  <c r="K58" i="1"/>
  <c r="J58" i="1"/>
  <c r="I58" i="1"/>
  <c r="H58" i="1"/>
  <c r="G58" i="1"/>
  <c r="F58" i="1"/>
  <c r="A58" i="1"/>
  <c r="K57" i="1"/>
  <c r="J57" i="1"/>
  <c r="I57" i="1"/>
  <c r="H57" i="1"/>
  <c r="G57" i="1"/>
  <c r="F57" i="1"/>
  <c r="A57" i="1"/>
  <c r="K108" i="1"/>
  <c r="J108" i="1"/>
  <c r="I108" i="1"/>
  <c r="H108" i="1"/>
  <c r="G108" i="1"/>
  <c r="F108" i="1"/>
  <c r="A108" i="1"/>
  <c r="K56" i="1"/>
  <c r="J56" i="1"/>
  <c r="I56" i="1"/>
  <c r="H56" i="1"/>
  <c r="G56" i="1"/>
  <c r="F56" i="1"/>
  <c r="A56" i="1"/>
  <c r="K107" i="1"/>
  <c r="J107" i="1"/>
  <c r="I107" i="1"/>
  <c r="H107" i="1"/>
  <c r="G107" i="1"/>
  <c r="F107" i="1"/>
  <c r="A107" i="1"/>
  <c r="K55" i="1"/>
  <c r="J55" i="1"/>
  <c r="I55" i="1"/>
  <c r="H55" i="1"/>
  <c r="G55" i="1"/>
  <c r="F55" i="1"/>
  <c r="A55" i="1"/>
  <c r="K12" i="1"/>
  <c r="J12" i="1"/>
  <c r="I12" i="1"/>
  <c r="H12" i="1"/>
  <c r="G12" i="1"/>
  <c r="F12" i="1"/>
  <c r="A12" i="1"/>
  <c r="K80" i="1"/>
  <c r="J80" i="1"/>
  <c r="I80" i="1"/>
  <c r="H80" i="1"/>
  <c r="G80" i="1"/>
  <c r="F80" i="1"/>
  <c r="A80" i="1"/>
</calcChain>
</file>

<file path=xl/sharedStrings.xml><?xml version="1.0" encoding="utf-8"?>
<sst xmlns="http://schemas.openxmlformats.org/spreadsheetml/2006/main" count="13847" uniqueCount="2691">
  <si>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</si>
  <si>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</si>
  <si>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</si>
  <si>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</si>
  <si>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</si>
  <si>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</si>
  <si>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</si>
  <si>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</si>
  <si>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</si>
  <si>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</si>
  <si>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</si>
  <si>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</si>
  <si>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</si>
  <si>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</si>
  <si>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</si>
  <si>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</si>
  <si>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</si>
  <si>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</si>
  <si>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</si>
  <si>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</si>
  <si>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</si>
  <si>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</si>
  <si>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</si>
  <si>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</si>
  <si>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</si>
  <si>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</si>
  <si>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</si>
  <si>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</si>
  <si>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</si>
  <si>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</si>
  <si>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</si>
  <si>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</si>
  <si>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</si>
  <si>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</si>
  <si>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</si>
  <si>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</si>
  <si>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</si>
  <si>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</si>
  <si>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</si>
  <si>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</si>
  <si>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</si>
  <si>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</si>
  <si>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</si>
  <si>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</si>
  <si>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</si>
  <si>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</si>
  <si>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</si>
  <si>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</si>
  <si>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</si>
  <si>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</si>
  <si>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</si>
  <si>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</si>
  <si>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</si>
  <si>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</si>
  <si>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</si>
  <si>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</si>
  <si>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</si>
  <si>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</si>
  <si>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</si>
  <si>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</si>
  <si>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</si>
  <si>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</si>
  <si>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</si>
  <si>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</si>
  <si>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</si>
  <si>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</si>
  <si>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</si>
  <si>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</si>
  <si>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</si>
  <si>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</si>
  <si>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</si>
  <si>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</si>
  <si>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</si>
  <si>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</si>
  <si>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</si>
  <si>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</si>
  <si>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</si>
  <si>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</si>
  <si>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</si>
  <si>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</si>
  <si>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</si>
  <si>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</si>
  <si>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</si>
  <si>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</si>
  <si>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</si>
  <si>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</si>
  <si>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</si>
  <si>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</si>
  <si>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</si>
  <si>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</si>
  <si>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</si>
  <si>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</si>
  <si>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</si>
  <si>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</si>
  <si>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</si>
  <si>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</si>
  <si>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</si>
  <si>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</si>
  <si>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</si>
  <si>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</si>
  <si>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</si>
  <si>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</si>
  <si>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</si>
  <si>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</si>
  <si>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</si>
  <si>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</si>
  <si>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</si>
  <si>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</si>
  <si>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</si>
  <si>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</si>
  <si>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</si>
  <si>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</si>
  <si>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</si>
  <si>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</si>
  <si>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</si>
  <si>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</si>
  <si>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</si>
  <si>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</si>
  <si>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</si>
  <si>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</si>
  <si>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</si>
  <si>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</si>
  <si>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</si>
  <si>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</si>
  <si>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</si>
  <si>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</si>
  <si>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</si>
  <si>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</si>
  <si>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</si>
  <si>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</si>
  <si>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</si>
  <si>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</si>
  <si>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</si>
  <si>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</si>
  <si>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</si>
  <si>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</si>
  <si>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</si>
  <si>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</si>
  <si>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</si>
  <si>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</si>
  <si>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</si>
  <si>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</si>
  <si>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</si>
  <si>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</si>
  <si>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</si>
  <si>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</si>
  <si>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</si>
  <si>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</si>
  <si>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</si>
  <si>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</si>
  <si>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</si>
  <si>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</si>
  <si>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</si>
  <si>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</si>
  <si>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</si>
  <si>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</si>
  <si>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</si>
  <si>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</si>
  <si>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</si>
  <si>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</si>
  <si>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</si>
  <si>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</si>
  <si>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</si>
  <si>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</si>
  <si>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</si>
  <si>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</si>
  <si>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</si>
  <si>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</si>
  <si>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</si>
  <si>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</si>
  <si>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</si>
  <si>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</si>
  <si>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</si>
  <si>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</si>
  <si>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</si>
  <si>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</si>
  <si>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</si>
  <si>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</si>
  <si>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</si>
  <si>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</si>
  <si>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</si>
  <si>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</si>
  <si>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</si>
  <si>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</si>
  <si>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</si>
  <si>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</si>
  <si>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</si>
  <si>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</si>
  <si>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</si>
  <si>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</si>
  <si>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</si>
  <si>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</si>
  <si>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</si>
  <si>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</si>
  <si>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</si>
  <si>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</si>
  <si>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</si>
  <si>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</si>
  <si>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</si>
  <si>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</si>
  <si>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</si>
  <si>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</si>
  <si>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</si>
  <si>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</si>
  <si>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</si>
  <si>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</si>
  <si>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</si>
  <si>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</si>
  <si>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</si>
  <si>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</si>
  <si>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</si>
  <si>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</si>
  <si>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</si>
  <si>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</si>
  <si>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</si>
  <si>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</si>
  <si>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</si>
  <si>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</si>
  <si>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</si>
  <si>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</si>
  <si>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</si>
  <si>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</si>
  <si>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</si>
  <si>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</si>
  <si>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</si>
  <si>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</si>
  <si>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</si>
  <si>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</si>
  <si>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</si>
  <si>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</si>
  <si>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</si>
  <si>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</si>
  <si>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</si>
  <si>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</si>
  <si>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</si>
  <si>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</si>
  <si>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</si>
  <si>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</si>
  <si>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</si>
  <si>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</si>
  <si>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</si>
  <si>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</si>
  <si>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</si>
  <si>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</si>
  <si>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</si>
  <si>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</si>
  <si>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</si>
  <si>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</si>
  <si>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</si>
  <si>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</si>
  <si>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</si>
  <si>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</si>
  <si>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</si>
  <si>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</si>
  <si>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</si>
  <si>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</si>
  <si>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</si>
  <si>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</si>
  <si>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</si>
  <si>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</si>
  <si>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</si>
  <si>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</si>
  <si>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</si>
  <si>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</si>
  <si>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</si>
  <si>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</si>
  <si>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</si>
  <si>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</si>
  <si>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</si>
  <si>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</si>
  <si>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</si>
  <si>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</si>
  <si>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</si>
  <si>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</si>
  <si>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</si>
  <si>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</si>
  <si>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</si>
  <si>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</si>
  <si>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</si>
  <si>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</si>
  <si>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</si>
  <si>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</si>
  <si>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</si>
  <si>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</si>
  <si>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</si>
  <si>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</si>
  <si>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</si>
  <si>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</si>
  <si>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</si>
  <si>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</si>
  <si>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</si>
  <si>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</si>
  <si>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</si>
  <si>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</si>
  <si>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</si>
  <si>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</si>
  <si>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</si>
  <si>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</si>
  <si>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</si>
  <si>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</si>
  <si>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</si>
  <si>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</si>
  <si>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</si>
  <si>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</si>
  <si>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</si>
  <si>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</si>
  <si>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</si>
  <si>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</si>
  <si>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</si>
  <si>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</si>
  <si>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</si>
  <si>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</si>
  <si>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</si>
  <si>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</si>
  <si>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</si>
  <si>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</si>
  <si>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</si>
  <si>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</si>
  <si>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</si>
  <si>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</si>
  <si>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</si>
  <si>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</si>
  <si>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</si>
  <si>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</si>
  <si>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</si>
  <si>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</si>
  <si>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</si>
  <si>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</si>
  <si>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</si>
  <si>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</si>
  <si>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</si>
  <si>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</si>
  <si>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</si>
  <si>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</si>
  <si>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</si>
  <si>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</si>
  <si>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</si>
  <si>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</si>
  <si>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</si>
  <si>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</si>
  <si>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</si>
  <si>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</si>
  <si>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</si>
  <si>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</si>
  <si>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</si>
  <si>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</si>
  <si>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</si>
  <si>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</si>
  <si>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</si>
  <si>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</si>
  <si>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</si>
  <si>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</si>
  <si>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</si>
  <si>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</si>
  <si>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</si>
  <si>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</si>
  <si>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</si>
  <si>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</si>
  <si>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</si>
  <si>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</si>
  <si>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</si>
  <si>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</si>
  <si>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</si>
  <si>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</si>
  <si>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</si>
  <si>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</si>
  <si>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</si>
  <si>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</si>
  <si>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</si>
  <si>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</si>
  <si>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</si>
  <si>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</si>
  <si>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</si>
  <si>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</si>
  <si>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</si>
  <si>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</si>
  <si>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</si>
  <si>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</si>
  <si>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</si>
  <si>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</si>
  <si>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</si>
  <si>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</si>
  <si>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</si>
  <si>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</si>
  <si>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</si>
  <si>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</si>
  <si>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</si>
  <si>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</si>
  <si>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</si>
  <si>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</si>
  <si>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</si>
  <si>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</si>
  <si>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</si>
  <si>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</si>
  <si>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</si>
  <si>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</si>
  <si>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</si>
  <si>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</si>
  <si>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</si>
  <si>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</si>
  <si>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</si>
  <si>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</si>
  <si>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</si>
  <si>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</si>
  <si>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</si>
  <si>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</si>
  <si>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</si>
  <si>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</si>
  <si>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</si>
  <si>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</si>
  <si>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</si>
  <si>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</si>
  <si>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</si>
  <si>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</si>
  <si>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</si>
  <si>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</si>
  <si>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</si>
  <si>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</si>
  <si>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</si>
  <si>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</si>
  <si>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</si>
  <si>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</si>
  <si>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</si>
  <si>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</si>
  <si>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</si>
  <si>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</si>
  <si>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</si>
  <si>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</si>
  <si>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</si>
  <si>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</si>
  <si>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</si>
  <si>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</si>
  <si>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</si>
  <si>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</si>
  <si>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</si>
  <si>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</si>
  <si>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</si>
  <si>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</si>
  <si>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</si>
  <si>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</si>
  <si>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</si>
  <si>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</si>
  <si>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</si>
  <si>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</si>
  <si>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</si>
  <si>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</si>
  <si>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</si>
  <si>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</si>
  <si>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</si>
  <si>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</si>
  <si>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</si>
  <si>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</si>
  <si>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</si>
  <si>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</si>
  <si>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</si>
  <si>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</si>
  <si>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</si>
  <si>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</si>
  <si>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</si>
  <si>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</si>
  <si>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</si>
  <si>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</si>
  <si>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</si>
  <si>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</si>
  <si>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</si>
  <si>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</si>
  <si>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</si>
  <si>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</si>
  <si>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</si>
  <si>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</si>
  <si>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</si>
  <si>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</si>
  <si>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</si>
  <si>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</si>
  <si>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</si>
  <si>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</si>
  <si>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</si>
  <si>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</si>
  <si>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</si>
  <si>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</si>
  <si>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</si>
  <si>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</si>
  <si>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</si>
  <si>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</si>
  <si>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</si>
  <si>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</si>
  <si>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</si>
  <si>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</si>
  <si>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</si>
  <si>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</si>
  <si>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</si>
  <si>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</si>
  <si>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</si>
  <si>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</si>
  <si>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</si>
  <si>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</si>
  <si>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</si>
  <si>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</si>
  <si>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</si>
  <si>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</si>
  <si>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</si>
  <si>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</si>
  <si>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</si>
  <si>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</si>
  <si>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</si>
  <si>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</si>
  <si>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</si>
  <si>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</si>
  <si>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</si>
  <si>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</si>
  <si>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</si>
  <si>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</si>
  <si>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</si>
  <si>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</si>
  <si>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</si>
  <si>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</si>
  <si>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</si>
  <si>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</si>
  <si>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</si>
  <si>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</si>
  <si>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</si>
  <si>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</si>
  <si>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</si>
  <si>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</si>
  <si>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</si>
  <si>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</si>
  <si>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</si>
  <si>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</si>
  <si>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</si>
  <si>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</si>
  <si>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</si>
  <si>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</si>
  <si>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</si>
  <si>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</si>
  <si>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</si>
  <si>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</si>
  <si>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</si>
  <si>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</si>
  <si>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</si>
  <si>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</si>
  <si>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</si>
  <si>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</si>
  <si>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</si>
  <si>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</si>
  <si>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</si>
  <si>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</si>
  <si>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</si>
  <si>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</si>
  <si>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</si>
  <si>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</si>
  <si>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</si>
  <si>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</si>
  <si>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</si>
  <si>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</si>
  <si>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</si>
  <si>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</si>
  <si>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</si>
  <si>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</si>
  <si>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</si>
  <si>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</si>
  <si>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</si>
  <si>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</si>
  <si>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</si>
  <si>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</si>
  <si>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</si>
  <si>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</si>
  <si>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</si>
  <si>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</si>
  <si>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</si>
  <si>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</si>
  <si>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</si>
  <si>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</si>
  <si>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</si>
  <si>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</si>
  <si>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</si>
  <si>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</si>
  <si>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</si>
  <si>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</si>
  <si>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</si>
  <si>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</si>
  <si>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</si>
  <si>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</si>
  <si>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</si>
  <si>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</si>
  <si>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</si>
  <si>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</si>
  <si>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</si>
  <si>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</si>
  <si>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</si>
  <si>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</si>
  <si>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</si>
  <si>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</si>
  <si>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</si>
  <si>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</si>
  <si>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</si>
  <si>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</si>
  <si>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</si>
  <si>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</si>
  <si>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</si>
  <si>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</si>
  <si>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</si>
  <si>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</si>
  <si>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</si>
  <si>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</si>
  <si>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</si>
  <si>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</si>
  <si>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</si>
  <si>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</si>
  <si>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</si>
  <si>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</si>
  <si>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</si>
  <si>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</si>
  <si>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</si>
  <si>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</si>
  <si>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</si>
  <si>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</si>
  <si>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</si>
  <si>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</si>
  <si>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</si>
  <si>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</si>
  <si>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</si>
  <si>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</si>
  <si>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</si>
  <si>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</si>
  <si>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</si>
  <si>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</si>
  <si>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</si>
  <si>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</si>
  <si>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</si>
  <si>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</si>
  <si>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</si>
  <si>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</si>
  <si>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</si>
  <si>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</si>
  <si>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</si>
  <si>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</si>
  <si>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</si>
  <si>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</si>
  <si>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</si>
  <si>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</si>
  <si>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</si>
  <si>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</si>
  <si>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</si>
  <si>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</si>
  <si>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</si>
  <si>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</si>
  <si>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</si>
  <si>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</si>
  <si>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</si>
  <si>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</si>
  <si>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</si>
  <si>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</si>
  <si>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</si>
  <si>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</si>
  <si>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</si>
  <si>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</si>
  <si>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</si>
  <si>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</si>
  <si>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</si>
  <si>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</si>
  <si>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</si>
  <si>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</si>
  <si>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</si>
  <si>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</si>
  <si>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</si>
  <si>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</si>
  <si>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</si>
  <si>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</si>
  <si>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</si>
  <si>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</si>
  <si>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</si>
  <si>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</si>
  <si>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</si>
  <si>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</si>
  <si>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</si>
  <si>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</si>
  <si>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</si>
  <si>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</si>
  <si>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</si>
  <si>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</si>
  <si>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</si>
  <si>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</si>
  <si>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</si>
  <si>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</si>
  <si>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</si>
  <si>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</si>
  <si>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</si>
  <si>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</si>
  <si>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</si>
  <si>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</si>
  <si>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</si>
  <si>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</si>
  <si>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</si>
  <si>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</si>
  <si>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</si>
  <si>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</si>
  <si>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</si>
  <si>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</si>
  <si>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</si>
  <si>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</si>
  <si>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</si>
  <si>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</si>
  <si>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</si>
  <si>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</si>
  <si>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</si>
  <si>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</si>
  <si>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</si>
  <si>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</si>
  <si>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</si>
  <si>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</si>
  <si>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</si>
  <si>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</si>
  <si>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</si>
  <si>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</si>
  <si>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</si>
  <si>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</si>
  <si>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</si>
  <si>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</si>
  <si>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</si>
  <si>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</si>
  <si>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</si>
  <si>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</si>
  <si>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</si>
  <si>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</si>
  <si>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</si>
  <si>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</si>
  <si>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</si>
  <si>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</si>
  <si>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</si>
  <si>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</si>
  <si>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</si>
  <si>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</si>
  <si>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</si>
  <si>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</si>
  <si>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</si>
  <si>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</si>
  <si>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</si>
  <si>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</si>
  <si>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</si>
  <si>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</si>
  <si>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</si>
  <si>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</si>
  <si>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</si>
  <si>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</si>
  <si>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</si>
  <si>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</si>
  <si>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</si>
  <si>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</si>
  <si>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</si>
  <si>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</si>
  <si>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</si>
  <si>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</si>
  <si>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</si>
  <si>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</si>
  <si>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</si>
  <si>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</si>
  <si>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</si>
  <si>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</si>
  <si>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</si>
  <si>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</si>
  <si>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</si>
  <si>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</si>
  <si>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</si>
  <si>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</si>
  <si>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</si>
  <si>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</si>
  <si>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</si>
  <si>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</si>
  <si>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</si>
  <si>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</si>
  <si>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</si>
  <si>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</si>
  <si>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</si>
  <si>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</si>
  <si>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</si>
  <si>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</si>
  <si>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</si>
  <si>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</si>
  <si>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</si>
  <si>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</si>
  <si>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</si>
  <si>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</si>
  <si>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</si>
  <si>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</si>
  <si>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</si>
  <si>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</si>
  <si>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</si>
  <si>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</si>
  <si>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</si>
  <si>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</si>
  <si>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</si>
  <si>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</si>
  <si>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</si>
  <si>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</si>
  <si>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</si>
  <si>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</si>
  <si>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</si>
  <si>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</si>
  <si>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</si>
  <si>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</si>
  <si>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</si>
  <si>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</si>
  <si>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</si>
  <si>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</si>
  <si>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</si>
  <si>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</si>
  <si>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</si>
  <si>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</si>
  <si>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</si>
  <si>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</si>
  <si>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</si>
  <si>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</si>
  <si>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</si>
  <si>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</si>
  <si>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</si>
  <si>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</si>
  <si>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</si>
  <si>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</si>
  <si>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</si>
  <si>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</si>
  <si>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</si>
  <si>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</si>
  <si>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</si>
  <si>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</si>
  <si>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</si>
  <si>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</si>
  <si>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</si>
  <si>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</si>
  <si>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</si>
  <si>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</si>
  <si>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</si>
  <si>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</si>
  <si>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</si>
  <si>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</si>
  <si>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</si>
  <si>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</si>
  <si>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</si>
  <si>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</si>
  <si>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</si>
  <si>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</si>
  <si>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</si>
  <si>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</si>
  <si>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</si>
  <si>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</si>
  <si>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</si>
  <si>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</si>
  <si>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</si>
  <si>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</si>
  <si>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</si>
  <si>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</si>
  <si>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</si>
  <si>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</si>
  <si>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</si>
  <si>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</si>
  <si>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</si>
  <si>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</si>
  <si>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</si>
  <si>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</si>
  <si>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</si>
  <si>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</si>
  <si>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</si>
  <si>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</si>
  <si>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</si>
  <si>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</si>
  <si>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</si>
  <si>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</si>
  <si>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</si>
  <si>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</si>
  <si>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</si>
  <si>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</si>
  <si>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</si>
  <si>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</si>
  <si>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</si>
  <si>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</si>
  <si>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</si>
  <si>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</si>
  <si>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</si>
  <si>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</si>
  <si>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</si>
  <si>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</si>
  <si>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</si>
  <si>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</si>
  <si>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</si>
  <si>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</si>
  <si>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</si>
  <si>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</si>
  <si>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</si>
  <si>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</si>
  <si>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</si>
  <si>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</si>
  <si>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</si>
  <si>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</si>
  <si>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</si>
  <si>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</si>
  <si>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</si>
  <si>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</si>
  <si>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</si>
  <si>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</si>
  <si>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</si>
  <si>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</si>
  <si>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</si>
  <si>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</si>
  <si>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</si>
  <si>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</si>
  <si>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</si>
  <si>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</si>
  <si>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</si>
  <si>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</si>
  <si>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</si>
  <si>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</si>
  <si>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</si>
  <si>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</si>
  <si>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</si>
  <si>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</si>
  <si>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</si>
  <si>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</si>
  <si>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</si>
  <si>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</si>
  <si>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</si>
  <si>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</si>
  <si>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</si>
  <si>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</si>
  <si>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</si>
  <si>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</si>
  <si>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</si>
  <si>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</si>
  <si>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</si>
  <si>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</si>
  <si>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</si>
  <si>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</si>
  <si>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</si>
  <si>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</si>
  <si>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</si>
  <si>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</si>
  <si>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</si>
  <si>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</si>
  <si>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</si>
  <si>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</si>
  <si>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</si>
  <si>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</si>
  <si>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</si>
  <si>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</si>
  <si>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</si>
  <si>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</si>
  <si>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</si>
  <si>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</si>
  <si>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</si>
  <si>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</si>
  <si>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</si>
  <si>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</si>
  <si>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</si>
  <si>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</si>
  <si>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</si>
  <si>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</si>
  <si>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</si>
  <si>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</si>
  <si>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</si>
  <si>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</si>
  <si>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</si>
  <si>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</si>
  <si>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</si>
  <si>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</si>
  <si>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</si>
  <si>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</si>
  <si>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</si>
  <si>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</si>
  <si>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</si>
  <si>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</si>
  <si>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</si>
  <si>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</si>
  <si>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</si>
  <si>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</si>
  <si>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</si>
  <si>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</si>
  <si>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</si>
  <si>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</si>
  <si>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</si>
  <si>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</si>
  <si>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</si>
  <si>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</si>
  <si>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</si>
  <si>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</si>
  <si>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</si>
  <si>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</si>
  <si>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</si>
  <si>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</si>
  <si>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</si>
  <si>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</si>
  <si>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</si>
  <si>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</si>
  <si>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</si>
  <si>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</si>
  <si>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</si>
  <si>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</si>
  <si>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</si>
  <si>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</si>
  <si>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</si>
  <si>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</si>
  <si>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</si>
  <si>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</si>
  <si>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</si>
  <si>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</si>
  <si>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</si>
  <si>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</si>
  <si>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</si>
  <si>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</si>
  <si>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</si>
  <si>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</si>
  <si>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</si>
  <si>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</si>
  <si>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</si>
  <si>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</si>
  <si>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</si>
  <si>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</si>
  <si>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</si>
  <si>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</si>
  <si>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</si>
  <si>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</si>
  <si>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</si>
  <si>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</si>
  <si>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</si>
  <si>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</si>
  <si>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</si>
  <si>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</si>
  <si>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</si>
  <si>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</si>
  <si>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</si>
  <si>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</si>
  <si>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</si>
  <si>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</si>
  <si>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</si>
  <si>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</si>
  <si>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</si>
  <si>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</si>
  <si>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</si>
  <si>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</si>
  <si>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</si>
  <si>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</si>
  <si>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</si>
  <si>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</si>
  <si>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</si>
  <si>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</si>
  <si>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</si>
  <si>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</si>
  <si>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</si>
  <si>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</si>
  <si>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</si>
  <si>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</si>
  <si>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</si>
  <si>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</si>
  <si>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</si>
  <si>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</si>
  <si>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</si>
  <si>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</si>
  <si>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</si>
  <si>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</si>
  <si>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</si>
  <si>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</si>
  <si>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</si>
  <si>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</si>
  <si>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</si>
  <si>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</si>
  <si>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</si>
  <si>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</si>
  <si>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</si>
  <si>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</si>
  <si>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</si>
  <si>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</si>
  <si>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</si>
  <si>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</si>
  <si>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</si>
  <si>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</si>
  <si>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</si>
  <si>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</si>
  <si>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</si>
  <si>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</si>
  <si>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</si>
  <si>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</si>
  <si>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</si>
  <si>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</si>
  <si>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</si>
  <si>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</si>
  <si>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</si>
  <si>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</si>
  <si>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</si>
  <si>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</si>
  <si>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</si>
  <si>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</si>
  <si>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</si>
  <si>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</si>
  <si>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</si>
  <si>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</si>
  <si>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</si>
  <si>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</si>
  <si>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</si>
  <si>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</si>
  <si>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</si>
  <si>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</si>
  <si>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</si>
  <si>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</si>
  <si>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</si>
  <si>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</si>
  <si>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</si>
  <si>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</si>
  <si>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</si>
  <si>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</si>
  <si>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</si>
  <si>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</si>
  <si>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</si>
  <si>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</si>
  <si>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</si>
  <si>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</si>
  <si>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</si>
  <si>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</si>
  <si>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</si>
  <si>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</si>
  <si>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</si>
  <si>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</si>
  <si>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</si>
  <si>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</si>
  <si>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</si>
  <si>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</si>
  <si>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</si>
  <si>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</si>
  <si>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</si>
  <si>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</si>
  <si>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</si>
  <si>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</si>
  <si>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</si>
  <si>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</si>
  <si>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</si>
  <si>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</si>
  <si>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</si>
  <si>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</si>
  <si>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</si>
  <si>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</si>
  <si>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</si>
  <si>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</si>
  <si>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</si>
  <si>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</si>
  <si>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</si>
  <si>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</si>
  <si>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</si>
  <si>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</si>
  <si>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</si>
  <si>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</si>
  <si>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</si>
  <si>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</si>
  <si>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</si>
  <si>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</si>
  <si>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</si>
  <si>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</si>
  <si>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</si>
  <si>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</si>
  <si>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</si>
  <si>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</si>
  <si>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</si>
  <si>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</si>
  <si>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</si>
  <si>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</si>
  <si>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</si>
  <si>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</si>
  <si>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</si>
  <si>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</si>
  <si>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</si>
  <si>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</si>
  <si>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</si>
  <si>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</si>
  <si>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</si>
  <si>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</si>
  <si>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</si>
  <si>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</si>
  <si>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</si>
  <si>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</si>
  <si>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</si>
  <si>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</si>
  <si>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</si>
  <si>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</si>
  <si>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</si>
  <si>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</si>
  <si>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</si>
  <si>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</si>
  <si>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</si>
  <si>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</si>
  <si>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</si>
  <si>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</si>
  <si>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</si>
  <si>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</si>
  <si>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</si>
  <si>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</si>
  <si>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</si>
  <si>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</si>
  <si>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</si>
  <si>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</si>
  <si>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</si>
  <si>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</si>
  <si>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</si>
  <si>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</si>
  <si>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</si>
  <si>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</si>
  <si>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</si>
  <si>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</si>
  <si>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</si>
  <si>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</si>
  <si>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</si>
  <si>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</si>
  <si>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</si>
  <si>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</si>
  <si>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</si>
  <si>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</si>
  <si>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</si>
  <si>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</si>
  <si>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</si>
  <si>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</si>
  <si>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</si>
  <si>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</si>
  <si>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</si>
  <si>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</si>
  <si>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</si>
  <si>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</si>
  <si>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</si>
  <si>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</si>
  <si>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</si>
  <si>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</si>
  <si>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</si>
  <si>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</si>
  <si>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</si>
  <si>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</si>
  <si>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</si>
  <si>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</si>
  <si>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</si>
  <si>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</si>
  <si>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</si>
  <si>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</si>
  <si>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</si>
  <si>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</si>
  <si>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</si>
  <si>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</si>
  <si>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</si>
  <si>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</si>
  <si>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</si>
  <si>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</si>
  <si>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</si>
  <si>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</si>
  <si>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</si>
  <si>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</si>
  <si>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</si>
  <si>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</si>
  <si>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</si>
  <si>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</si>
  <si>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</si>
  <si>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</si>
  <si>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</si>
  <si>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</si>
  <si>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</si>
  <si>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</si>
  <si>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</si>
  <si>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</si>
  <si>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</si>
  <si>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</si>
  <si>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</si>
  <si>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</si>
  <si>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</si>
  <si>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</si>
  <si>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</si>
  <si>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</si>
  <si>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</si>
  <si>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</si>
  <si>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</si>
  <si>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</si>
  <si>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</si>
  <si>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</si>
  <si>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</si>
  <si>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</si>
  <si>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</si>
  <si>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</si>
  <si>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</si>
  <si>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</si>
  <si>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</si>
  <si>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</si>
  <si>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</si>
  <si>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</si>
  <si>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</si>
  <si>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</si>
  <si>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</si>
  <si>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</si>
  <si>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</si>
  <si>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</si>
  <si>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</si>
  <si>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</si>
  <si>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</si>
  <si>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</si>
  <si>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</si>
  <si>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</si>
  <si>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</si>
  <si>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</si>
  <si>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</si>
  <si>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</si>
  <si>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</si>
  <si>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</si>
  <si>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</si>
  <si>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</si>
  <si>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</si>
  <si>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</si>
  <si>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</si>
  <si>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</si>
  <si>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</si>
  <si>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</si>
  <si>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</si>
  <si>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</si>
  <si>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</si>
  <si>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</si>
  <si>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</si>
  <si>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</si>
  <si>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</si>
  <si>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</si>
  <si>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</si>
  <si>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</si>
  <si>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</si>
  <si>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</si>
  <si>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</si>
  <si>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</si>
  <si>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</si>
  <si>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</si>
  <si>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</si>
  <si>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</si>
  <si>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</si>
  <si>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</si>
  <si>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</si>
  <si>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</si>
  <si>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</si>
  <si>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</si>
  <si>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</si>
  <si>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</si>
  <si>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</si>
  <si>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</si>
  <si>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</si>
  <si>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</si>
  <si>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</si>
  <si>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</si>
  <si>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</si>
  <si>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</si>
  <si>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</si>
  <si>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</si>
  <si>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</si>
  <si>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</si>
  <si>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</si>
  <si>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</si>
  <si>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</si>
  <si>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</si>
  <si>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</si>
  <si>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</si>
  <si>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</si>
  <si>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</si>
  <si>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</si>
  <si>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</si>
  <si>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</si>
  <si>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</si>
  <si>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</si>
  <si>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</si>
  <si>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</si>
  <si>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</si>
  <si>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</si>
  <si>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</si>
  <si>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</si>
  <si>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</si>
  <si>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</si>
  <si>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</si>
  <si>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</si>
  <si>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</si>
  <si>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</si>
  <si>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</si>
  <si>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</si>
  <si>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</si>
  <si>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</si>
  <si>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</si>
  <si>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</si>
  <si>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</si>
  <si>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</si>
  <si>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</si>
  <si>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</si>
  <si>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</si>
  <si>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</si>
  <si>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</si>
  <si>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</si>
  <si>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</si>
  <si>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</si>
  <si>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</si>
  <si>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</si>
  <si>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</si>
  <si>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</si>
  <si>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</si>
  <si>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</si>
  <si>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</si>
  <si>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</si>
  <si>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</si>
  <si>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</si>
  <si>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</si>
  <si>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</si>
  <si>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</si>
  <si>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</si>
  <si>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</si>
  <si>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</si>
  <si>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</si>
  <si>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</si>
  <si>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</si>
  <si>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</si>
  <si>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</si>
  <si>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</si>
  <si>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</si>
  <si>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</si>
  <si>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</si>
  <si>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</si>
  <si>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</si>
  <si>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</si>
  <si>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</si>
  <si>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</si>
  <si>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</si>
  <si>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</si>
  <si>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</si>
  <si>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</si>
  <si>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</si>
  <si>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</si>
  <si>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</si>
  <si>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</si>
  <si>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</si>
  <si>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</si>
  <si>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</si>
  <si>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</si>
  <si>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</si>
  <si>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</si>
  <si>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</si>
  <si>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</si>
  <si>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</si>
  <si>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</si>
  <si>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</si>
  <si>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</si>
  <si>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</si>
  <si>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</si>
  <si>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</si>
  <si>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</si>
  <si>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</si>
  <si>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</si>
  <si>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</si>
  <si>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</si>
  <si>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</si>
  <si>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</si>
  <si>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</si>
  <si>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</si>
  <si>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</si>
  <si>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</si>
  <si>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</si>
  <si>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</si>
  <si>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</si>
  <si>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</si>
  <si>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</si>
  <si>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</si>
  <si>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</si>
  <si>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</si>
  <si>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</si>
  <si>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</si>
  <si>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</si>
  <si>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</si>
  <si>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</si>
  <si>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</si>
  <si>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</si>
  <si>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</si>
  <si>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</si>
  <si>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</si>
  <si>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</si>
  <si>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</si>
  <si>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</si>
  <si>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</si>
  <si>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</si>
  <si>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</si>
  <si>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</si>
  <si>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</si>
  <si>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</si>
  <si>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</si>
  <si>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</si>
  <si>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</si>
  <si>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</si>
  <si>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</si>
  <si>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</si>
  <si>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</si>
  <si>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</si>
  <si>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</si>
  <si>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</si>
  <si>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</si>
  <si>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</si>
  <si>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</si>
  <si>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</si>
  <si>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</si>
  <si>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</si>
  <si>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</si>
  <si>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</si>
  <si>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</si>
  <si>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</si>
  <si>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</si>
  <si>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</si>
  <si>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</si>
  <si>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</si>
  <si>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</si>
  <si>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</si>
  <si>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</si>
  <si>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</si>
  <si>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</si>
  <si>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</si>
  <si>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</si>
  <si>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</si>
  <si>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</si>
  <si>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</si>
  <si>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</si>
  <si>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</si>
  <si>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</si>
  <si>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</si>
  <si>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</si>
  <si>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</si>
  <si>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</si>
  <si>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</si>
  <si>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</si>
  <si>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</si>
  <si>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</si>
  <si>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</si>
  <si>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</si>
  <si>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</si>
  <si>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</si>
  <si>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</si>
  <si>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</si>
  <si>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</si>
  <si>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</si>
  <si>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</si>
  <si>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</si>
  <si>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</si>
  <si>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</si>
  <si>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</si>
  <si>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</si>
  <si>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</si>
  <si>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</si>
  <si>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</si>
  <si>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</si>
  <si>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</si>
  <si>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</si>
  <si>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</si>
  <si>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</si>
  <si>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</si>
  <si>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</si>
  <si>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</si>
  <si>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</si>
  <si>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</si>
  <si>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</si>
  <si>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</si>
  <si>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</si>
  <si>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</si>
  <si>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</si>
  <si>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</si>
  <si>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</si>
  <si>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</si>
  <si>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</si>
  <si>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</si>
  <si>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</si>
  <si>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</si>
  <si>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</si>
  <si>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</si>
  <si>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</si>
  <si>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</si>
  <si>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</si>
  <si>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</si>
  <si>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</si>
  <si>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</si>
  <si>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</si>
  <si>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</si>
  <si>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</si>
  <si>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</si>
  <si>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</si>
  <si>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</si>
  <si>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</si>
  <si>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</si>
  <si>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</si>
  <si>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</si>
  <si>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</si>
  <si>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</si>
  <si>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</si>
  <si>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</si>
  <si>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</si>
  <si>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</si>
  <si>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</si>
  <si>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</si>
  <si>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</si>
  <si>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</si>
  <si>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</si>
  <si>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</si>
  <si>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</si>
  <si>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</si>
  <si>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</si>
  <si>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</si>
  <si>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</si>
  <si>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</si>
  <si>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</si>
  <si>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</si>
  <si>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</si>
  <si>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</si>
  <si>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</si>
  <si>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</si>
  <si>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</si>
  <si>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</si>
  <si>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</si>
  <si>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</si>
  <si>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</si>
  <si>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</si>
  <si>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</si>
  <si>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</si>
  <si>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</si>
  <si>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</si>
  <si>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</si>
  <si>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</si>
  <si>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</si>
  <si>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</si>
  <si>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</si>
  <si>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</si>
  <si>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</si>
  <si>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</si>
  <si>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</si>
  <si>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</si>
  <si>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</si>
  <si>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</si>
  <si>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</si>
  <si>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</si>
  <si>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</si>
  <si>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</si>
  <si>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</si>
  <si>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</si>
  <si>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</si>
  <si>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</si>
  <si>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</si>
  <si>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</si>
  <si>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</si>
  <si>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</si>
  <si>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</si>
  <si>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</si>
  <si>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</si>
  <si>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</si>
  <si>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</si>
  <si>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</si>
  <si>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</si>
  <si>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</si>
  <si>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</si>
  <si>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</si>
  <si>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</si>
  <si>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</si>
  <si>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</si>
  <si>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</si>
  <si>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</si>
  <si>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</si>
  <si>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</si>
  <si>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</si>
  <si>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</si>
  <si>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</si>
  <si>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</si>
  <si>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</si>
  <si>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</si>
  <si>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</si>
  <si>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</si>
  <si>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</si>
  <si>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</si>
  <si>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</si>
  <si>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</si>
  <si>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</si>
  <si>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</si>
  <si>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</si>
  <si>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</si>
  <si>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</si>
  <si>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</si>
  <si>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</si>
  <si>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</si>
  <si>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</si>
  <si>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</si>
  <si>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</si>
  <si>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</si>
  <si>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</si>
  <si>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</si>
  <si>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</si>
  <si>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</si>
  <si>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</si>
  <si>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</si>
  <si>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</si>
  <si>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</si>
  <si>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</si>
  <si>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</si>
  <si>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</si>
  <si>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</si>
  <si>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</si>
  <si>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</si>
  <si>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</si>
  <si>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</si>
  <si>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</si>
  <si>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</si>
  <si>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</si>
  <si>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</si>
  <si>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</si>
  <si>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</si>
  <si>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</si>
  <si>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</si>
  <si>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</si>
  <si>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</si>
  <si>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</si>
  <si>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</si>
  <si>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</si>
  <si>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</si>
  <si>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</si>
  <si>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</si>
  <si>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</si>
  <si>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</si>
  <si>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</si>
  <si>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</si>
  <si>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</si>
  <si>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</si>
  <si>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</si>
  <si>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</si>
  <si>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</si>
  <si>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</si>
  <si>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</si>
  <si>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</si>
  <si>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</si>
  <si>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</si>
  <si>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</si>
  <si>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</si>
  <si>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</si>
  <si>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</si>
  <si>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</si>
  <si>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</si>
  <si>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</si>
  <si>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</si>
  <si>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</si>
  <si>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</si>
  <si>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</si>
  <si>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</si>
  <si>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</si>
  <si>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</si>
  <si>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</si>
  <si>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</si>
  <si>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</si>
  <si>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</si>
  <si>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</si>
  <si>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</si>
  <si>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</si>
  <si>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</si>
  <si>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</si>
  <si>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</si>
  <si>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</si>
  <si>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</si>
  <si>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</si>
  <si>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</si>
  <si>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</si>
  <si>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</si>
  <si>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</si>
  <si>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</si>
  <si>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</si>
  <si>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</si>
  <si>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</si>
  <si>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</si>
  <si>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</si>
  <si>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</si>
  <si>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</si>
  <si>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</si>
  <si>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</si>
  <si>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</si>
  <si>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</si>
  <si>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</si>
  <si>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</si>
  <si>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</si>
  <si>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</si>
  <si>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</si>
  <si>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</si>
  <si>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</si>
  <si>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</si>
  <si>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</si>
  <si>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</si>
  <si>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</si>
  <si>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</si>
  <si>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</si>
  <si>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</si>
  <si>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</si>
  <si>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</si>
  <si>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</si>
  <si>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</si>
  <si>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</si>
  <si>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</si>
  <si>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</si>
  <si>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</si>
  <si>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</si>
  <si>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</si>
  <si>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</si>
  <si>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</si>
  <si>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</si>
  <si>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</si>
  <si>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</si>
  <si>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</si>
  <si>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</si>
  <si>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</si>
  <si>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</si>
  <si>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</si>
  <si>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</si>
  <si>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</si>
  <si>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</si>
  <si>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</si>
  <si>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</si>
  <si>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</si>
  <si>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</si>
  <si>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</si>
  <si>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</si>
  <si>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</si>
  <si>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</si>
  <si>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</si>
  <si>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</si>
  <si>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</si>
  <si>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</si>
  <si>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</si>
  <si>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</si>
  <si>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</si>
  <si>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</si>
  <si>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</si>
  <si>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</si>
  <si>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</si>
  <si>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</si>
  <si>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</si>
  <si>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</si>
  <si>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</si>
  <si>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</si>
  <si>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</si>
  <si>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</si>
  <si>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</si>
  <si>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</si>
  <si>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</si>
  <si>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</si>
  <si>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</si>
  <si>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</si>
  <si>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</si>
  <si>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</si>
  <si>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</si>
  <si>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</si>
  <si>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</si>
  <si>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</si>
  <si>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</si>
  <si>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</si>
  <si>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</si>
  <si>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</si>
  <si>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</si>
  <si>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</si>
  <si>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</si>
  <si>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</si>
  <si>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</si>
  <si>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</si>
  <si>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</si>
  <si>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</si>
  <si>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</si>
  <si>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</si>
  <si>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</si>
  <si>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</si>
  <si>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</si>
  <si>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</si>
  <si>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</si>
  <si>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</si>
  <si>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</si>
  <si>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</si>
  <si>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</si>
  <si>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</si>
  <si>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</si>
  <si>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</si>
  <si>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</si>
  <si>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</si>
  <si>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</si>
  <si>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</si>
  <si>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</si>
  <si>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</si>
  <si>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</si>
  <si>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</si>
  <si>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</si>
  <si>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</si>
  <si>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</si>
  <si>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</si>
  <si>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</si>
  <si>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</si>
  <si>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</si>
  <si>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</si>
  <si>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</si>
  <si>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</si>
  <si>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</si>
  <si>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</si>
  <si>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</si>
  <si>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</si>
  <si>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</si>
  <si>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</si>
  <si>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</si>
  <si>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</si>
  <si>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</si>
  <si>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</si>
  <si>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</si>
  <si>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</si>
  <si>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</si>
  <si>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</si>
  <si>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</si>
  <si>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</si>
  <si>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</si>
  <si>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</si>
  <si>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</si>
  <si>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</si>
  <si>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</si>
  <si>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</si>
  <si>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</si>
  <si>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</si>
  <si>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</si>
  <si>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</si>
  <si>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</si>
  <si>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</si>
  <si>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</si>
  <si>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</si>
  <si>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</si>
  <si>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</si>
  <si>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</si>
  <si>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</si>
  <si>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</si>
  <si>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</si>
  <si>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</si>
  <si>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</si>
  <si>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</si>
  <si>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</si>
  <si>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</si>
  <si>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</si>
  <si>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</si>
  <si>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</si>
  <si>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</si>
  <si>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</si>
  <si>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</si>
  <si>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</si>
  <si>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</si>
  <si>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</si>
  <si>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</si>
  <si>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</si>
  <si>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</si>
  <si>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</si>
  <si>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</si>
  <si>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</si>
  <si>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</si>
  <si>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</si>
  <si>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</si>
  <si>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</si>
  <si>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</si>
  <si>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</si>
  <si>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</si>
  <si>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</si>
  <si>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</si>
  <si>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</si>
  <si>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</si>
  <si>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</si>
  <si>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</si>
  <si>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</si>
  <si>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</si>
  <si>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</si>
  <si>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</si>
  <si>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</si>
  <si>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</si>
  <si>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</si>
  <si>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</si>
  <si>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</si>
  <si>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</si>
  <si>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</si>
  <si>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</si>
  <si>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</si>
  <si>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</si>
  <si>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</si>
  <si>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</si>
  <si>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</si>
  <si>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</si>
  <si>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</si>
  <si>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</si>
  <si>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</si>
  <si>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</si>
  <si>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</si>
  <si>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</si>
  <si>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</si>
  <si>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</si>
  <si>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</si>
  <si>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</si>
  <si>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</si>
  <si>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</si>
  <si>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</si>
  <si>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</si>
  <si>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</si>
  <si>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</si>
  <si>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</si>
  <si>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</si>
  <si>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</si>
  <si>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</si>
  <si>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</si>
  <si>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</si>
  <si>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</si>
  <si>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</si>
  <si>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</si>
  <si>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</si>
  <si>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</si>
  <si>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</si>
  <si>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</si>
  <si>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</si>
  <si>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</si>
  <si>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</si>
  <si>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</si>
  <si>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</si>
  <si>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</si>
  <si>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</si>
  <si>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</si>
  <si>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</si>
  <si>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</si>
  <si>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</si>
  <si>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</si>
  <si>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</si>
  <si>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</si>
  <si>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</si>
  <si>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</si>
  <si>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</si>
  <si>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</si>
  <si>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</si>
  <si>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</si>
  <si>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</si>
  <si>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</si>
  <si>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</si>
  <si>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</si>
  <si>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</si>
  <si>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</si>
  <si>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</si>
  <si>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</si>
  <si>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</si>
  <si>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</si>
  <si>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</si>
  <si>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</si>
  <si>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</si>
  <si>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</si>
  <si>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</si>
  <si>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</si>
  <si>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</si>
  <si>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</si>
  <si>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</si>
  <si>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</si>
  <si>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</si>
  <si>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</si>
  <si>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</si>
  <si>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</si>
  <si>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</si>
  <si>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</si>
  <si>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</si>
  <si>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</si>
  <si>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</si>
  <si>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</si>
  <si>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</si>
  <si>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</si>
  <si>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</si>
  <si>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</si>
  <si>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</si>
  <si>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</si>
  <si>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</si>
  <si>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</si>
  <si>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</si>
  <si>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</si>
  <si>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</si>
  <si>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</si>
  <si>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</si>
  <si>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</si>
  <si>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</si>
  <si>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</si>
  <si>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</si>
  <si>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</si>
  <si>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</si>
  <si>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</si>
  <si>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</si>
  <si>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</si>
  <si>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</si>
  <si>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</si>
  <si>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</si>
  <si>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</si>
  <si>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</si>
  <si>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</si>
  <si>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</si>
  <si>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</si>
  <si>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</si>
  <si>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</si>
  <si>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</si>
  <si>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</si>
  <si>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</si>
  <si>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</si>
  <si>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</si>
  <si>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</si>
  <si>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</si>
  <si>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</si>
  <si>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</si>
  <si>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</si>
  <si>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</si>
  <si>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</si>
  <si>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</si>
  <si>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</si>
  <si>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</si>
  <si>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</si>
  <si>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</si>
  <si>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</si>
  <si>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</si>
  <si>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</si>
  <si>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</si>
  <si>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</si>
  <si>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</si>
  <si>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</si>
  <si>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</si>
  <si>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</si>
  <si>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</si>
  <si>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</si>
  <si>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</si>
  <si>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</si>
  <si>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</si>
  <si>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</si>
  <si>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</si>
  <si>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</si>
  <si>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</si>
  <si>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</si>
  <si>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</si>
  <si>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</si>
  <si>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</si>
  <si>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</si>
  <si>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</si>
  <si>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</si>
  <si>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</si>
  <si>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</si>
  <si>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</si>
  <si>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</si>
  <si>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</si>
  <si>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</si>
  <si>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</si>
  <si>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</si>
  <si>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</si>
  <si>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</si>
  <si>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</si>
  <si>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</si>
  <si>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</si>
  <si>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</si>
  <si>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</si>
  <si>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</si>
  <si>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</si>
  <si>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</si>
  <si>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</si>
  <si>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</si>
  <si>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</si>
  <si>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</si>
  <si>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</si>
  <si>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</si>
  <si>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</si>
  <si>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</si>
  <si>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</si>
  <si>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</si>
  <si>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</si>
  <si>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</si>
  <si>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</si>
  <si>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</si>
  <si>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</si>
  <si>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</si>
  <si>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</si>
  <si>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</si>
  <si>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</si>
  <si>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</si>
  <si>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</si>
  <si>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</si>
  <si>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</si>
  <si>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</si>
  <si>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</si>
  <si>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</si>
  <si>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</si>
  <si>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</si>
  <si>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</si>
  <si>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</si>
  <si>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</si>
  <si>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</si>
  <si>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</si>
  <si>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</si>
  <si>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</si>
  <si>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</si>
  <si>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</si>
  <si>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</si>
  <si>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</si>
  <si>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</si>
  <si>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</si>
  <si>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</si>
  <si>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</si>
  <si>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</si>
  <si>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</si>
  <si>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</si>
  <si>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</si>
  <si>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</si>
  <si>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</si>
  <si>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</si>
  <si>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</si>
  <si>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</si>
  <si>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</si>
  <si>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</si>
  <si>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</si>
  <si>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</si>
  <si>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</si>
  <si>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</si>
  <si>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</si>
  <si>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</si>
  <si>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</si>
  <si>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</si>
  <si>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</si>
  <si>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</si>
  <si>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</si>
  <si>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</si>
  <si>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</si>
  <si>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</si>
  <si>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</si>
  <si>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</si>
  <si>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</si>
  <si>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</si>
  <si>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</si>
  <si>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</si>
  <si>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</si>
  <si>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</si>
  <si>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</si>
  <si>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</si>
  <si>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</si>
  <si>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</si>
  <si>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</si>
  <si>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</si>
  <si>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</si>
  <si>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</si>
  <si>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</si>
  <si>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</si>
  <si>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</si>
  <si>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</si>
  <si>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</si>
  <si>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</si>
  <si>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</si>
  <si>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</si>
  <si>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</si>
  <si>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</si>
  <si>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</si>
  <si>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</si>
  <si>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</si>
  <si>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</si>
  <si>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</si>
  <si>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</si>
  <si>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</si>
  <si>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</si>
  <si>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</si>
  <si>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</si>
  <si>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</si>
  <si>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</si>
  <si>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</si>
  <si>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</si>
  <si>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</si>
  <si>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</si>
  <si>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</si>
  <si>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</si>
  <si>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</si>
  <si>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</si>
  <si>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</si>
  <si>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</si>
  <si>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</si>
  <si>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</si>
  <si>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</si>
  <si>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</si>
  <si>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</si>
  <si>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</si>
  <si>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</si>
  <si>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</si>
  <si>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</si>
  <si>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</si>
  <si>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</si>
  <si>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</si>
  <si>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</si>
  <si>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</si>
  <si>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</si>
  <si>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</si>
  <si>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</si>
  <si>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</si>
  <si>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</si>
  <si>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</si>
  <si>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</si>
  <si>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</si>
  <si>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</si>
  <si>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</si>
  <si>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</si>
  <si>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</si>
  <si>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</si>
  <si>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</si>
  <si>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</si>
  <si>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</si>
  <si>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</si>
  <si>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</si>
  <si>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</si>
  <si>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</si>
  <si>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</si>
  <si>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</si>
  <si>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</si>
  <si>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</si>
  <si>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</si>
  <si>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</si>
  <si>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</si>
  <si>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</si>
  <si>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</si>
  <si>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</si>
  <si>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</si>
  <si>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</si>
  <si>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</si>
  <si>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</si>
  <si>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</si>
  <si>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</si>
  <si>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</si>
  <si>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</si>
  <si>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</si>
  <si>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</si>
  <si>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</si>
  <si>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</si>
  <si>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</si>
  <si>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</si>
  <si>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</si>
  <si>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</si>
  <si>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</si>
  <si>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</si>
  <si>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</si>
  <si>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</si>
  <si>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</si>
  <si>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</si>
  <si>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</si>
  <si>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</si>
  <si>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</si>
  <si>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</si>
  <si>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</si>
  <si>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</si>
  <si>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</si>
  <si>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</si>
  <si>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</si>
  <si>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</si>
  <si>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</si>
  <si>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</si>
  <si>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</si>
  <si>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</si>
  <si>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</si>
  <si>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</si>
  <si>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</si>
  <si>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</si>
  <si>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</si>
  <si>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</si>
  <si>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</si>
  <si>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</si>
  <si>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</si>
  <si>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</si>
  <si>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</si>
  <si>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</si>
  <si>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</si>
  <si>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</si>
  <si>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</si>
  <si>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</si>
  <si>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</si>
  <si>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</si>
  <si>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</si>
  <si>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</si>
  <si>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</si>
  <si>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</si>
  <si>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</si>
  <si>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</si>
  <si>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</si>
  <si>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</si>
  <si>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</si>
  <si>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</si>
  <si>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</si>
  <si>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</si>
  <si>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</si>
  <si>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</si>
  <si>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</si>
  <si>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</si>
  <si>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</si>
  <si>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</si>
  <si>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</si>
  <si>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</si>
  <si>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</si>
  <si>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</si>
  <si>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</si>
  <si>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</si>
  <si>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</si>
  <si>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</si>
  <si>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</si>
  <si>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</si>
  <si>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</si>
  <si>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</si>
  <si>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</si>
  <si>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</si>
  <si>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</si>
  <si>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</si>
  <si>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</si>
  <si>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</si>
  <si>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</si>
  <si>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</si>
  <si>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</si>
  <si>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</si>
  <si>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</si>
  <si>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</si>
  <si>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</si>
  <si>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</si>
  <si>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</si>
  <si>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</si>
  <si>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</si>
  <si>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</si>
  <si>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</si>
  <si>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</si>
  <si>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</si>
  <si>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</si>
  <si>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</si>
  <si>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</si>
  <si>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</si>
  <si>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</si>
  <si>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</si>
  <si>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</si>
  <si>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</si>
  <si>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</si>
  <si>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</si>
  <si>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</si>
  <si>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</si>
  <si>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</si>
  <si>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</si>
  <si>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</si>
  <si>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</si>
  <si>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</si>
  <si>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</si>
  <si>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TOTAL</t>
  </si>
  <si>
    <t>TOTAL DE CAJEROS REPORTADOS</t>
  </si>
  <si>
    <t>SIN EFECTIVO</t>
  </si>
  <si>
    <t xml:space="preserve">FUERA DE SERVICIO CON FALLAS y GAVETAS VACIAS </t>
  </si>
  <si>
    <t>EN OBSERVACION / CON FALLAS y GAVETAS VACIAS (CON GAVETAS DISPONIBLES)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</si>
  <si>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</si>
  <si>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</si>
  <si>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</si>
  <si>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</si>
  <si>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</si>
  <si>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</si>
  <si>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</si>
  <si>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</si>
  <si>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</si>
  <si>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</si>
  <si>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</si>
  <si>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</si>
  <si>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</si>
  <si>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</si>
  <si>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</si>
  <si>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</si>
  <si>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</si>
  <si>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</si>
  <si>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</si>
  <si>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</si>
  <si>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</si>
  <si>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</si>
  <si>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</si>
  <si>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</si>
  <si>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</si>
  <si>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</si>
  <si>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</si>
  <si>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</si>
  <si>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</si>
  <si>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</si>
  <si>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</si>
  <si>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</si>
  <si>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</si>
  <si>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>DESCRIPCION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</si>
  <si>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</si>
  <si>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</si>
  <si>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</si>
  <si>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</si>
  <si>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</si>
  <si>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</si>
  <si>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</si>
  <si>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</si>
  <si>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</si>
  <si>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</si>
  <si>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</si>
  <si>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</si>
  <si>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</si>
  <si>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</si>
  <si>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</si>
  <si>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</si>
  <si>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</si>
  <si>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</si>
  <si>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</si>
  <si>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</si>
  <si>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</si>
  <si>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Unidad de Monitoreo</t>
  </si>
  <si>
    <t>ATM Sotano Torre Banreservas</t>
  </si>
  <si>
    <t>ATM S/M Bravo Hipica</t>
  </si>
  <si>
    <t>Abastecido</t>
  </si>
  <si>
    <t>Alvarez Eusebio, Wascar Antonio</t>
  </si>
  <si>
    <t>Accion Remota</t>
  </si>
  <si>
    <t>ATM Dirección de Pensiones y Jubilaciones</t>
  </si>
  <si>
    <t>DRBR600</t>
  </si>
  <si>
    <t xml:space="preserve">3 Gavetas Vacías  </t>
  </si>
  <si>
    <t>ATM S/M Bravo Pontezuela</t>
  </si>
  <si>
    <t>Cepeda, Ricardo Alberto</t>
  </si>
  <si>
    <t>335794640</t>
  </si>
  <si>
    <t>335795812</t>
  </si>
  <si>
    <t>TARJETA TRABADA</t>
  </si>
  <si>
    <t>GAVETA DE RECHAZO LLENA</t>
  </si>
  <si>
    <t xml:space="preserve">Gil Carrera, Santiago </t>
  </si>
  <si>
    <t>ERROR DE PRINTER</t>
  </si>
  <si>
    <t>335796232</t>
  </si>
  <si>
    <t>335796740 </t>
  </si>
  <si>
    <t>335796795 </t>
  </si>
  <si>
    <t>335796884</t>
  </si>
  <si>
    <t>335796880</t>
  </si>
  <si>
    <t>335796871</t>
  </si>
  <si>
    <t>335796869</t>
  </si>
  <si>
    <t>335796866</t>
  </si>
  <si>
    <t>335796833</t>
  </si>
  <si>
    <t>335796817</t>
  </si>
  <si>
    <t>335796795</t>
  </si>
  <si>
    <t>335796789</t>
  </si>
  <si>
    <t>335796766</t>
  </si>
  <si>
    <t>335796753</t>
  </si>
  <si>
    <t>335796740</t>
  </si>
  <si>
    <t>335796384</t>
  </si>
  <si>
    <t>335797027</t>
  </si>
  <si>
    <t>335797015</t>
  </si>
  <si>
    <t>335797003</t>
  </si>
  <si>
    <t>335796996</t>
  </si>
  <si>
    <t>335796994</t>
  </si>
  <si>
    <t>335797194</t>
  </si>
  <si>
    <t>335797192</t>
  </si>
  <si>
    <t>335797187</t>
  </si>
  <si>
    <t>335797186</t>
  </si>
  <si>
    <t>335797185</t>
  </si>
  <si>
    <t>335797183</t>
  </si>
  <si>
    <t>335797182</t>
  </si>
  <si>
    <t>335797175</t>
  </si>
  <si>
    <t>335797163</t>
  </si>
  <si>
    <t>335797160</t>
  </si>
  <si>
    <t>335797158</t>
  </si>
  <si>
    <t>335797110</t>
  </si>
  <si>
    <t>335797068</t>
  </si>
  <si>
    <t>335797054</t>
  </si>
  <si>
    <t>335797236</t>
  </si>
  <si>
    <t>335797235</t>
  </si>
  <si>
    <t>335797234</t>
  </si>
  <si>
    <t>335797233</t>
  </si>
  <si>
    <t>335797228</t>
  </si>
  <si>
    <t>335797227</t>
  </si>
  <si>
    <t>335797226</t>
  </si>
  <si>
    <t>335797225</t>
  </si>
  <si>
    <t>335797224</t>
  </si>
  <si>
    <t>335797221</t>
  </si>
  <si>
    <t>335797220</t>
  </si>
  <si>
    <t>335797218</t>
  </si>
  <si>
    <t>335797216</t>
  </si>
  <si>
    <t>335797215</t>
  </si>
  <si>
    <t>19 Febrero de 2021</t>
  </si>
  <si>
    <t>335797068 </t>
  </si>
  <si>
    <t>335797248</t>
  </si>
  <si>
    <t>335797247</t>
  </si>
  <si>
    <t>335797246</t>
  </si>
  <si>
    <t>335797245</t>
  </si>
  <si>
    <t>335797243</t>
  </si>
  <si>
    <t>335797242</t>
  </si>
  <si>
    <t>335797241</t>
  </si>
  <si>
    <t>335797240</t>
  </si>
  <si>
    <t>335797239</t>
  </si>
  <si>
    <t>335797297</t>
  </si>
  <si>
    <t>335797296</t>
  </si>
  <si>
    <t>335797295</t>
  </si>
  <si>
    <t>335797286</t>
  </si>
  <si>
    <t>335797266</t>
  </si>
  <si>
    <t>335797265</t>
  </si>
  <si>
    <t>335797258</t>
  </si>
  <si>
    <t>335797253</t>
  </si>
  <si>
    <t>335797367</t>
  </si>
  <si>
    <t>335797358</t>
  </si>
  <si>
    <t>335797354</t>
  </si>
  <si>
    <t>335797340</t>
  </si>
  <si>
    <t>335797334</t>
  </si>
  <si>
    <t>335797586</t>
  </si>
  <si>
    <t>335797578</t>
  </si>
  <si>
    <t>335797570</t>
  </si>
  <si>
    <t>335797538</t>
  </si>
  <si>
    <t>335797508</t>
  </si>
  <si>
    <t>335797502</t>
  </si>
  <si>
    <t>335797497</t>
  </si>
  <si>
    <t>335797490</t>
  </si>
  <si>
    <t>335797442</t>
  </si>
  <si>
    <t>335797437</t>
  </si>
  <si>
    <t>335797428</t>
  </si>
  <si>
    <t>335797415</t>
  </si>
  <si>
    <t>SIN EFECTIVO.</t>
  </si>
  <si>
    <t>En Servicio</t>
  </si>
  <si>
    <t>335797673</t>
  </si>
  <si>
    <t>335797670</t>
  </si>
  <si>
    <t>335797669</t>
  </si>
  <si>
    <t>335797652</t>
  </si>
  <si>
    <t>335797646</t>
  </si>
  <si>
    <t>335797452</t>
  </si>
  <si>
    <t>Closed</t>
  </si>
  <si>
    <t xml:space="preserve">Martinez Perez, Jeffrey </t>
  </si>
  <si>
    <t>INHIBIDO - REINICIO</t>
  </si>
  <si>
    <t>335797699</t>
  </si>
  <si>
    <t>335797678</t>
  </si>
  <si>
    <t>335798039</t>
  </si>
  <si>
    <t>335798034</t>
  </si>
  <si>
    <t>335798028</t>
  </si>
  <si>
    <t>335797926</t>
  </si>
  <si>
    <t>335797925</t>
  </si>
  <si>
    <t>335797917</t>
  </si>
  <si>
    <t>335797916</t>
  </si>
  <si>
    <t>335797900</t>
  </si>
  <si>
    <t>335797896</t>
  </si>
  <si>
    <t>335797886</t>
  </si>
  <si>
    <t>335797856</t>
  </si>
  <si>
    <t>335797780</t>
  </si>
  <si>
    <t>Toribio Batista, Junior De Jesus</t>
  </si>
  <si>
    <t>Hold</t>
  </si>
  <si>
    <t>Acevedo Dominguez, Victor Leonardo</t>
  </si>
  <si>
    <t>335798019</t>
  </si>
  <si>
    <t>335798014</t>
  </si>
  <si>
    <t>335798012</t>
  </si>
  <si>
    <t>335798010</t>
  </si>
  <si>
    <t>335798008</t>
  </si>
  <si>
    <t>335798002</t>
  </si>
  <si>
    <t>335797938</t>
  </si>
  <si>
    <t>335797937</t>
  </si>
  <si>
    <t>335797935</t>
  </si>
  <si>
    <t>335797864</t>
  </si>
  <si>
    <t>335797762</t>
  </si>
  <si>
    <t>Doñe Ramirez, Luis Manuel</t>
  </si>
  <si>
    <t>ENVIO DE CARGA</t>
  </si>
  <si>
    <t xml:space="preserve">ENVIO DE CARGA </t>
  </si>
  <si>
    <t>LECTOR - REINICIO</t>
  </si>
  <si>
    <t>REINICIO EXITOSO</t>
  </si>
  <si>
    <t>CARGA EXITOSO</t>
  </si>
  <si>
    <t>REINICIO FALLIDA</t>
  </si>
  <si>
    <t>Gavetas Vacias + Gavetas Fallando</t>
  </si>
  <si>
    <t>335798137</t>
  </si>
  <si>
    <t>335798133</t>
  </si>
  <si>
    <t>335798079</t>
  </si>
  <si>
    <t>335798057</t>
  </si>
  <si>
    <t>335798370</t>
  </si>
  <si>
    <t>335798366</t>
  </si>
  <si>
    <t>335798358</t>
  </si>
  <si>
    <t>335798357</t>
  </si>
  <si>
    <t>335798356</t>
  </si>
  <si>
    <t>335798354</t>
  </si>
  <si>
    <t>335798336</t>
  </si>
  <si>
    <t>335798315</t>
  </si>
  <si>
    <t>335798314</t>
  </si>
  <si>
    <t>335798310</t>
  </si>
  <si>
    <t>335798306</t>
  </si>
  <si>
    <t>335798305</t>
  </si>
  <si>
    <t>335798302</t>
  </si>
  <si>
    <t>335798300</t>
  </si>
  <si>
    <t>335798291</t>
  </si>
  <si>
    <t>335798290</t>
  </si>
  <si>
    <t>335798286</t>
  </si>
  <si>
    <t>335798285</t>
  </si>
  <si>
    <t>335798284</t>
  </si>
  <si>
    <t>335798279</t>
  </si>
  <si>
    <t>335798272</t>
  </si>
  <si>
    <t>335798268</t>
  </si>
  <si>
    <t>335798265</t>
  </si>
  <si>
    <t>335798256</t>
  </si>
  <si>
    <t>335798249</t>
  </si>
  <si>
    <t>335798238</t>
  </si>
  <si>
    <t>335798388</t>
  </si>
  <si>
    <t>335798387</t>
  </si>
  <si>
    <t>335798383</t>
  </si>
  <si>
    <t>335798382</t>
  </si>
  <si>
    <t>335798381</t>
  </si>
  <si>
    <t>335798380</t>
  </si>
  <si>
    <t>335798412</t>
  </si>
  <si>
    <t>335798411</t>
  </si>
  <si>
    <t>335798410</t>
  </si>
  <si>
    <t>335798408</t>
  </si>
  <si>
    <t>335798407</t>
  </si>
  <si>
    <t>335798406</t>
  </si>
  <si>
    <t>335798405</t>
  </si>
  <si>
    <t>335798404</t>
  </si>
  <si>
    <t>335798403</t>
  </si>
  <si>
    <t>335798402</t>
  </si>
  <si>
    <t>335798401</t>
  </si>
  <si>
    <t>335798400</t>
  </si>
  <si>
    <t>335798399</t>
  </si>
  <si>
    <t>335798398</t>
  </si>
  <si>
    <t>335798397</t>
  </si>
  <si>
    <t>335798396</t>
  </si>
  <si>
    <t>335798395</t>
  </si>
  <si>
    <t>335798394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</si>
</sst>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5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3" fillId="0" borderId="39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3" fillId="0" borderId="44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39" fillId="41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43" fillId="0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39" fillId="41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43" fillId="0" borderId="49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</cellStyleXfs>
  <cellXfs count="171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44" xfId="0" applyNumberFormat="1" applyFont="1" applyFill="1" applyBorder="1" applyAlignment="1">
      <alignment horizontal="center" vertical="center"/>
    </xf>
    <xf numFmtId="0" fontId="26" fillId="49" borderId="44" xfId="0" applyFont="1" applyFill="1" applyBorder="1" applyAlignment="1">
      <alignment horizontal="center" vertical="center" wrapText="1"/>
    </xf>
    <xf numFmtId="0" fontId="39" fillId="41" borderId="44" xfId="141" applyBorder="1">
      <alignment horizontal="center" vertical="center" wrapText="1"/>
    </xf>
    <xf numFmtId="0" fontId="0" fillId="4" borderId="46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8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9" borderId="48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7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51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33" fillId="5" borderId="51" xfId="0" applyFont="1" applyFill="1" applyBorder="1" applyAlignment="1">
      <alignment horizontal="center" vertical="center"/>
    </xf>
    <xf numFmtId="22" fontId="6" fillId="5" borderId="40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46" fillId="0" borderId="0" xfId="0" applyFont="1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45" xfId="0" applyFont="1" applyFill="1" applyBorder="1" applyAlignment="1">
      <alignment horizontal="center" vertical="center" wrapText="1"/>
    </xf>
    <xf numFmtId="0" fontId="4" fillId="4" borderId="51" xfId="0" applyFont="1" applyFill="1" applyBorder="1" applyAlignment="1">
      <alignment horizontal="center" vertical="center" wrapText="1"/>
    </xf>
    <xf numFmtId="0" fontId="16" fillId="6" borderId="51" xfId="9" applyBorder="1" applyAlignment="1">
      <alignment horizontal="center"/>
    </xf>
    <xf numFmtId="0" fontId="32" fillId="0" borderId="51" xfId="0" applyFont="1" applyFill="1" applyBorder="1" applyAlignment="1" applyProtection="1">
      <alignment horizontal="right" vertical="center" wrapText="1"/>
    </xf>
    <xf numFmtId="0" fontId="32" fillId="0" borderId="51" xfId="0" applyFont="1" applyFill="1" applyBorder="1" applyAlignment="1" applyProtection="1">
      <alignment vertical="center" wrapText="1"/>
    </xf>
    <xf numFmtId="0" fontId="33" fillId="5" borderId="5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5" borderId="52" xfId="0" applyFont="1" applyFill="1" applyBorder="1" applyAlignment="1">
      <alignment horizontal="center" vertical="center"/>
    </xf>
    <xf numFmtId="0" fontId="0" fillId="0" borderId="0" xfId="0"/>
    <xf numFmtId="0" fontId="3" fillId="47" borderId="0" xfId="0" applyFont="1" applyFill="1" applyAlignment="1">
      <alignment horizontal="center" vertical="center" wrapText="1"/>
    </xf>
    <xf numFmtId="0" fontId="42" fillId="45" borderId="36" xfId="0" applyFont="1" applyFill="1" applyBorder="1" applyAlignment="1">
      <alignment horizontal="center" vertical="center" wrapText="1"/>
    </xf>
    <xf numFmtId="0" fontId="42" fillId="45" borderId="35" xfId="0" applyFont="1" applyFill="1" applyBorder="1" applyAlignment="1">
      <alignment horizontal="center" vertical="center" wrapText="1"/>
    </xf>
    <xf numFmtId="0" fontId="40" fillId="43" borderId="46" xfId="0" applyFont="1" applyFill="1" applyBorder="1" applyAlignment="1">
      <alignment horizontal="center" vertical="center" wrapText="1"/>
    </xf>
    <xf numFmtId="0" fontId="42" fillId="45" borderId="0" xfId="0" applyFont="1" applyFill="1" applyAlignment="1">
      <alignment horizontal="center" vertical="center" wrapText="1"/>
    </xf>
    <xf numFmtId="0" fontId="16" fillId="6" borderId="54" xfId="9" applyBorder="1" applyAlignment="1">
      <alignment horizontal="center"/>
    </xf>
    <xf numFmtId="0" fontId="11" fillId="5" borderId="54" xfId="0" applyFont="1" applyFill="1" applyBorder="1" applyAlignment="1">
      <alignment horizontal="center" vertical="center"/>
    </xf>
    <xf numFmtId="0" fontId="11" fillId="5" borderId="58" xfId="0" applyFont="1" applyFill="1" applyBorder="1" applyAlignment="1">
      <alignment horizontal="center" vertical="center" wrapText="1"/>
    </xf>
    <xf numFmtId="22" fontId="33" fillId="5" borderId="53" xfId="0" applyNumberFormat="1" applyFont="1" applyFill="1" applyBorder="1" applyAlignment="1">
      <alignment horizontal="center" vertical="center"/>
    </xf>
    <xf numFmtId="22" fontId="6" fillId="5" borderId="58" xfId="0" applyNumberFormat="1" applyFont="1" applyFill="1" applyBorder="1" applyAlignment="1">
      <alignment horizontal="center" vertical="center"/>
    </xf>
    <xf numFmtId="0" fontId="33" fillId="5" borderId="58" xfId="0" applyFont="1" applyFill="1" applyBorder="1" applyAlignment="1">
      <alignment horizontal="center" vertical="center"/>
    </xf>
    <xf numFmtId="0" fontId="6" fillId="5" borderId="5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0" borderId="58" xfId="0" applyFont="1" applyFill="1" applyBorder="1" applyAlignment="1" applyProtection="1">
      <alignment horizontal="right" vertical="center" wrapText="1"/>
    </xf>
    <xf numFmtId="0" fontId="32" fillId="0" borderId="58" xfId="0" applyFont="1" applyFill="1" applyBorder="1" applyAlignment="1" applyProtection="1">
      <alignment vertical="center" wrapText="1"/>
    </xf>
    <xf numFmtId="0" fontId="11" fillId="5" borderId="58" xfId="0" applyNumberFormat="1" applyFont="1" applyFill="1" applyBorder="1" applyAlignment="1">
      <alignment horizontal="center" vertical="center"/>
    </xf>
    <xf numFmtId="0" fontId="16" fillId="6" borderId="58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4" borderId="27" xfId="0" applyFont="1" applyFill="1" applyBorder="1" applyAlignment="1">
      <alignment horizontal="center" vertical="center" wrapText="1"/>
    </xf>
    <xf numFmtId="0" fontId="16" fillId="6" borderId="60" xfId="9" applyBorder="1" applyAlignment="1">
      <alignment horizontal="center"/>
    </xf>
    <xf numFmtId="0" fontId="11" fillId="5" borderId="58" xfId="0" applyFont="1" applyFill="1" applyBorder="1" applyAlignment="1">
      <alignment horizontal="center" vertical="center"/>
    </xf>
    <xf numFmtId="0" fontId="40" fillId="43" borderId="60" xfId="0" applyFont="1" applyFill="1" applyBorder="1" applyAlignment="1">
      <alignment horizontal="center" vertical="center" wrapText="1"/>
    </xf>
    <xf numFmtId="0" fontId="41" fillId="44" borderId="60" xfId="0" applyFont="1" applyFill="1" applyBorder="1" applyAlignment="1">
      <alignment horizontal="center" vertical="center" wrapText="1"/>
    </xf>
    <xf numFmtId="0" fontId="50" fillId="5" borderId="58" xfId="0" applyFont="1" applyFill="1" applyBorder="1" applyAlignment="1">
      <alignment horizontal="center" vertical="center"/>
    </xf>
    <xf numFmtId="0" fontId="0" fillId="0" borderId="0" xfId="0"/>
    <xf numFmtId="0" fontId="11" fillId="5" borderId="60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30" fillId="40" borderId="59" xfId="0" applyFont="1" applyFill="1" applyBorder="1" applyAlignment="1">
      <alignment horizontal="center" vertical="center" wrapText="1"/>
    </xf>
    <xf numFmtId="0" fontId="44" fillId="42" borderId="47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41" fillId="44" borderId="55" xfId="0" applyFont="1" applyFill="1" applyBorder="1" applyAlignment="1">
      <alignment horizontal="center" vertical="center" wrapText="1"/>
    </xf>
    <xf numFmtId="0" fontId="41" fillId="44" borderId="45" xfId="0" applyFont="1" applyFill="1" applyBorder="1" applyAlignment="1">
      <alignment horizontal="center" vertical="center" wrapText="1"/>
    </xf>
    <xf numFmtId="0" fontId="32" fillId="0" borderId="53" xfId="0" applyFont="1" applyFill="1" applyBorder="1" applyAlignment="1" applyProtection="1">
      <alignment horizontal="right" vertical="center" wrapText="1"/>
    </xf>
    <xf numFmtId="0" fontId="11" fillId="5" borderId="60" xfId="0" applyFont="1" applyFill="1" applyBorder="1" applyAlignment="1">
      <alignment horizontal="center" vertical="center"/>
    </xf>
    <xf numFmtId="22" fontId="33" fillId="5" borderId="58" xfId="0" applyNumberFormat="1" applyFont="1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2" fillId="39" borderId="62" xfId="0" applyFont="1" applyFill="1" applyBorder="1" applyAlignment="1">
      <alignment horizontal="center" vertical="center" wrapText="1"/>
    </xf>
    <xf numFmtId="22" fontId="7" fillId="0" borderId="60" xfId="0" applyNumberFormat="1" applyFont="1" applyBorder="1" applyAlignment="1">
      <alignment horizontal="center" vertical="center" wrapText="1"/>
    </xf>
    <xf numFmtId="0" fontId="3" fillId="47" borderId="63" xfId="0" applyFont="1" applyFill="1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42" fillId="45" borderId="46" xfId="0" applyFont="1" applyFill="1" applyBorder="1" applyAlignment="1">
      <alignment horizontal="center" vertical="center" wrapText="1"/>
    </xf>
    <xf numFmtId="0" fontId="42" fillId="45" borderId="36" xfId="0" applyFont="1" applyFill="1" applyBorder="1" applyAlignment="1">
      <alignment horizontal="center" vertical="center"/>
    </xf>
    <xf numFmtId="0" fontId="41" fillId="44" borderId="46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 vertical="center"/>
    </xf>
    <xf numFmtId="0" fontId="3" fillId="47" borderId="0" xfId="0" applyFont="1" applyFill="1" applyBorder="1" applyAlignment="1">
      <alignment horizontal="center" vertical="center" wrapText="1"/>
    </xf>
    <xf numFmtId="0" fontId="42" fillId="45" borderId="0" xfId="0" applyFont="1" applyFill="1" applyBorder="1" applyAlignment="1">
      <alignment horizontal="center" vertical="center" wrapText="1"/>
    </xf>
    <xf numFmtId="0" fontId="11" fillId="5" borderId="60" xfId="0" applyNumberFormat="1" applyFont="1" applyFill="1" applyBorder="1" applyAlignment="1">
      <alignment horizontal="center" vertical="center"/>
    </xf>
    <xf numFmtId="22" fontId="50" fillId="5" borderId="58" xfId="0" applyNumberFormat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46" borderId="60" xfId="0" applyFont="1" applyFill="1" applyBorder="1" applyAlignment="1">
      <alignment horizontal="center" vertical="center" wrapText="1"/>
    </xf>
    <xf numFmtId="0" fontId="41" fillId="44" borderId="64" xfId="0" applyFont="1" applyFill="1" applyBorder="1" applyAlignment="1">
      <alignment horizontal="center" vertical="center" wrapText="1"/>
    </xf>
    <xf numFmtId="0" fontId="41" fillId="44" borderId="25" xfId="0" applyFont="1" applyFill="1" applyBorder="1" applyAlignment="1">
      <alignment horizontal="center" vertical="center" wrapText="1"/>
    </xf>
    <xf numFmtId="0" fontId="41" fillId="44" borderId="40" xfId="0" applyFont="1" applyFill="1" applyBorder="1" applyAlignment="1">
      <alignment horizontal="center" vertical="center" wrapText="1"/>
    </xf>
    <xf numFmtId="0" fontId="3" fillId="46" borderId="3" xfId="0" applyFont="1" applyFill="1" applyBorder="1" applyAlignment="1">
      <alignment horizontal="center" vertical="center" wrapText="1"/>
    </xf>
    <xf numFmtId="0" fontId="3" fillId="46" borderId="37" xfId="0" applyFont="1" applyFill="1" applyBorder="1" applyAlignment="1">
      <alignment horizontal="center" vertical="center" wrapText="1"/>
    </xf>
    <xf numFmtId="0" fontId="3" fillId="46" borderId="4" xfId="0" applyFont="1" applyFill="1" applyBorder="1" applyAlignment="1">
      <alignment horizontal="center" vertical="center" wrapText="1"/>
    </xf>
    <xf numFmtId="0" fontId="48" fillId="46" borderId="24" xfId="0" applyFont="1" applyFill="1" applyBorder="1" applyAlignment="1">
      <alignment horizontal="center" vertical="center" wrapText="1"/>
    </xf>
    <xf numFmtId="0" fontId="48" fillId="46" borderId="25" xfId="0" applyFont="1" applyFill="1" applyBorder="1" applyAlignment="1">
      <alignment horizontal="center" vertical="center" wrapText="1"/>
    </xf>
    <xf numFmtId="0" fontId="48" fillId="46" borderId="40" xfId="0" applyFont="1" applyFill="1" applyBorder="1" applyAlignment="1">
      <alignment horizontal="center" vertical="center" wrapText="1"/>
    </xf>
    <xf numFmtId="0" fontId="49" fillId="46" borderId="24" xfId="0" applyFont="1" applyFill="1" applyBorder="1" applyAlignment="1">
      <alignment horizontal="center" vertical="center" wrapText="1"/>
    </xf>
    <xf numFmtId="0" fontId="49" fillId="46" borderId="25" xfId="0" applyFont="1" applyFill="1" applyBorder="1" applyAlignment="1">
      <alignment horizontal="center" vertical="center" wrapText="1"/>
    </xf>
    <xf numFmtId="0" fontId="49" fillId="46" borderId="40" xfId="0" applyFont="1" applyFill="1" applyBorder="1" applyAlignment="1">
      <alignment horizontal="center" vertical="center" wrapText="1"/>
    </xf>
    <xf numFmtId="0" fontId="42" fillId="45" borderId="41" xfId="0" applyFont="1" applyFill="1" applyBorder="1" applyAlignment="1">
      <alignment horizontal="center" vertical="center" wrapText="1"/>
    </xf>
    <xf numFmtId="0" fontId="42" fillId="45" borderId="38" xfId="0" applyFont="1" applyFill="1" applyBorder="1" applyAlignment="1">
      <alignment horizontal="center" vertical="center" wrapText="1"/>
    </xf>
    <xf numFmtId="0" fontId="44" fillId="42" borderId="42" xfId="0" applyFont="1" applyFill="1" applyBorder="1" applyAlignment="1">
      <alignment horizontal="center" vertical="center" wrapText="1"/>
    </xf>
    <xf numFmtId="0" fontId="44" fillId="42" borderId="43" xfId="0" applyFont="1" applyFill="1" applyBorder="1" applyAlignment="1">
      <alignment horizontal="center" vertical="center" wrapText="1"/>
    </xf>
    <xf numFmtId="0" fontId="42" fillId="45" borderId="56" xfId="0" applyFont="1" applyFill="1" applyBorder="1" applyAlignment="1">
      <alignment horizontal="center" vertical="center" wrapText="1"/>
    </xf>
    <xf numFmtId="0" fontId="42" fillId="45" borderId="57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 vertical="center"/>
    </xf>
    <xf numFmtId="0" fontId="41" fillId="44" borderId="24" xfId="0" applyFont="1" applyFill="1" applyBorder="1" applyAlignment="1">
      <alignment horizontal="center" vertical="center" wrapText="1"/>
    </xf>
    <xf numFmtId="0" fontId="45" fillId="48" borderId="24" xfId="0" applyFont="1" applyFill="1" applyBorder="1" applyAlignment="1">
      <alignment horizontal="center" vertical="center" wrapText="1"/>
    </xf>
    <xf numFmtId="0" fontId="45" fillId="48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15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40"/>
      <tableStyleElement type="headerRow" dxfId="239"/>
      <tableStyleElement type="totalRow" dxfId="238"/>
      <tableStyleElement type="firstColumn" dxfId="237"/>
      <tableStyleElement type="lastColumn" dxfId="236"/>
      <tableStyleElement type="firstRowStripe" dxfId="235"/>
      <tableStyleElement type="firstColumnStripe" dxfId="234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do_default(1)" TargetMode="External"/><Relationship Id="rId2" Type="http://schemas.openxmlformats.org/officeDocument/2006/relationships/hyperlink" Target="javascript:do_default(2)" TargetMode="External"/><Relationship Id="rId1" Type="http://schemas.openxmlformats.org/officeDocument/2006/relationships/hyperlink" Target="javascript:do_default(3)" TargetMode="External"/><Relationship Id="rId4" Type="http://schemas.openxmlformats.org/officeDocument/2006/relationships/hyperlink" Target="javascript:do_default(0)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558"/>
  <sheetViews>
    <sheetView tabSelected="1" topLeftCell="B1" zoomScale="85" zoomScaleNormal="85" workbookViewId="0">
      <pane ySplit="4" topLeftCell="A151" activePane="bottomLeft" state="frozen"/>
      <selection pane="bottomLeft" activeCell="L163" sqref="L163"/>
    </sheetView>
  </sheetViews>
  <sheetFormatPr baseColWidth="10" defaultColWidth="25.6640625" defaultRowHeight="14.4" x14ac:dyDescent="0.3"/>
  <cols>
    <col min="1" max="1" width="25.33203125" style="111" bestFit="1" customWidth="1"/>
    <col min="2" max="2" width="19.109375" style="104" bestFit="1" customWidth="1"/>
    <col min="3" max="3" width="16.44140625" style="47" bestFit="1" customWidth="1"/>
    <col min="4" max="4" width="27.44140625" style="111" bestFit="1" customWidth="1"/>
    <col min="5" max="5" width="11.44140625" style="103" bestFit="1" customWidth="1"/>
    <col min="6" max="6" width="11.109375" style="48" bestFit="1" customWidth="1"/>
    <col min="7" max="7" width="54.21875" style="48" bestFit="1" customWidth="1"/>
    <col min="8" max="11" width="6.44140625" style="48" hidden="1" customWidth="1"/>
    <col min="12" max="12" width="48.109375" style="48" bestFit="1" customWidth="1"/>
    <col min="13" max="13" width="18.6640625" style="111" bestFit="1" customWidth="1"/>
    <col min="14" max="14" width="16.5546875" style="111" bestFit="1" customWidth="1"/>
    <col min="15" max="15" width="39.88671875" style="111" bestFit="1" customWidth="1"/>
    <col min="16" max="16" width="22.5546875" style="74" bestFit="1" customWidth="1"/>
    <col min="17" max="17" width="48.109375" style="83" bestFit="1" customWidth="1"/>
    <col min="18" max="16384" width="25.6640625" style="45"/>
  </cols>
  <sheetData>
    <row r="1" spans="1:17" ht="17.399999999999999" x14ac:dyDescent="0.3">
      <c r="A1" s="137" t="s">
        <v>2161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</row>
    <row r="2" spans="1:17" ht="17.399999999999999" x14ac:dyDescent="0.3">
      <c r="A2" s="136" t="s">
        <v>2158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</row>
    <row r="3" spans="1:17" ht="18" thickBot="1" x14ac:dyDescent="0.35">
      <c r="A3" s="138" t="s">
        <v>2554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</row>
    <row r="4" spans="1:17" s="25" customFormat="1" ht="17.399999999999999" x14ac:dyDescent="0.3">
      <c r="A4" s="33" t="s">
        <v>2404</v>
      </c>
      <c r="B4" s="34" t="s">
        <v>2224</v>
      </c>
      <c r="C4" s="38" t="s">
        <v>11</v>
      </c>
      <c r="D4" s="38" t="s">
        <v>12</v>
      </c>
      <c r="E4" s="105" t="s">
        <v>18</v>
      </c>
      <c r="F4" s="78"/>
      <c r="G4" s="78" t="s">
        <v>2466</v>
      </c>
      <c r="H4" s="78"/>
      <c r="I4" s="78"/>
      <c r="J4" s="78"/>
      <c r="K4" s="78"/>
      <c r="L4" s="46" t="s">
        <v>2414</v>
      </c>
      <c r="M4" s="49" t="s">
        <v>14</v>
      </c>
      <c r="N4" s="49" t="s">
        <v>2433</v>
      </c>
      <c r="O4" s="76" t="s">
        <v>2476</v>
      </c>
      <c r="P4" s="76" t="s">
        <v>2493</v>
      </c>
      <c r="Q4" s="76" t="s">
        <v>2457</v>
      </c>
    </row>
    <row r="5" spans="1:17" ht="17.399999999999999" x14ac:dyDescent="0.3">
      <c r="A5" s="107" t="str">
        <f>VLOOKUP(E5,'LISTADO ATM'!$A$2:$C$898,3,0)</f>
        <v>NORTE</v>
      </c>
      <c r="B5" s="101" t="s">
        <v>2523</v>
      </c>
      <c r="C5" s="95">
        <v>44245.660601851851</v>
      </c>
      <c r="D5" s="107" t="s">
        <v>2190</v>
      </c>
      <c r="E5" s="93">
        <v>528</v>
      </c>
      <c r="F5" s="84" t="str">
        <f>VLOOKUP(E5,VIP!$A$2:$O11444,2,0)</f>
        <v>DRBR284</v>
      </c>
      <c r="G5" s="92" t="str">
        <f>VLOOKUP(E5,'LISTADO ATM'!$A$2:$B$897,2,0)</f>
        <v xml:space="preserve">ATM Ferretería Ochoa (Santiago) </v>
      </c>
      <c r="H5" s="92" t="str">
        <f>VLOOKUP(E5,VIP!$A$2:$O16365,7,FALSE)</f>
        <v>Si</v>
      </c>
      <c r="I5" s="92" t="str">
        <f>VLOOKUP(E5,VIP!$A$2:$O8330,8,FALSE)</f>
        <v>Si</v>
      </c>
      <c r="J5" s="92" t="str">
        <f>VLOOKUP(E5,VIP!$A$2:$O8280,8,FALSE)</f>
        <v>Si</v>
      </c>
      <c r="K5" s="92" t="str">
        <f>VLOOKUP(E5,VIP!$A$2:$O11854,6,0)</f>
        <v>NO</v>
      </c>
      <c r="L5" s="97" t="s">
        <v>2228</v>
      </c>
      <c r="M5" s="110" t="s">
        <v>2591</v>
      </c>
      <c r="N5" s="121" t="s">
        <v>2477</v>
      </c>
      <c r="O5" s="120" t="s">
        <v>2503</v>
      </c>
      <c r="P5" s="110"/>
      <c r="Q5" s="135">
        <v>44246.0000462963</v>
      </c>
    </row>
    <row r="6" spans="1:17" ht="17.399999999999999" x14ac:dyDescent="0.3">
      <c r="A6" s="107" t="str">
        <f>VLOOKUP(E6,'LISTADO ATM'!$A$2:$C$898,3,0)</f>
        <v>DISTRITO NACIONAL</v>
      </c>
      <c r="B6" s="101" t="s">
        <v>2566</v>
      </c>
      <c r="C6" s="95">
        <v>44246.336226851854</v>
      </c>
      <c r="D6" s="107" t="s">
        <v>2189</v>
      </c>
      <c r="E6" s="93">
        <v>906</v>
      </c>
      <c r="F6" s="84" t="str">
        <f>VLOOKUP(E6,VIP!$A$2:$O11447,2,0)</f>
        <v>DRBR906</v>
      </c>
      <c r="G6" s="92" t="str">
        <f>VLOOKUP(E6,'LISTADO ATM'!$A$2:$B$897,2,0)</f>
        <v xml:space="preserve">ATM MESCYT  </v>
      </c>
      <c r="H6" s="92" t="str">
        <f>VLOOKUP(E6,VIP!$A$2:$O16368,7,FALSE)</f>
        <v>Si</v>
      </c>
      <c r="I6" s="92" t="str">
        <f>VLOOKUP(E6,VIP!$A$2:$O8333,8,FALSE)</f>
        <v>Si</v>
      </c>
      <c r="J6" s="92" t="str">
        <f>VLOOKUP(E6,VIP!$A$2:$O8283,8,FALSE)</f>
        <v>Si</v>
      </c>
      <c r="K6" s="92" t="str">
        <f>VLOOKUP(E6,VIP!$A$2:$O11857,6,0)</f>
        <v>NO</v>
      </c>
      <c r="L6" s="97" t="s">
        <v>2501</v>
      </c>
      <c r="M6" s="110" t="s">
        <v>2591</v>
      </c>
      <c r="N6" s="121" t="s">
        <v>2477</v>
      </c>
      <c r="O6" s="120" t="s">
        <v>2479</v>
      </c>
      <c r="P6" s="110"/>
      <c r="Q6" s="135">
        <v>44246.0000462963</v>
      </c>
    </row>
    <row r="7" spans="1:17" ht="17.399999999999999" x14ac:dyDescent="0.3">
      <c r="A7" s="107" t="str">
        <f>VLOOKUP(E7,'LISTADO ATM'!$A$2:$C$898,3,0)</f>
        <v>DISTRITO NACIONAL</v>
      </c>
      <c r="B7" s="101" t="s">
        <v>2576</v>
      </c>
      <c r="C7" s="95">
        <v>44246.349965277775</v>
      </c>
      <c r="D7" s="107" t="s">
        <v>2189</v>
      </c>
      <c r="E7" s="93">
        <v>225</v>
      </c>
      <c r="F7" s="84" t="str">
        <f>VLOOKUP(E7,VIP!$A$2:$O11450,2,0)</f>
        <v>DRBR225</v>
      </c>
      <c r="G7" s="92" t="str">
        <f>VLOOKUP(E7,'LISTADO ATM'!$A$2:$B$897,2,0)</f>
        <v xml:space="preserve">ATM S/M Nacional Arroyo Hondo </v>
      </c>
      <c r="H7" s="92" t="str">
        <f>VLOOKUP(E7,VIP!$A$2:$O16371,7,FALSE)</f>
        <v>Si</v>
      </c>
      <c r="I7" s="92" t="str">
        <f>VLOOKUP(E7,VIP!$A$2:$O8336,8,FALSE)</f>
        <v>Si</v>
      </c>
      <c r="J7" s="92" t="str">
        <f>VLOOKUP(E7,VIP!$A$2:$O8286,8,FALSE)</f>
        <v>Si</v>
      </c>
      <c r="K7" s="92" t="str">
        <f>VLOOKUP(E7,VIP!$A$2:$O11860,6,0)</f>
        <v>NO</v>
      </c>
      <c r="L7" s="97" t="s">
        <v>2228</v>
      </c>
      <c r="M7" s="110" t="s">
        <v>2591</v>
      </c>
      <c r="N7" s="121" t="s">
        <v>2477</v>
      </c>
      <c r="O7" s="120" t="s">
        <v>2479</v>
      </c>
      <c r="P7" s="110"/>
      <c r="Q7" s="135">
        <v>44246.0000462963</v>
      </c>
    </row>
    <row r="8" spans="1:17" ht="17.399999999999999" x14ac:dyDescent="0.3">
      <c r="A8" s="107" t="str">
        <f>VLOOKUP(E8,'LISTADO ATM'!$A$2:$C$898,3,0)</f>
        <v>DISTRITO NACIONAL</v>
      </c>
      <c r="B8" s="101" t="s">
        <v>2575</v>
      </c>
      <c r="C8" s="95">
        <v>44246.354363425926</v>
      </c>
      <c r="D8" s="107" t="s">
        <v>2189</v>
      </c>
      <c r="E8" s="93">
        <v>264</v>
      </c>
      <c r="F8" s="84" t="str">
        <f>VLOOKUP(E8,VIP!$A$2:$O11449,2,0)</f>
        <v>DRBR264</v>
      </c>
      <c r="G8" s="92" t="str">
        <f>VLOOKUP(E8,'LISTADO ATM'!$A$2:$B$897,2,0)</f>
        <v xml:space="preserve">ATM S/M Nacional Independencia </v>
      </c>
      <c r="H8" s="92" t="str">
        <f>VLOOKUP(E8,VIP!$A$2:$O16370,7,FALSE)</f>
        <v>Si</v>
      </c>
      <c r="I8" s="92" t="str">
        <f>VLOOKUP(E8,VIP!$A$2:$O8335,8,FALSE)</f>
        <v>Si</v>
      </c>
      <c r="J8" s="92" t="str">
        <f>VLOOKUP(E8,VIP!$A$2:$O8285,8,FALSE)</f>
        <v>Si</v>
      </c>
      <c r="K8" s="92" t="str">
        <f>VLOOKUP(E8,VIP!$A$2:$O11859,6,0)</f>
        <v>SI</v>
      </c>
      <c r="L8" s="97" t="s">
        <v>2228</v>
      </c>
      <c r="M8" s="110" t="s">
        <v>2591</v>
      </c>
      <c r="N8" s="121" t="s">
        <v>2477</v>
      </c>
      <c r="O8" s="120" t="s">
        <v>2479</v>
      </c>
      <c r="P8" s="110"/>
      <c r="Q8" s="135">
        <v>44246.0000462963</v>
      </c>
    </row>
    <row r="9" spans="1:17" ht="17.399999999999999" x14ac:dyDescent="0.3">
      <c r="A9" s="107" t="str">
        <f>VLOOKUP(E9,'LISTADO ATM'!$A$2:$C$898,3,0)</f>
        <v>ESTE</v>
      </c>
      <c r="B9" s="101" t="s">
        <v>2578</v>
      </c>
      <c r="C9" s="95">
        <v>44246.426446759258</v>
      </c>
      <c r="D9" s="107" t="s">
        <v>2189</v>
      </c>
      <c r="E9" s="93">
        <v>521</v>
      </c>
      <c r="F9" s="84" t="str">
        <f>VLOOKUP(E9,VIP!$A$2:$O11448,2,0)</f>
        <v>DRBR521</v>
      </c>
      <c r="G9" s="92" t="str">
        <f>VLOOKUP(E9,'LISTADO ATM'!$A$2:$B$897,2,0)</f>
        <v xml:space="preserve">ATM UNP Bayahibe (La Romana) </v>
      </c>
      <c r="H9" s="92" t="str">
        <f>VLOOKUP(E9,VIP!$A$2:$O16369,7,FALSE)</f>
        <v>Si</v>
      </c>
      <c r="I9" s="92" t="str">
        <f>VLOOKUP(E9,VIP!$A$2:$O8334,8,FALSE)</f>
        <v>Si</v>
      </c>
      <c r="J9" s="92" t="str">
        <f>VLOOKUP(E9,VIP!$A$2:$O8284,8,FALSE)</f>
        <v>Si</v>
      </c>
      <c r="K9" s="92" t="str">
        <f>VLOOKUP(E9,VIP!$A$2:$O11858,6,0)</f>
        <v>NO</v>
      </c>
      <c r="L9" s="97" t="s">
        <v>2228</v>
      </c>
      <c r="M9" s="110" t="s">
        <v>2591</v>
      </c>
      <c r="N9" s="121" t="s">
        <v>2477</v>
      </c>
      <c r="O9" s="120" t="s">
        <v>2479</v>
      </c>
      <c r="P9" s="110"/>
      <c r="Q9" s="135">
        <v>44246.0000462963</v>
      </c>
    </row>
    <row r="10" spans="1:17" ht="17.399999999999999" x14ac:dyDescent="0.3">
      <c r="A10" s="107" t="str">
        <f>VLOOKUP(E10,'LISTADO ATM'!$A$2:$C$898,3,0)</f>
        <v>NORTE</v>
      </c>
      <c r="B10" s="101" t="s">
        <v>2611</v>
      </c>
      <c r="C10" s="95">
        <v>44246.52784722222</v>
      </c>
      <c r="D10" s="107" t="s">
        <v>2190</v>
      </c>
      <c r="E10" s="93">
        <v>142</v>
      </c>
      <c r="F10" s="84" t="str">
        <f>VLOOKUP(E10,VIP!$A$2:$O11459,2,0)</f>
        <v>DRBR142</v>
      </c>
      <c r="G10" s="92" t="str">
        <f>VLOOKUP(E10,'LISTADO ATM'!$A$2:$B$897,2,0)</f>
        <v xml:space="preserve">ATM Centro de Caja Galerías Bonao </v>
      </c>
      <c r="H10" s="92" t="str">
        <f>VLOOKUP(E10,VIP!$A$2:$O16380,7,FALSE)</f>
        <v>Si</v>
      </c>
      <c r="I10" s="92" t="str">
        <f>VLOOKUP(E10,VIP!$A$2:$O8345,8,FALSE)</f>
        <v>Si</v>
      </c>
      <c r="J10" s="92" t="str">
        <f>VLOOKUP(E10,VIP!$A$2:$O8295,8,FALSE)</f>
        <v>Si</v>
      </c>
      <c r="K10" s="92" t="str">
        <f>VLOOKUP(E10,VIP!$A$2:$O11869,6,0)</f>
        <v>SI</v>
      </c>
      <c r="L10" s="97" t="s">
        <v>2228</v>
      </c>
      <c r="M10" s="110" t="s">
        <v>2591</v>
      </c>
      <c r="N10" s="121" t="s">
        <v>2477</v>
      </c>
      <c r="O10" s="120" t="s">
        <v>2617</v>
      </c>
      <c r="P10" s="110"/>
      <c r="Q10" s="135">
        <v>44246.0000462963</v>
      </c>
    </row>
    <row r="11" spans="1:17" ht="17.399999999999999" x14ac:dyDescent="0.3">
      <c r="A11" s="107" t="str">
        <f>VLOOKUP(E11,'LISTADO ATM'!$A$2:$C$898,3,0)</f>
        <v>SUR</v>
      </c>
      <c r="B11" s="101" t="s">
        <v>2583</v>
      </c>
      <c r="C11" s="95">
        <v>44246.399502314816</v>
      </c>
      <c r="D11" s="107" t="s">
        <v>2189</v>
      </c>
      <c r="E11" s="93">
        <v>455</v>
      </c>
      <c r="F11" s="84" t="str">
        <f>VLOOKUP(E11,VIP!$A$2:$O11453,2,0)</f>
        <v>DRBR455</v>
      </c>
      <c r="G11" s="92" t="str">
        <f>VLOOKUP(E11,'LISTADO ATM'!$A$2:$B$897,2,0)</f>
        <v xml:space="preserve">ATM Oficina Baní II </v>
      </c>
      <c r="H11" s="92" t="str">
        <f>VLOOKUP(E11,VIP!$A$2:$O16374,7,FALSE)</f>
        <v>Si</v>
      </c>
      <c r="I11" s="92" t="str">
        <f>VLOOKUP(E11,VIP!$A$2:$O8339,8,FALSE)</f>
        <v>Si</v>
      </c>
      <c r="J11" s="92" t="str">
        <f>VLOOKUP(E11,VIP!$A$2:$O8289,8,FALSE)</f>
        <v>Si</v>
      </c>
      <c r="K11" s="92" t="str">
        <f>VLOOKUP(E11,VIP!$A$2:$O11863,6,0)</f>
        <v>NO</v>
      </c>
      <c r="L11" s="97" t="s">
        <v>2228</v>
      </c>
      <c r="M11" s="110" t="s">
        <v>2591</v>
      </c>
      <c r="N11" s="121" t="s">
        <v>2477</v>
      </c>
      <c r="O11" s="120" t="s">
        <v>2479</v>
      </c>
      <c r="P11" s="110"/>
      <c r="Q11" s="135">
        <v>44246.426435185182</v>
      </c>
    </row>
    <row r="12" spans="1:17" ht="17.399999999999999" x14ac:dyDescent="0.3">
      <c r="A12" s="107" t="str">
        <f>VLOOKUP(E12,'LISTADO ATM'!$A$2:$C$898,3,0)</f>
        <v>SUR</v>
      </c>
      <c r="B12" s="101" t="s">
        <v>2500</v>
      </c>
      <c r="C12" s="95">
        <v>44244.718449074076</v>
      </c>
      <c r="D12" s="107" t="s">
        <v>2189</v>
      </c>
      <c r="E12" s="93">
        <v>870</v>
      </c>
      <c r="F12" s="84" t="str">
        <f>VLOOKUP(E12,VIP!$A$2:$O11394,2,0)</f>
        <v>DRBR870</v>
      </c>
      <c r="G12" s="92" t="str">
        <f>VLOOKUP(E12,'LISTADO ATM'!$A$2:$B$897,2,0)</f>
        <v xml:space="preserve">ATM Willbes Dominicana (Barahona) </v>
      </c>
      <c r="H12" s="92" t="str">
        <f>VLOOKUP(E12,VIP!$A$2:$O16315,7,FALSE)</f>
        <v>Si</v>
      </c>
      <c r="I12" s="92" t="str">
        <f>VLOOKUP(E12,VIP!$A$2:$O8280,8,FALSE)</f>
        <v>Si</v>
      </c>
      <c r="J12" s="92" t="str">
        <f>VLOOKUP(E12,VIP!$A$2:$O8230,8,FALSE)</f>
        <v>Si</v>
      </c>
      <c r="K12" s="92" t="str">
        <f>VLOOKUP(E12,VIP!$A$2:$O11804,6,0)</f>
        <v>NO</v>
      </c>
      <c r="L12" s="97" t="s">
        <v>2254</v>
      </c>
      <c r="M12" s="110" t="s">
        <v>2591</v>
      </c>
      <c r="N12" s="135" t="s">
        <v>2598</v>
      </c>
      <c r="O12" s="120" t="s">
        <v>2479</v>
      </c>
      <c r="P12" s="110"/>
      <c r="Q12" s="135">
        <v>44246.438113425924</v>
      </c>
    </row>
    <row r="13" spans="1:17" ht="17.399999999999999" x14ac:dyDescent="0.3">
      <c r="A13" s="107" t="str">
        <f>VLOOKUP(E13,'LISTADO ATM'!$A$2:$C$898,3,0)</f>
        <v>NORTE</v>
      </c>
      <c r="B13" s="101" t="s">
        <v>2509</v>
      </c>
      <c r="C13" s="95">
        <v>44245.619351851848</v>
      </c>
      <c r="D13" s="107" t="s">
        <v>2190</v>
      </c>
      <c r="E13" s="93">
        <v>518</v>
      </c>
      <c r="F13" s="84" t="str">
        <f>VLOOKUP(E13,VIP!$A$2:$O11423,2,0)</f>
        <v>DRBR518</v>
      </c>
      <c r="G13" s="92" t="str">
        <f>VLOOKUP(E13,'LISTADO ATM'!$A$2:$B$897,2,0)</f>
        <v xml:space="preserve">ATM Autobanco Los Alamos </v>
      </c>
      <c r="H13" s="92" t="str">
        <f>VLOOKUP(E13,VIP!$A$2:$O16344,7,FALSE)</f>
        <v>Si</v>
      </c>
      <c r="I13" s="92" t="str">
        <f>VLOOKUP(E13,VIP!$A$2:$O8309,8,FALSE)</f>
        <v>Si</v>
      </c>
      <c r="J13" s="92" t="str">
        <f>VLOOKUP(E13,VIP!$A$2:$O8259,8,FALSE)</f>
        <v>Si</v>
      </c>
      <c r="K13" s="92" t="str">
        <f>VLOOKUP(E13,VIP!$A$2:$O11833,6,0)</f>
        <v>NO</v>
      </c>
      <c r="L13" s="97" t="s">
        <v>2228</v>
      </c>
      <c r="M13" s="110" t="s">
        <v>2591</v>
      </c>
      <c r="N13" s="121" t="s">
        <v>2477</v>
      </c>
      <c r="O13" s="120" t="s">
        <v>2503</v>
      </c>
      <c r="P13" s="110"/>
      <c r="Q13" s="135">
        <v>44246.438113425924</v>
      </c>
    </row>
    <row r="14" spans="1:17" ht="17.399999999999999" x14ac:dyDescent="0.3">
      <c r="A14" s="107" t="str">
        <f>VLOOKUP(E14,'LISTADO ATM'!$A$2:$C$898,3,0)</f>
        <v>DISTRITO NACIONAL</v>
      </c>
      <c r="B14" s="101" t="s">
        <v>2525</v>
      </c>
      <c r="C14" s="95">
        <v>44245.656967592593</v>
      </c>
      <c r="D14" s="107" t="s">
        <v>2189</v>
      </c>
      <c r="E14" s="93">
        <v>917</v>
      </c>
      <c r="F14" s="84" t="str">
        <f>VLOOKUP(E14,VIP!$A$2:$O11446,2,0)</f>
        <v>DRBR01B</v>
      </c>
      <c r="G14" s="92" t="str">
        <f>VLOOKUP(E14,'LISTADO ATM'!$A$2:$B$897,2,0)</f>
        <v xml:space="preserve">ATM Oficina Los Mina </v>
      </c>
      <c r="H14" s="92" t="str">
        <f>VLOOKUP(E14,VIP!$A$2:$O16367,7,FALSE)</f>
        <v>Si</v>
      </c>
      <c r="I14" s="92" t="str">
        <f>VLOOKUP(E14,VIP!$A$2:$O8332,8,FALSE)</f>
        <v>Si</v>
      </c>
      <c r="J14" s="92" t="str">
        <f>VLOOKUP(E14,VIP!$A$2:$O8282,8,FALSE)</f>
        <v>Si</v>
      </c>
      <c r="K14" s="92" t="str">
        <f>VLOOKUP(E14,VIP!$A$2:$O11856,6,0)</f>
        <v>NO</v>
      </c>
      <c r="L14" s="97" t="s">
        <v>2228</v>
      </c>
      <c r="M14" s="110" t="s">
        <v>2591</v>
      </c>
      <c r="N14" s="135" t="s">
        <v>2598</v>
      </c>
      <c r="O14" s="120" t="s">
        <v>2479</v>
      </c>
      <c r="P14" s="110"/>
      <c r="Q14" s="135">
        <v>44246.438113425924</v>
      </c>
    </row>
    <row r="15" spans="1:17" ht="17.399999999999999" x14ac:dyDescent="0.3">
      <c r="A15" s="107" t="str">
        <f>VLOOKUP(E15,'LISTADO ATM'!$A$2:$C$898,3,0)</f>
        <v>DISTRITO NACIONAL</v>
      </c>
      <c r="B15" s="101" t="s">
        <v>2521</v>
      </c>
      <c r="C15" s="95">
        <v>44245.667893518519</v>
      </c>
      <c r="D15" s="107" t="s">
        <v>2189</v>
      </c>
      <c r="E15" s="93">
        <v>327</v>
      </c>
      <c r="F15" s="84" t="str">
        <f>VLOOKUP(E15,VIP!$A$2:$O11442,2,0)</f>
        <v>DRBR327</v>
      </c>
      <c r="G15" s="92" t="str">
        <f>VLOOKUP(E15,'LISTADO ATM'!$A$2:$B$897,2,0)</f>
        <v xml:space="preserve">ATM UNP CCN (Nacional 27 de Febrero) </v>
      </c>
      <c r="H15" s="92" t="str">
        <f>VLOOKUP(E15,VIP!$A$2:$O16363,7,FALSE)</f>
        <v>Si</v>
      </c>
      <c r="I15" s="92" t="str">
        <f>VLOOKUP(E15,VIP!$A$2:$O8328,8,FALSE)</f>
        <v>Si</v>
      </c>
      <c r="J15" s="92" t="str">
        <f>VLOOKUP(E15,VIP!$A$2:$O8278,8,FALSE)</f>
        <v>Si</v>
      </c>
      <c r="K15" s="92" t="str">
        <f>VLOOKUP(E15,VIP!$A$2:$O11852,6,0)</f>
        <v>NO</v>
      </c>
      <c r="L15" s="97" t="s">
        <v>2441</v>
      </c>
      <c r="M15" s="110" t="s">
        <v>2591</v>
      </c>
      <c r="N15" s="135" t="s">
        <v>2598</v>
      </c>
      <c r="O15" s="120" t="s">
        <v>2479</v>
      </c>
      <c r="P15" s="110"/>
      <c r="Q15" s="135">
        <v>44246.438113425924</v>
      </c>
    </row>
    <row r="16" spans="1:17" ht="17.399999999999999" x14ac:dyDescent="0.3">
      <c r="A16" s="107" t="str">
        <f>VLOOKUP(E16,'LISTADO ATM'!$A$2:$C$898,3,0)</f>
        <v>DISTRITO NACIONAL</v>
      </c>
      <c r="B16" s="101" t="s">
        <v>2538</v>
      </c>
      <c r="C16" s="95">
        <v>44245.684398148151</v>
      </c>
      <c r="D16" s="107" t="s">
        <v>2473</v>
      </c>
      <c r="E16" s="93">
        <v>152</v>
      </c>
      <c r="F16" s="84" t="str">
        <f>VLOOKUP(E16,VIP!$A$2:$O11458,2,0)</f>
        <v>DRBR152</v>
      </c>
      <c r="G16" s="92" t="str">
        <f>VLOOKUP(E16,'LISTADO ATM'!$A$2:$B$897,2,0)</f>
        <v xml:space="preserve">ATM Kiosco Megacentro II </v>
      </c>
      <c r="H16" s="92" t="str">
        <f>VLOOKUP(E16,VIP!$A$2:$O16379,7,FALSE)</f>
        <v>Si</v>
      </c>
      <c r="I16" s="92" t="str">
        <f>VLOOKUP(E16,VIP!$A$2:$O8344,8,FALSE)</f>
        <v>Si</v>
      </c>
      <c r="J16" s="92" t="str">
        <f>VLOOKUP(E16,VIP!$A$2:$O8294,8,FALSE)</f>
        <v>Si</v>
      </c>
      <c r="K16" s="92" t="str">
        <f>VLOOKUP(E16,VIP!$A$2:$O11868,6,0)</f>
        <v>NO</v>
      </c>
      <c r="L16" s="97" t="s">
        <v>2463</v>
      </c>
      <c r="M16" s="110" t="s">
        <v>2591</v>
      </c>
      <c r="N16" s="121" t="s">
        <v>2477</v>
      </c>
      <c r="O16" s="120" t="s">
        <v>2478</v>
      </c>
      <c r="P16" s="110"/>
      <c r="Q16" s="135">
        <v>44246.438113425924</v>
      </c>
    </row>
    <row r="17" spans="1:17" ht="17.399999999999999" x14ac:dyDescent="0.3">
      <c r="A17" s="107" t="str">
        <f>VLOOKUP(E17,'LISTADO ATM'!$A$2:$C$898,3,0)</f>
        <v>DISTRITO NACIONAL</v>
      </c>
      <c r="B17" s="101" t="s">
        <v>2537</v>
      </c>
      <c r="C17" s="95">
        <v>44245.695636574077</v>
      </c>
      <c r="D17" s="107" t="s">
        <v>2473</v>
      </c>
      <c r="E17" s="93">
        <v>718</v>
      </c>
      <c r="F17" s="84" t="str">
        <f>VLOOKUP(E17,VIP!$A$2:$O11457,2,0)</f>
        <v>DRBR24Y</v>
      </c>
      <c r="G17" s="92" t="str">
        <f>VLOOKUP(E17,'LISTADO ATM'!$A$2:$B$897,2,0)</f>
        <v xml:space="preserve">ATM Feria Ganadera </v>
      </c>
      <c r="H17" s="92" t="str">
        <f>VLOOKUP(E17,VIP!$A$2:$O16378,7,FALSE)</f>
        <v>Si</v>
      </c>
      <c r="I17" s="92" t="str">
        <f>VLOOKUP(E17,VIP!$A$2:$O8343,8,FALSE)</f>
        <v>Si</v>
      </c>
      <c r="J17" s="92" t="str">
        <f>VLOOKUP(E17,VIP!$A$2:$O8293,8,FALSE)</f>
        <v>Si</v>
      </c>
      <c r="K17" s="92" t="str">
        <f>VLOOKUP(E17,VIP!$A$2:$O11867,6,0)</f>
        <v>NO</v>
      </c>
      <c r="L17" s="97" t="s">
        <v>2430</v>
      </c>
      <c r="M17" s="110" t="s">
        <v>2591</v>
      </c>
      <c r="N17" s="121" t="s">
        <v>2477</v>
      </c>
      <c r="O17" s="120" t="s">
        <v>2478</v>
      </c>
      <c r="P17" s="110"/>
      <c r="Q17" s="135">
        <v>44246.438113425924</v>
      </c>
    </row>
    <row r="18" spans="1:17" ht="17.399999999999999" x14ac:dyDescent="0.3">
      <c r="A18" s="107" t="str">
        <f>VLOOKUP(E18,'LISTADO ATM'!$A$2:$C$898,3,0)</f>
        <v>SUR</v>
      </c>
      <c r="B18" s="101" t="s">
        <v>2534</v>
      </c>
      <c r="C18" s="95">
        <v>44245.731932870367</v>
      </c>
      <c r="D18" s="107" t="s">
        <v>2189</v>
      </c>
      <c r="E18" s="93">
        <v>766</v>
      </c>
      <c r="F18" s="84" t="str">
        <f>VLOOKUP(E18,VIP!$A$2:$O11453,2,0)</f>
        <v>DRBR440</v>
      </c>
      <c r="G18" s="92" t="str">
        <f>VLOOKUP(E18,'LISTADO ATM'!$A$2:$B$897,2,0)</f>
        <v xml:space="preserve">ATM Oficina Azua II </v>
      </c>
      <c r="H18" s="92" t="str">
        <f>VLOOKUP(E18,VIP!$A$2:$O16374,7,FALSE)</f>
        <v>Si</v>
      </c>
      <c r="I18" s="92" t="str">
        <f>VLOOKUP(E18,VIP!$A$2:$O8339,8,FALSE)</f>
        <v>Si</v>
      </c>
      <c r="J18" s="92" t="str">
        <f>VLOOKUP(E18,VIP!$A$2:$O8289,8,FALSE)</f>
        <v>Si</v>
      </c>
      <c r="K18" s="92" t="str">
        <f>VLOOKUP(E18,VIP!$A$2:$O11863,6,0)</f>
        <v>SI</v>
      </c>
      <c r="L18" s="97" t="s">
        <v>2228</v>
      </c>
      <c r="M18" s="110" t="s">
        <v>2591</v>
      </c>
      <c r="N18" s="135" t="s">
        <v>2598</v>
      </c>
      <c r="O18" s="120" t="s">
        <v>2479</v>
      </c>
      <c r="P18" s="110"/>
      <c r="Q18" s="135">
        <v>44246.438113425924</v>
      </c>
    </row>
    <row r="19" spans="1:17" ht="17.399999999999999" x14ac:dyDescent="0.3">
      <c r="A19" s="107" t="str">
        <f>VLOOKUP(E19,'LISTADO ATM'!$A$2:$C$898,3,0)</f>
        <v>NORTE</v>
      </c>
      <c r="B19" s="101" t="s">
        <v>2532</v>
      </c>
      <c r="C19" s="95">
        <v>44245.741377314815</v>
      </c>
      <c r="D19" s="107" t="s">
        <v>2190</v>
      </c>
      <c r="E19" s="93">
        <v>4</v>
      </c>
      <c r="F19" s="84" t="str">
        <f>VLOOKUP(E19,VIP!$A$2:$O11450,2,0)</f>
        <v>DRBR004</v>
      </c>
      <c r="G19" s="92" t="str">
        <f>VLOOKUP(E19,'LISTADO ATM'!$A$2:$B$897,2,0)</f>
        <v>ATM Avenida Rivas</v>
      </c>
      <c r="H19" s="92" t="str">
        <f>VLOOKUP(E19,VIP!$A$2:$O16371,7,FALSE)</f>
        <v>Si</v>
      </c>
      <c r="I19" s="92" t="str">
        <f>VLOOKUP(E19,VIP!$A$2:$O8336,8,FALSE)</f>
        <v>Si</v>
      </c>
      <c r="J19" s="92" t="str">
        <f>VLOOKUP(E19,VIP!$A$2:$O8286,8,FALSE)</f>
        <v>Si</v>
      </c>
      <c r="K19" s="92" t="str">
        <f>VLOOKUP(E19,VIP!$A$2:$O11860,6,0)</f>
        <v>NO</v>
      </c>
      <c r="L19" s="97" t="s">
        <v>2254</v>
      </c>
      <c r="M19" s="110" t="s">
        <v>2591</v>
      </c>
      <c r="N19" s="135" t="s">
        <v>2598</v>
      </c>
      <c r="O19" s="120" t="s">
        <v>2498</v>
      </c>
      <c r="P19" s="110"/>
      <c r="Q19" s="135">
        <v>44246.438113425924</v>
      </c>
    </row>
    <row r="20" spans="1:17" ht="17.399999999999999" x14ac:dyDescent="0.3">
      <c r="A20" s="107" t="str">
        <f>VLOOKUP(E20,'LISTADO ATM'!$A$2:$C$898,3,0)</f>
        <v>NORTE</v>
      </c>
      <c r="B20" s="101" t="s">
        <v>2531</v>
      </c>
      <c r="C20" s="95">
        <v>44245.742256944446</v>
      </c>
      <c r="D20" s="107" t="s">
        <v>2190</v>
      </c>
      <c r="E20" s="93">
        <v>99</v>
      </c>
      <c r="F20" s="84" t="str">
        <f>VLOOKUP(E20,VIP!$A$2:$O11449,2,0)</f>
        <v>DRBR099</v>
      </c>
      <c r="G20" s="92" t="str">
        <f>VLOOKUP(E20,'LISTADO ATM'!$A$2:$B$897,2,0)</f>
        <v xml:space="preserve">ATM Multicentro La Sirena S.F.M. </v>
      </c>
      <c r="H20" s="92" t="str">
        <f>VLOOKUP(E20,VIP!$A$2:$O16370,7,FALSE)</f>
        <v>Si</v>
      </c>
      <c r="I20" s="92" t="str">
        <f>VLOOKUP(E20,VIP!$A$2:$O8335,8,FALSE)</f>
        <v>Si</v>
      </c>
      <c r="J20" s="92" t="str">
        <f>VLOOKUP(E20,VIP!$A$2:$O8285,8,FALSE)</f>
        <v>Si</v>
      </c>
      <c r="K20" s="92" t="str">
        <f>VLOOKUP(E20,VIP!$A$2:$O11859,6,0)</f>
        <v>NO</v>
      </c>
      <c r="L20" s="97" t="s">
        <v>2501</v>
      </c>
      <c r="M20" s="110" t="s">
        <v>2591</v>
      </c>
      <c r="N20" s="121" t="s">
        <v>2477</v>
      </c>
      <c r="O20" s="120" t="s">
        <v>2498</v>
      </c>
      <c r="P20" s="110"/>
      <c r="Q20" s="135">
        <v>44246.438113425924</v>
      </c>
    </row>
    <row r="21" spans="1:17" ht="17.399999999999999" x14ac:dyDescent="0.3">
      <c r="A21" s="107" t="str">
        <f>VLOOKUP(E21,'LISTADO ATM'!$A$2:$C$898,3,0)</f>
        <v>NORTE</v>
      </c>
      <c r="B21" s="101" t="s">
        <v>2529</v>
      </c>
      <c r="C21" s="95">
        <v>44245.745185185187</v>
      </c>
      <c r="D21" s="107" t="s">
        <v>2190</v>
      </c>
      <c r="E21" s="93">
        <v>720</v>
      </c>
      <c r="F21" s="84" t="str">
        <f>VLOOKUP(E21,VIP!$A$2:$O11447,2,0)</f>
        <v>DRBR12E</v>
      </c>
      <c r="G21" s="92" t="str">
        <f>VLOOKUP(E21,'LISTADO ATM'!$A$2:$B$897,2,0)</f>
        <v xml:space="preserve">ATM OMSA (Santiago) </v>
      </c>
      <c r="H21" s="92" t="str">
        <f>VLOOKUP(E21,VIP!$A$2:$O16368,7,FALSE)</f>
        <v>Si</v>
      </c>
      <c r="I21" s="92" t="str">
        <f>VLOOKUP(E21,VIP!$A$2:$O8333,8,FALSE)</f>
        <v>Si</v>
      </c>
      <c r="J21" s="92" t="str">
        <f>VLOOKUP(E21,VIP!$A$2:$O8283,8,FALSE)</f>
        <v>Si</v>
      </c>
      <c r="K21" s="92" t="str">
        <f>VLOOKUP(E21,VIP!$A$2:$O11857,6,0)</f>
        <v>NO</v>
      </c>
      <c r="L21" s="97" t="s">
        <v>2435</v>
      </c>
      <c r="M21" s="110" t="s">
        <v>2591</v>
      </c>
      <c r="N21" s="135" t="s">
        <v>2598</v>
      </c>
      <c r="O21" s="120" t="s">
        <v>2498</v>
      </c>
      <c r="P21" s="110"/>
      <c r="Q21" s="135">
        <v>44246.438113425924</v>
      </c>
    </row>
    <row r="22" spans="1:17" s="111" customFormat="1" ht="17.399999999999999" x14ac:dyDescent="0.3">
      <c r="A22" s="107" t="str">
        <f>VLOOKUP(E22,'LISTADO ATM'!$A$2:$C$898,3,0)</f>
        <v>DISTRITO NACIONAL</v>
      </c>
      <c r="B22" s="101" t="s">
        <v>2528</v>
      </c>
      <c r="C22" s="95">
        <v>44245.74596064815</v>
      </c>
      <c r="D22" s="107" t="s">
        <v>2189</v>
      </c>
      <c r="E22" s="93">
        <v>868</v>
      </c>
      <c r="F22" s="84" t="str">
        <f>VLOOKUP(E22,VIP!$A$2:$O11446,2,0)</f>
        <v>DRBR868</v>
      </c>
      <c r="G22" s="92" t="str">
        <f>VLOOKUP(E22,'LISTADO ATM'!$A$2:$B$897,2,0)</f>
        <v xml:space="preserve">ATM Casino Diamante </v>
      </c>
      <c r="H22" s="92" t="str">
        <f>VLOOKUP(E22,VIP!$A$2:$O16367,7,FALSE)</f>
        <v>Si</v>
      </c>
      <c r="I22" s="92" t="str">
        <f>VLOOKUP(E22,VIP!$A$2:$O8332,8,FALSE)</f>
        <v>Si</v>
      </c>
      <c r="J22" s="92" t="str">
        <f>VLOOKUP(E22,VIP!$A$2:$O8282,8,FALSE)</f>
        <v>Si</v>
      </c>
      <c r="K22" s="92" t="str">
        <f>VLOOKUP(E22,VIP!$A$2:$O11856,6,0)</f>
        <v>NO</v>
      </c>
      <c r="L22" s="97" t="s">
        <v>2501</v>
      </c>
      <c r="M22" s="110" t="s">
        <v>2591</v>
      </c>
      <c r="N22" s="135" t="s">
        <v>2598</v>
      </c>
      <c r="O22" s="120" t="s">
        <v>2479</v>
      </c>
      <c r="P22" s="110"/>
      <c r="Q22" s="135">
        <v>44246.438113425924</v>
      </c>
    </row>
    <row r="23" spans="1:17" s="111" customFormat="1" ht="17.399999999999999" x14ac:dyDescent="0.3">
      <c r="A23" s="107" t="str">
        <f>VLOOKUP(E23,'LISTADO ATM'!$A$2:$C$898,3,0)</f>
        <v>DISTRITO NACIONAL</v>
      </c>
      <c r="B23" s="101" t="s">
        <v>2526</v>
      </c>
      <c r="C23" s="95">
        <v>44245.750567129631</v>
      </c>
      <c r="D23" s="107" t="s">
        <v>2189</v>
      </c>
      <c r="E23" s="93">
        <v>611</v>
      </c>
      <c r="F23" s="84" t="str">
        <f>VLOOKUP(E23,VIP!$A$2:$O11444,2,0)</f>
        <v>DRBR611</v>
      </c>
      <c r="G23" s="92" t="str">
        <f>VLOOKUP(E23,'LISTADO ATM'!$A$2:$B$897,2,0)</f>
        <v xml:space="preserve">ATM DGII Sede Central </v>
      </c>
      <c r="H23" s="92" t="str">
        <f>VLOOKUP(E23,VIP!$A$2:$O16365,7,FALSE)</f>
        <v>Si</v>
      </c>
      <c r="I23" s="92" t="str">
        <f>VLOOKUP(E23,VIP!$A$2:$O8330,8,FALSE)</f>
        <v>Si</v>
      </c>
      <c r="J23" s="92" t="str">
        <f>VLOOKUP(E23,VIP!$A$2:$O8280,8,FALSE)</f>
        <v>Si</v>
      </c>
      <c r="K23" s="92" t="str">
        <f>VLOOKUP(E23,VIP!$A$2:$O11854,6,0)</f>
        <v>NO</v>
      </c>
      <c r="L23" s="97" t="s">
        <v>2501</v>
      </c>
      <c r="M23" s="110" t="s">
        <v>2591</v>
      </c>
      <c r="N23" s="121" t="s">
        <v>2477</v>
      </c>
      <c r="O23" s="120" t="s">
        <v>2479</v>
      </c>
      <c r="P23" s="110"/>
      <c r="Q23" s="135">
        <v>44246.438113425924</v>
      </c>
    </row>
    <row r="24" spans="1:17" s="111" customFormat="1" ht="17.399999999999999" x14ac:dyDescent="0.3">
      <c r="A24" s="107" t="str">
        <f>VLOOKUP(E24,'LISTADO ATM'!$A$2:$C$898,3,0)</f>
        <v>ESTE</v>
      </c>
      <c r="B24" s="101" t="s">
        <v>2552</v>
      </c>
      <c r="C24" s="95">
        <v>44245.813449074078</v>
      </c>
      <c r="D24" s="107" t="s">
        <v>2189</v>
      </c>
      <c r="E24" s="93">
        <v>16</v>
      </c>
      <c r="F24" s="84" t="str">
        <f>VLOOKUP(E24,VIP!$A$2:$O11456,2,0)</f>
        <v>DRBR016</v>
      </c>
      <c r="G24" s="92" t="str">
        <f>VLOOKUP(E24,'LISTADO ATM'!$A$2:$B$897,2,0)</f>
        <v>ATM Estación Texaco Sabana de la Mar</v>
      </c>
      <c r="H24" s="92" t="str">
        <f>VLOOKUP(E24,VIP!$A$2:$O16377,7,FALSE)</f>
        <v>Si</v>
      </c>
      <c r="I24" s="92" t="str">
        <f>VLOOKUP(E24,VIP!$A$2:$O8342,8,FALSE)</f>
        <v>Si</v>
      </c>
      <c r="J24" s="92" t="str">
        <f>VLOOKUP(E24,VIP!$A$2:$O8292,8,FALSE)</f>
        <v>Si</v>
      </c>
      <c r="K24" s="92" t="str">
        <f>VLOOKUP(E24,VIP!$A$2:$O11866,6,0)</f>
        <v>NO</v>
      </c>
      <c r="L24" s="97" t="s">
        <v>2228</v>
      </c>
      <c r="M24" s="110" t="s">
        <v>2591</v>
      </c>
      <c r="N24" s="135" t="s">
        <v>2598</v>
      </c>
      <c r="O24" s="120" t="s">
        <v>2479</v>
      </c>
      <c r="P24" s="110"/>
      <c r="Q24" s="135">
        <v>44246.438113425924</v>
      </c>
    </row>
    <row r="25" spans="1:17" s="111" customFormat="1" ht="17.399999999999999" x14ac:dyDescent="0.3">
      <c r="A25" s="107" t="str">
        <f>VLOOKUP(E25,'LISTADO ATM'!$A$2:$C$898,3,0)</f>
        <v>ESTE</v>
      </c>
      <c r="B25" s="101" t="s">
        <v>2550</v>
      </c>
      <c r="C25" s="95">
        <v>44245.816087962965</v>
      </c>
      <c r="D25" s="107" t="s">
        <v>2189</v>
      </c>
      <c r="E25" s="93">
        <v>631</v>
      </c>
      <c r="F25" s="84" t="str">
        <f>VLOOKUP(E25,VIP!$A$2:$O11454,2,0)</f>
        <v>DRBR417</v>
      </c>
      <c r="G25" s="92" t="str">
        <f>VLOOKUP(E25,'LISTADO ATM'!$A$2:$B$897,2,0)</f>
        <v xml:space="preserve">ATM ASOCODEQUI (San Pedro) </v>
      </c>
      <c r="H25" s="92" t="str">
        <f>VLOOKUP(E25,VIP!$A$2:$O16375,7,FALSE)</f>
        <v>Si</v>
      </c>
      <c r="I25" s="92" t="str">
        <f>VLOOKUP(E25,VIP!$A$2:$O8340,8,FALSE)</f>
        <v>Si</v>
      </c>
      <c r="J25" s="92" t="str">
        <f>VLOOKUP(E25,VIP!$A$2:$O8290,8,FALSE)</f>
        <v>Si</v>
      </c>
      <c r="K25" s="92" t="str">
        <f>VLOOKUP(E25,VIP!$A$2:$O11864,6,0)</f>
        <v>NO</v>
      </c>
      <c r="L25" s="97" t="s">
        <v>2501</v>
      </c>
      <c r="M25" s="110" t="s">
        <v>2591</v>
      </c>
      <c r="N25" s="135" t="s">
        <v>2598</v>
      </c>
      <c r="O25" s="120" t="s">
        <v>2479</v>
      </c>
      <c r="P25" s="110"/>
      <c r="Q25" s="135">
        <v>44246.438113425924</v>
      </c>
    </row>
    <row r="26" spans="1:17" s="111" customFormat="1" ht="17.399999999999999" x14ac:dyDescent="0.3">
      <c r="A26" s="107" t="str">
        <f>VLOOKUP(E26,'LISTADO ATM'!$A$2:$C$898,3,0)</f>
        <v>NORTE</v>
      </c>
      <c r="B26" s="101" t="s">
        <v>2549</v>
      </c>
      <c r="C26" s="95">
        <v>44245.816782407404</v>
      </c>
      <c r="D26" s="107" t="s">
        <v>2190</v>
      </c>
      <c r="E26" s="93">
        <v>936</v>
      </c>
      <c r="F26" s="84" t="str">
        <f>VLOOKUP(E26,VIP!$A$2:$O11453,2,0)</f>
        <v>DRBR936</v>
      </c>
      <c r="G26" s="92" t="str">
        <f>VLOOKUP(E26,'LISTADO ATM'!$A$2:$B$897,2,0)</f>
        <v xml:space="preserve">ATM Autobanco Oficina La Vega I </v>
      </c>
      <c r="H26" s="92" t="str">
        <f>VLOOKUP(E26,VIP!$A$2:$O16374,7,FALSE)</f>
        <v>Si</v>
      </c>
      <c r="I26" s="92" t="str">
        <f>VLOOKUP(E26,VIP!$A$2:$O8339,8,FALSE)</f>
        <v>Si</v>
      </c>
      <c r="J26" s="92" t="str">
        <f>VLOOKUP(E26,VIP!$A$2:$O8289,8,FALSE)</f>
        <v>Si</v>
      </c>
      <c r="K26" s="92" t="str">
        <f>VLOOKUP(E26,VIP!$A$2:$O11863,6,0)</f>
        <v>NO</v>
      </c>
      <c r="L26" s="97" t="s">
        <v>2501</v>
      </c>
      <c r="M26" s="110" t="s">
        <v>2591</v>
      </c>
      <c r="N26" s="121" t="s">
        <v>2477</v>
      </c>
      <c r="O26" s="120" t="s">
        <v>2498</v>
      </c>
      <c r="P26" s="110"/>
      <c r="Q26" s="135">
        <v>44246.438113425924</v>
      </c>
    </row>
    <row r="27" spans="1:17" s="111" customFormat="1" ht="17.399999999999999" x14ac:dyDescent="0.3">
      <c r="A27" s="107" t="str">
        <f>VLOOKUP(E27,'LISTADO ATM'!$A$2:$C$898,3,0)</f>
        <v>NORTE</v>
      </c>
      <c r="B27" s="101" t="s">
        <v>2548</v>
      </c>
      <c r="C27" s="95">
        <v>44245.817974537036</v>
      </c>
      <c r="D27" s="107" t="s">
        <v>2190</v>
      </c>
      <c r="E27" s="93">
        <v>937</v>
      </c>
      <c r="F27" s="84" t="str">
        <f>VLOOKUP(E27,VIP!$A$2:$O11452,2,0)</f>
        <v>DRBR937</v>
      </c>
      <c r="G27" s="92" t="str">
        <f>VLOOKUP(E27,'LISTADO ATM'!$A$2:$B$897,2,0)</f>
        <v xml:space="preserve">ATM Autobanco Oficina La Vega II </v>
      </c>
      <c r="H27" s="92" t="str">
        <f>VLOOKUP(E27,VIP!$A$2:$O16373,7,FALSE)</f>
        <v>Si</v>
      </c>
      <c r="I27" s="92" t="str">
        <f>VLOOKUP(E27,VIP!$A$2:$O8338,8,FALSE)</f>
        <v>Si</v>
      </c>
      <c r="J27" s="92" t="str">
        <f>VLOOKUP(E27,VIP!$A$2:$O8288,8,FALSE)</f>
        <v>Si</v>
      </c>
      <c r="K27" s="92" t="str">
        <f>VLOOKUP(E27,VIP!$A$2:$O11862,6,0)</f>
        <v>NO</v>
      </c>
      <c r="L27" s="97" t="s">
        <v>2501</v>
      </c>
      <c r="M27" s="110" t="s">
        <v>2591</v>
      </c>
      <c r="N27" s="121" t="s">
        <v>2477</v>
      </c>
      <c r="O27" s="120" t="s">
        <v>2498</v>
      </c>
      <c r="P27" s="110"/>
      <c r="Q27" s="135">
        <v>44246.438113425924</v>
      </c>
    </row>
    <row r="28" spans="1:17" s="111" customFormat="1" ht="17.399999999999999" x14ac:dyDescent="0.3">
      <c r="A28" s="107" t="str">
        <f>VLOOKUP(E28,'LISTADO ATM'!$A$2:$C$898,3,0)</f>
        <v>NORTE</v>
      </c>
      <c r="B28" s="101" t="s">
        <v>2547</v>
      </c>
      <c r="C28" s="95">
        <v>44245.819907407407</v>
      </c>
      <c r="D28" s="107" t="s">
        <v>2190</v>
      </c>
      <c r="E28" s="93">
        <v>3</v>
      </c>
      <c r="F28" s="84" t="str">
        <f>VLOOKUP(E28,VIP!$A$2:$O11451,2,0)</f>
        <v>DRBR003</v>
      </c>
      <c r="G28" s="92" t="str">
        <f>VLOOKUP(E28,'LISTADO ATM'!$A$2:$B$897,2,0)</f>
        <v>ATM Autoservicio La Vega Real</v>
      </c>
      <c r="H28" s="92" t="str">
        <f>VLOOKUP(E28,VIP!$A$2:$O16372,7,FALSE)</f>
        <v>Si</v>
      </c>
      <c r="I28" s="92" t="str">
        <f>VLOOKUP(E28,VIP!$A$2:$O8337,8,FALSE)</f>
        <v>Si</v>
      </c>
      <c r="J28" s="92" t="str">
        <f>VLOOKUP(E28,VIP!$A$2:$O8287,8,FALSE)</f>
        <v>Si</v>
      </c>
      <c r="K28" s="92" t="str">
        <f>VLOOKUP(E28,VIP!$A$2:$O11861,6,0)</f>
        <v>NO</v>
      </c>
      <c r="L28" s="97" t="s">
        <v>2501</v>
      </c>
      <c r="M28" s="110" t="s">
        <v>2591</v>
      </c>
      <c r="N28" s="121" t="s">
        <v>2477</v>
      </c>
      <c r="O28" s="120" t="s">
        <v>2498</v>
      </c>
      <c r="P28" s="110"/>
      <c r="Q28" s="135">
        <v>44246.438113425924</v>
      </c>
    </row>
    <row r="29" spans="1:17" s="111" customFormat="1" ht="17.399999999999999" x14ac:dyDescent="0.3">
      <c r="A29" s="107" t="str">
        <f>VLOOKUP(E29,'LISTADO ATM'!$A$2:$C$898,3,0)</f>
        <v>NORTE</v>
      </c>
      <c r="B29" s="101" t="s">
        <v>2546</v>
      </c>
      <c r="C29" s="95">
        <v>44245.821539351855</v>
      </c>
      <c r="D29" s="107" t="s">
        <v>2190</v>
      </c>
      <c r="E29" s="93">
        <v>903</v>
      </c>
      <c r="F29" s="84" t="str">
        <f>VLOOKUP(E29,VIP!$A$2:$O11450,2,0)</f>
        <v>DRBR903</v>
      </c>
      <c r="G29" s="92" t="str">
        <f>VLOOKUP(E29,'LISTADO ATM'!$A$2:$B$897,2,0)</f>
        <v xml:space="preserve">ATM Oficina La Vega Real I </v>
      </c>
      <c r="H29" s="92" t="str">
        <f>VLOOKUP(E29,VIP!$A$2:$O16371,7,FALSE)</f>
        <v>Si</v>
      </c>
      <c r="I29" s="92" t="str">
        <f>VLOOKUP(E29,VIP!$A$2:$O8336,8,FALSE)</f>
        <v>Si</v>
      </c>
      <c r="J29" s="92" t="str">
        <f>VLOOKUP(E29,VIP!$A$2:$O8286,8,FALSE)</f>
        <v>Si</v>
      </c>
      <c r="K29" s="92" t="str">
        <f>VLOOKUP(E29,VIP!$A$2:$O11860,6,0)</f>
        <v>NO</v>
      </c>
      <c r="L29" s="97" t="s">
        <v>2435</v>
      </c>
      <c r="M29" s="110" t="s">
        <v>2591</v>
      </c>
      <c r="N29" s="121" t="s">
        <v>2477</v>
      </c>
      <c r="O29" s="120" t="s">
        <v>2498</v>
      </c>
      <c r="P29" s="110"/>
      <c r="Q29" s="135">
        <v>44246.438113425924</v>
      </c>
    </row>
    <row r="30" spans="1:17" s="111" customFormat="1" ht="17.399999999999999" x14ac:dyDescent="0.3">
      <c r="A30" s="107" t="str">
        <f>VLOOKUP(E30,'LISTADO ATM'!$A$2:$C$898,3,0)</f>
        <v>DISTRITO NACIONAL</v>
      </c>
      <c r="B30" s="101" t="s">
        <v>2545</v>
      </c>
      <c r="C30" s="95">
        <v>44245.857118055559</v>
      </c>
      <c r="D30" s="107" t="s">
        <v>2189</v>
      </c>
      <c r="E30" s="93">
        <v>721</v>
      </c>
      <c r="F30" s="84" t="str">
        <f>VLOOKUP(E30,VIP!$A$2:$O11449,2,0)</f>
        <v>DRBR23A</v>
      </c>
      <c r="G30" s="92" t="str">
        <f>VLOOKUP(E30,'LISTADO ATM'!$A$2:$B$897,2,0)</f>
        <v xml:space="preserve">ATM Oficina Charles de Gaulle II </v>
      </c>
      <c r="H30" s="92" t="str">
        <f>VLOOKUP(E30,VIP!$A$2:$O16370,7,FALSE)</f>
        <v>Si</v>
      </c>
      <c r="I30" s="92" t="str">
        <f>VLOOKUP(E30,VIP!$A$2:$O8335,8,FALSE)</f>
        <v>Si</v>
      </c>
      <c r="J30" s="92" t="str">
        <f>VLOOKUP(E30,VIP!$A$2:$O8285,8,FALSE)</f>
        <v>Si</v>
      </c>
      <c r="K30" s="92" t="str">
        <f>VLOOKUP(E30,VIP!$A$2:$O11859,6,0)</f>
        <v>NO</v>
      </c>
      <c r="L30" s="97" t="s">
        <v>2228</v>
      </c>
      <c r="M30" s="110" t="s">
        <v>2591</v>
      </c>
      <c r="N30" s="121" t="s">
        <v>2477</v>
      </c>
      <c r="O30" s="120" t="s">
        <v>2479</v>
      </c>
      <c r="P30" s="110"/>
      <c r="Q30" s="135">
        <v>44246.438113425924</v>
      </c>
    </row>
    <row r="31" spans="1:17" s="111" customFormat="1" ht="17.399999999999999" x14ac:dyDescent="0.3">
      <c r="A31" s="107" t="str">
        <f>VLOOKUP(E31,'LISTADO ATM'!$A$2:$C$898,3,0)</f>
        <v>DISTRITO NACIONAL</v>
      </c>
      <c r="B31" s="101" t="s">
        <v>2541</v>
      </c>
      <c r="C31" s="95">
        <v>44245.898773148147</v>
      </c>
      <c r="D31" s="107" t="s">
        <v>2189</v>
      </c>
      <c r="E31" s="93">
        <v>671</v>
      </c>
      <c r="F31" s="84" t="str">
        <f>VLOOKUP(E31,VIP!$A$2:$O11445,2,0)</f>
        <v>DRBR671</v>
      </c>
      <c r="G31" s="92" t="str">
        <f>VLOOKUP(E31,'LISTADO ATM'!$A$2:$B$897,2,0)</f>
        <v>ATM Ayuntamiento Sto. Dgo. Norte</v>
      </c>
      <c r="H31" s="92" t="str">
        <f>VLOOKUP(E31,VIP!$A$2:$O16366,7,FALSE)</f>
        <v>Si</v>
      </c>
      <c r="I31" s="92" t="str">
        <f>VLOOKUP(E31,VIP!$A$2:$O8331,8,FALSE)</f>
        <v>Si</v>
      </c>
      <c r="J31" s="92" t="str">
        <f>VLOOKUP(E31,VIP!$A$2:$O8281,8,FALSE)</f>
        <v>Si</v>
      </c>
      <c r="K31" s="92" t="str">
        <f>VLOOKUP(E31,VIP!$A$2:$O11855,6,0)</f>
        <v>NO</v>
      </c>
      <c r="L31" s="97" t="s">
        <v>2254</v>
      </c>
      <c r="M31" s="110" t="s">
        <v>2591</v>
      </c>
      <c r="N31" s="135" t="s">
        <v>2598</v>
      </c>
      <c r="O31" s="120" t="s">
        <v>2479</v>
      </c>
      <c r="P31" s="110"/>
      <c r="Q31" s="135">
        <v>44246.438113425924</v>
      </c>
    </row>
    <row r="32" spans="1:17" s="111" customFormat="1" ht="17.399999999999999" x14ac:dyDescent="0.3">
      <c r="A32" s="107" t="str">
        <f>VLOOKUP(E32,'LISTADO ATM'!$A$2:$C$898,3,0)</f>
        <v>NORTE</v>
      </c>
      <c r="B32" s="101" t="s">
        <v>2540</v>
      </c>
      <c r="C32" s="95">
        <v>44245.927418981482</v>
      </c>
      <c r="D32" s="107" t="s">
        <v>2190</v>
      </c>
      <c r="E32" s="93">
        <v>511</v>
      </c>
      <c r="F32" s="84" t="str">
        <f>VLOOKUP(E32,VIP!$A$2:$O11444,2,0)</f>
        <v>DRBR511</v>
      </c>
      <c r="G32" s="92" t="str">
        <f>VLOOKUP(E32,'LISTADO ATM'!$A$2:$B$897,2,0)</f>
        <v xml:space="preserve">ATM UNP Río San Juan (Nagua) </v>
      </c>
      <c r="H32" s="92" t="str">
        <f>VLOOKUP(E32,VIP!$A$2:$O16365,7,FALSE)</f>
        <v>Si</v>
      </c>
      <c r="I32" s="92" t="str">
        <f>VLOOKUP(E32,VIP!$A$2:$O8330,8,FALSE)</f>
        <v>Si</v>
      </c>
      <c r="J32" s="92" t="str">
        <f>VLOOKUP(E32,VIP!$A$2:$O8280,8,FALSE)</f>
        <v>Si</v>
      </c>
      <c r="K32" s="92" t="str">
        <f>VLOOKUP(E32,VIP!$A$2:$O11854,6,0)</f>
        <v>NO</v>
      </c>
      <c r="L32" s="97" t="s">
        <v>2435</v>
      </c>
      <c r="M32" s="110" t="s">
        <v>2591</v>
      </c>
      <c r="N32" s="121" t="s">
        <v>2477</v>
      </c>
      <c r="O32" s="120" t="s">
        <v>2498</v>
      </c>
      <c r="P32" s="110"/>
      <c r="Q32" s="135">
        <v>44246.438113425924</v>
      </c>
    </row>
    <row r="33" spans="1:17" s="111" customFormat="1" ht="17.399999999999999" x14ac:dyDescent="0.3">
      <c r="A33" s="107" t="str">
        <f>VLOOKUP(E33,'LISTADO ATM'!$A$2:$C$898,3,0)</f>
        <v>DISTRITO NACIONAL</v>
      </c>
      <c r="B33" s="101" t="s">
        <v>2564</v>
      </c>
      <c r="C33" s="95">
        <v>44246.024861111109</v>
      </c>
      <c r="D33" s="107" t="s">
        <v>2473</v>
      </c>
      <c r="E33" s="93">
        <v>387</v>
      </c>
      <c r="F33" s="84" t="str">
        <f>VLOOKUP(E33,VIP!$A$2:$O11453,2,0)</f>
        <v>DRBR387</v>
      </c>
      <c r="G33" s="92" t="str">
        <f>VLOOKUP(E33,'LISTADO ATM'!$A$2:$B$897,2,0)</f>
        <v xml:space="preserve">ATM S/M La Cadena San Vicente de Paul </v>
      </c>
      <c r="H33" s="92" t="str">
        <f>VLOOKUP(E33,VIP!$A$2:$O16374,7,FALSE)</f>
        <v>Si</v>
      </c>
      <c r="I33" s="92" t="str">
        <f>VLOOKUP(E33,VIP!$A$2:$O8339,8,FALSE)</f>
        <v>Si</v>
      </c>
      <c r="J33" s="92" t="str">
        <f>VLOOKUP(E33,VIP!$A$2:$O8289,8,FALSE)</f>
        <v>Si</v>
      </c>
      <c r="K33" s="92" t="str">
        <f>VLOOKUP(E33,VIP!$A$2:$O11863,6,0)</f>
        <v>NO</v>
      </c>
      <c r="L33" s="97" t="s">
        <v>2430</v>
      </c>
      <c r="M33" s="110" t="s">
        <v>2591</v>
      </c>
      <c r="N33" s="121" t="s">
        <v>2477</v>
      </c>
      <c r="O33" s="120" t="s">
        <v>2478</v>
      </c>
      <c r="P33" s="110"/>
      <c r="Q33" s="135">
        <v>44246.438113425924</v>
      </c>
    </row>
    <row r="34" spans="1:17" s="111" customFormat="1" ht="17.399999999999999" x14ac:dyDescent="0.3">
      <c r="A34" s="107" t="str">
        <f>VLOOKUP(E34,'LISTADO ATM'!$A$2:$C$898,3,0)</f>
        <v>ESTE</v>
      </c>
      <c r="B34" s="101" t="s">
        <v>2563</v>
      </c>
      <c r="C34" s="95">
        <v>44246.027499999997</v>
      </c>
      <c r="D34" s="107" t="s">
        <v>2473</v>
      </c>
      <c r="E34" s="93">
        <v>399</v>
      </c>
      <c r="F34" s="84" t="str">
        <f>VLOOKUP(E34,VIP!$A$2:$O11452,2,0)</f>
        <v>DRBR399</v>
      </c>
      <c r="G34" s="92" t="str">
        <f>VLOOKUP(E34,'LISTADO ATM'!$A$2:$B$897,2,0)</f>
        <v xml:space="preserve">ATM Oficina La Romana II </v>
      </c>
      <c r="H34" s="92" t="str">
        <f>VLOOKUP(E34,VIP!$A$2:$O16373,7,FALSE)</f>
        <v>Si</v>
      </c>
      <c r="I34" s="92" t="str">
        <f>VLOOKUP(E34,VIP!$A$2:$O8338,8,FALSE)</f>
        <v>Si</v>
      </c>
      <c r="J34" s="92" t="str">
        <f>VLOOKUP(E34,VIP!$A$2:$O8288,8,FALSE)</f>
        <v>Si</v>
      </c>
      <c r="K34" s="92" t="str">
        <f>VLOOKUP(E34,VIP!$A$2:$O11862,6,0)</f>
        <v>NO</v>
      </c>
      <c r="L34" s="97" t="s">
        <v>2430</v>
      </c>
      <c r="M34" s="110" t="s">
        <v>2591</v>
      </c>
      <c r="N34" s="121" t="s">
        <v>2477</v>
      </c>
      <c r="O34" s="120" t="s">
        <v>2478</v>
      </c>
      <c r="P34" s="110"/>
      <c r="Q34" s="135">
        <v>44246.438113425924</v>
      </c>
    </row>
    <row r="35" spans="1:17" s="111" customFormat="1" ht="17.399999999999999" x14ac:dyDescent="0.3">
      <c r="A35" s="107" t="str">
        <f>VLOOKUP(E35,'LISTADO ATM'!$A$2:$C$898,3,0)</f>
        <v>DISTRITO NACIONAL</v>
      </c>
      <c r="B35" s="101" t="s">
        <v>2560</v>
      </c>
      <c r="C35" s="95">
        <v>44246.060543981483</v>
      </c>
      <c r="D35" s="107" t="s">
        <v>2189</v>
      </c>
      <c r="E35" s="93">
        <v>622</v>
      </c>
      <c r="F35" s="84" t="str">
        <f>VLOOKUP(E35,VIP!$A$2:$O11449,2,0)</f>
        <v>DRBR622</v>
      </c>
      <c r="G35" s="92" t="str">
        <f>VLOOKUP(E35,'LISTADO ATM'!$A$2:$B$897,2,0)</f>
        <v xml:space="preserve">ATM Ayuntamiento D.N. </v>
      </c>
      <c r="H35" s="92" t="str">
        <f>VLOOKUP(E35,VIP!$A$2:$O16370,7,FALSE)</f>
        <v>Si</v>
      </c>
      <c r="I35" s="92" t="str">
        <f>VLOOKUP(E35,VIP!$A$2:$O8335,8,FALSE)</f>
        <v>Si</v>
      </c>
      <c r="J35" s="92" t="str">
        <f>VLOOKUP(E35,VIP!$A$2:$O8285,8,FALSE)</f>
        <v>Si</v>
      </c>
      <c r="K35" s="92" t="str">
        <f>VLOOKUP(E35,VIP!$A$2:$O11859,6,0)</f>
        <v>NO</v>
      </c>
      <c r="L35" s="97" t="s">
        <v>2254</v>
      </c>
      <c r="M35" s="110" t="s">
        <v>2591</v>
      </c>
      <c r="N35" s="135" t="s">
        <v>2598</v>
      </c>
      <c r="O35" s="120" t="s">
        <v>2479</v>
      </c>
      <c r="P35" s="110"/>
      <c r="Q35" s="135">
        <v>44246.438113425924</v>
      </c>
    </row>
    <row r="36" spans="1:17" s="111" customFormat="1" ht="17.399999999999999" x14ac:dyDescent="0.3">
      <c r="A36" s="107" t="str">
        <f>VLOOKUP(E36,'LISTADO ATM'!$A$2:$C$898,3,0)</f>
        <v>DISTRITO NACIONAL</v>
      </c>
      <c r="B36" s="101" t="s">
        <v>2559</v>
      </c>
      <c r="C36" s="95">
        <v>44246.136631944442</v>
      </c>
      <c r="D36" s="107" t="s">
        <v>2189</v>
      </c>
      <c r="E36" s="93">
        <v>37</v>
      </c>
      <c r="F36" s="84" t="str">
        <f>VLOOKUP(E36,VIP!$A$2:$O11448,2,0)</f>
        <v>DRBR037</v>
      </c>
      <c r="G36" s="92" t="str">
        <f>VLOOKUP(E36,'LISTADO ATM'!$A$2:$B$897,2,0)</f>
        <v xml:space="preserve">ATM Oficina Villa Mella </v>
      </c>
      <c r="H36" s="92" t="str">
        <f>VLOOKUP(E36,VIP!$A$2:$O16369,7,FALSE)</f>
        <v>Si</v>
      </c>
      <c r="I36" s="92" t="str">
        <f>VLOOKUP(E36,VIP!$A$2:$O8334,8,FALSE)</f>
        <v>Si</v>
      </c>
      <c r="J36" s="92" t="str">
        <f>VLOOKUP(E36,VIP!$A$2:$O8284,8,FALSE)</f>
        <v>Si</v>
      </c>
      <c r="K36" s="92" t="str">
        <f>VLOOKUP(E36,VIP!$A$2:$O11858,6,0)</f>
        <v>SI</v>
      </c>
      <c r="L36" s="97" t="s">
        <v>2254</v>
      </c>
      <c r="M36" s="110" t="s">
        <v>2591</v>
      </c>
      <c r="N36" s="135" t="s">
        <v>2598</v>
      </c>
      <c r="O36" s="120" t="s">
        <v>2479</v>
      </c>
      <c r="P36" s="110"/>
      <c r="Q36" s="135">
        <v>44246.438113425924</v>
      </c>
    </row>
    <row r="37" spans="1:17" s="111" customFormat="1" ht="17.399999999999999" x14ac:dyDescent="0.3">
      <c r="A37" s="107" t="str">
        <f>VLOOKUP(E37,'LISTADO ATM'!$A$2:$C$898,3,0)</f>
        <v>SUR</v>
      </c>
      <c r="B37" s="101" t="s">
        <v>2558</v>
      </c>
      <c r="C37" s="95">
        <v>44246.156307870369</v>
      </c>
      <c r="D37" s="107" t="s">
        <v>2189</v>
      </c>
      <c r="E37" s="93">
        <v>137</v>
      </c>
      <c r="F37" s="84" t="str">
        <f>VLOOKUP(E37,VIP!$A$2:$O11447,2,0)</f>
        <v>DRBR137</v>
      </c>
      <c r="G37" s="92" t="str">
        <f>VLOOKUP(E37,'LISTADO ATM'!$A$2:$B$897,2,0)</f>
        <v xml:space="preserve">ATM Oficina Nizao </v>
      </c>
      <c r="H37" s="92" t="str">
        <f>VLOOKUP(E37,VIP!$A$2:$O16368,7,FALSE)</f>
        <v>Si</v>
      </c>
      <c r="I37" s="92" t="str">
        <f>VLOOKUP(E37,VIP!$A$2:$O8333,8,FALSE)</f>
        <v>Si</v>
      </c>
      <c r="J37" s="92" t="str">
        <f>VLOOKUP(E37,VIP!$A$2:$O8283,8,FALSE)</f>
        <v>Si</v>
      </c>
      <c r="K37" s="92" t="str">
        <f>VLOOKUP(E37,VIP!$A$2:$O11857,6,0)</f>
        <v>NO</v>
      </c>
      <c r="L37" s="97" t="s">
        <v>2254</v>
      </c>
      <c r="M37" s="110" t="s">
        <v>2591</v>
      </c>
      <c r="N37" s="135" t="s">
        <v>2598</v>
      </c>
      <c r="O37" s="120" t="s">
        <v>2479</v>
      </c>
      <c r="P37" s="110"/>
      <c r="Q37" s="135">
        <v>44246.438113425924</v>
      </c>
    </row>
    <row r="38" spans="1:17" s="111" customFormat="1" ht="17.399999999999999" x14ac:dyDescent="0.3">
      <c r="A38" s="107" t="str">
        <f>VLOOKUP(E38,'LISTADO ATM'!$A$2:$C$898,3,0)</f>
        <v>SUR</v>
      </c>
      <c r="B38" s="101" t="s">
        <v>2557</v>
      </c>
      <c r="C38" s="95">
        <v>44246.156840277778</v>
      </c>
      <c r="D38" s="107" t="s">
        <v>2189</v>
      </c>
      <c r="E38" s="93">
        <v>576</v>
      </c>
      <c r="F38" s="84" t="str">
        <f>VLOOKUP(E38,VIP!$A$2:$O11446,2,0)</f>
        <v>DRBR576</v>
      </c>
      <c r="G38" s="92" t="str">
        <f>VLOOKUP(E38,'LISTADO ATM'!$A$2:$B$897,2,0)</f>
        <v>ATM Nizao</v>
      </c>
      <c r="H38" s="92">
        <f>VLOOKUP(E38,VIP!$A$2:$O16367,7,FALSE)</f>
        <v>0</v>
      </c>
      <c r="I38" s="92">
        <f>VLOOKUP(E38,VIP!$A$2:$O8332,8,FALSE)</f>
        <v>0</v>
      </c>
      <c r="J38" s="92">
        <f>VLOOKUP(E38,VIP!$A$2:$O8282,8,FALSE)</f>
        <v>0</v>
      </c>
      <c r="K38" s="92">
        <f>VLOOKUP(E38,VIP!$A$2:$O11856,6,0)</f>
        <v>0</v>
      </c>
      <c r="L38" s="97" t="s">
        <v>2254</v>
      </c>
      <c r="M38" s="110" t="s">
        <v>2591</v>
      </c>
      <c r="N38" s="135" t="s">
        <v>2598</v>
      </c>
      <c r="O38" s="120" t="s">
        <v>2479</v>
      </c>
      <c r="P38" s="110"/>
      <c r="Q38" s="135">
        <v>44246.438113425924</v>
      </c>
    </row>
    <row r="39" spans="1:17" s="111" customFormat="1" ht="17.399999999999999" x14ac:dyDescent="0.3">
      <c r="A39" s="107" t="str">
        <f>VLOOKUP(E39,'LISTADO ATM'!$A$2:$C$898,3,0)</f>
        <v>DISTRITO NACIONAL</v>
      </c>
      <c r="B39" s="101" t="s">
        <v>2572</v>
      </c>
      <c r="C39" s="95">
        <v>44246.298206018517</v>
      </c>
      <c r="D39" s="107" t="s">
        <v>2189</v>
      </c>
      <c r="E39" s="93">
        <v>717</v>
      </c>
      <c r="F39" s="84" t="str">
        <f>VLOOKUP(E39,VIP!$A$2:$O11453,2,0)</f>
        <v>DRBR24K</v>
      </c>
      <c r="G39" s="92" t="str">
        <f>VLOOKUP(E39,'LISTADO ATM'!$A$2:$B$897,2,0)</f>
        <v xml:space="preserve">ATM Oficina Los Alcarrizos </v>
      </c>
      <c r="H39" s="92" t="str">
        <f>VLOOKUP(E39,VIP!$A$2:$O16374,7,FALSE)</f>
        <v>Si</v>
      </c>
      <c r="I39" s="92" t="str">
        <f>VLOOKUP(E39,VIP!$A$2:$O8339,8,FALSE)</f>
        <v>Si</v>
      </c>
      <c r="J39" s="92" t="str">
        <f>VLOOKUP(E39,VIP!$A$2:$O8289,8,FALSE)</f>
        <v>Si</v>
      </c>
      <c r="K39" s="92" t="str">
        <f>VLOOKUP(E39,VIP!$A$2:$O11863,6,0)</f>
        <v>SI</v>
      </c>
      <c r="L39" s="97" t="s">
        <v>2228</v>
      </c>
      <c r="M39" s="110" t="s">
        <v>2591</v>
      </c>
      <c r="N39" s="135" t="s">
        <v>2598</v>
      </c>
      <c r="O39" s="120" t="s">
        <v>2479</v>
      </c>
      <c r="P39" s="110"/>
      <c r="Q39" s="135">
        <v>44246.438113425924</v>
      </c>
    </row>
    <row r="40" spans="1:17" s="111" customFormat="1" ht="17.399999999999999" x14ac:dyDescent="0.3">
      <c r="A40" s="107" t="str">
        <f>VLOOKUP(E40,'LISTADO ATM'!$A$2:$C$898,3,0)</f>
        <v>NORTE</v>
      </c>
      <c r="B40" s="101" t="s">
        <v>2571</v>
      </c>
      <c r="C40" s="95">
        <v>44246.30263888889</v>
      </c>
      <c r="D40" s="107" t="s">
        <v>2190</v>
      </c>
      <c r="E40" s="93">
        <v>53</v>
      </c>
      <c r="F40" s="84" t="str">
        <f>VLOOKUP(E40,VIP!$A$2:$O11452,2,0)</f>
        <v>DRBR053</v>
      </c>
      <c r="G40" s="92" t="str">
        <f>VLOOKUP(E40,'LISTADO ATM'!$A$2:$B$897,2,0)</f>
        <v xml:space="preserve">ATM Oficina Constanza </v>
      </c>
      <c r="H40" s="92" t="str">
        <f>VLOOKUP(E40,VIP!$A$2:$O16373,7,FALSE)</f>
        <v>Si</v>
      </c>
      <c r="I40" s="92" t="str">
        <f>VLOOKUP(E40,VIP!$A$2:$O8338,8,FALSE)</f>
        <v>Si</v>
      </c>
      <c r="J40" s="92" t="str">
        <f>VLOOKUP(E40,VIP!$A$2:$O8288,8,FALSE)</f>
        <v>Si</v>
      </c>
      <c r="K40" s="92" t="str">
        <f>VLOOKUP(E40,VIP!$A$2:$O11862,6,0)</f>
        <v>NO</v>
      </c>
      <c r="L40" s="97" t="s">
        <v>2501</v>
      </c>
      <c r="M40" s="110" t="s">
        <v>2591</v>
      </c>
      <c r="N40" s="121" t="s">
        <v>2477</v>
      </c>
      <c r="O40" s="120" t="s">
        <v>2503</v>
      </c>
      <c r="P40" s="110"/>
      <c r="Q40" s="135">
        <v>44246.438113425924</v>
      </c>
    </row>
    <row r="41" spans="1:17" s="111" customFormat="1" ht="17.399999999999999" x14ac:dyDescent="0.3">
      <c r="A41" s="107" t="str">
        <f>VLOOKUP(E41,'LISTADO ATM'!$A$2:$C$898,3,0)</f>
        <v>DISTRITO NACIONAL</v>
      </c>
      <c r="B41" s="101" t="s">
        <v>2570</v>
      </c>
      <c r="C41" s="95">
        <v>44246.325555555559</v>
      </c>
      <c r="D41" s="107" t="s">
        <v>2189</v>
      </c>
      <c r="E41" s="93">
        <v>160</v>
      </c>
      <c r="F41" s="84" t="str">
        <f>VLOOKUP(E41,VIP!$A$2:$O11451,2,0)</f>
        <v>DRBR160</v>
      </c>
      <c r="G41" s="92" t="str">
        <f>VLOOKUP(E41,'LISTADO ATM'!$A$2:$B$897,2,0)</f>
        <v xml:space="preserve">ATM Oficina Herrera </v>
      </c>
      <c r="H41" s="92" t="str">
        <f>VLOOKUP(E41,VIP!$A$2:$O16372,7,FALSE)</f>
        <v>Si</v>
      </c>
      <c r="I41" s="92" t="str">
        <f>VLOOKUP(E41,VIP!$A$2:$O8337,8,FALSE)</f>
        <v>Si</v>
      </c>
      <c r="J41" s="92" t="str">
        <f>VLOOKUP(E41,VIP!$A$2:$O8287,8,FALSE)</f>
        <v>Si</v>
      </c>
      <c r="K41" s="92" t="str">
        <f>VLOOKUP(E41,VIP!$A$2:$O11861,6,0)</f>
        <v>NO</v>
      </c>
      <c r="L41" s="97" t="s">
        <v>2228</v>
      </c>
      <c r="M41" s="110" t="s">
        <v>2591</v>
      </c>
      <c r="N41" s="135" t="s">
        <v>2598</v>
      </c>
      <c r="O41" s="120" t="s">
        <v>2479</v>
      </c>
      <c r="P41" s="110"/>
      <c r="Q41" s="135">
        <v>44246.438113425924</v>
      </c>
    </row>
    <row r="42" spans="1:17" s="111" customFormat="1" ht="17.399999999999999" x14ac:dyDescent="0.3">
      <c r="A42" s="107" t="str">
        <f>VLOOKUP(E42,'LISTADO ATM'!$A$2:$C$898,3,0)</f>
        <v>NORTE</v>
      </c>
      <c r="B42" s="101" t="s">
        <v>2569</v>
      </c>
      <c r="C42" s="95">
        <v>44246.32708333333</v>
      </c>
      <c r="D42" s="107" t="s">
        <v>2190</v>
      </c>
      <c r="E42" s="93">
        <v>854</v>
      </c>
      <c r="F42" s="84" t="str">
        <f>VLOOKUP(E42,VIP!$A$2:$O11450,2,0)</f>
        <v>DRBR854</v>
      </c>
      <c r="G42" s="92" t="str">
        <f>VLOOKUP(E42,'LISTADO ATM'!$A$2:$B$897,2,0)</f>
        <v xml:space="preserve">ATM Centro Comercial Blanco Batista </v>
      </c>
      <c r="H42" s="92" t="str">
        <f>VLOOKUP(E42,VIP!$A$2:$O16371,7,FALSE)</f>
        <v>Si</v>
      </c>
      <c r="I42" s="92" t="str">
        <f>VLOOKUP(E42,VIP!$A$2:$O8336,8,FALSE)</f>
        <v>Si</v>
      </c>
      <c r="J42" s="92" t="str">
        <f>VLOOKUP(E42,VIP!$A$2:$O8286,8,FALSE)</f>
        <v>Si</v>
      </c>
      <c r="K42" s="92" t="str">
        <f>VLOOKUP(E42,VIP!$A$2:$O11860,6,0)</f>
        <v>NO</v>
      </c>
      <c r="L42" s="97" t="s">
        <v>2228</v>
      </c>
      <c r="M42" s="110" t="s">
        <v>2591</v>
      </c>
      <c r="N42" s="121" t="s">
        <v>2477</v>
      </c>
      <c r="O42" s="120" t="s">
        <v>2503</v>
      </c>
      <c r="P42" s="110"/>
      <c r="Q42" s="135">
        <v>44246.438113425924</v>
      </c>
    </row>
    <row r="43" spans="1:17" s="111" customFormat="1" ht="17.399999999999999" x14ac:dyDescent="0.3">
      <c r="A43" s="107" t="str">
        <f>VLOOKUP(E43,'LISTADO ATM'!$A$2:$C$898,3,0)</f>
        <v>ESTE</v>
      </c>
      <c r="B43" s="101" t="s">
        <v>2568</v>
      </c>
      <c r="C43" s="95">
        <v>44246.332465277781</v>
      </c>
      <c r="D43" s="107" t="s">
        <v>2473</v>
      </c>
      <c r="E43" s="93">
        <v>211</v>
      </c>
      <c r="F43" s="84" t="str">
        <f>VLOOKUP(E43,VIP!$A$2:$O11449,2,0)</f>
        <v>DRBR211</v>
      </c>
      <c r="G43" s="92" t="str">
        <f>VLOOKUP(E43,'LISTADO ATM'!$A$2:$B$897,2,0)</f>
        <v xml:space="preserve">ATM Oficina La Romana I </v>
      </c>
      <c r="H43" s="92" t="str">
        <f>VLOOKUP(E43,VIP!$A$2:$O16370,7,FALSE)</f>
        <v>Si</v>
      </c>
      <c r="I43" s="92" t="str">
        <f>VLOOKUP(E43,VIP!$A$2:$O8335,8,FALSE)</f>
        <v>Si</v>
      </c>
      <c r="J43" s="92" t="str">
        <f>VLOOKUP(E43,VIP!$A$2:$O8285,8,FALSE)</f>
        <v>Si</v>
      </c>
      <c r="K43" s="92" t="str">
        <f>VLOOKUP(E43,VIP!$A$2:$O11859,6,0)</f>
        <v>NO</v>
      </c>
      <c r="L43" s="97" t="s">
        <v>2430</v>
      </c>
      <c r="M43" s="110" t="s">
        <v>2591</v>
      </c>
      <c r="N43" s="121" t="s">
        <v>2477</v>
      </c>
      <c r="O43" s="120" t="s">
        <v>2478</v>
      </c>
      <c r="P43" s="110"/>
      <c r="Q43" s="135">
        <v>44246.438113425924</v>
      </c>
    </row>
    <row r="44" spans="1:17" s="111" customFormat="1" ht="17.399999999999999" x14ac:dyDescent="0.3">
      <c r="A44" s="107" t="str">
        <f>VLOOKUP(E44,'LISTADO ATM'!$A$2:$C$898,3,0)</f>
        <v>DISTRITO NACIONAL</v>
      </c>
      <c r="B44" s="101" t="s">
        <v>2573</v>
      </c>
      <c r="C44" s="95">
        <v>44246.357881944445</v>
      </c>
      <c r="D44" s="107" t="s">
        <v>2473</v>
      </c>
      <c r="E44" s="93">
        <v>524</v>
      </c>
      <c r="F44" s="84" t="str">
        <f>VLOOKUP(E44,VIP!$A$2:$O11447,2,0)</f>
        <v>DRBR524</v>
      </c>
      <c r="G44" s="92" t="str">
        <f>VLOOKUP(E44,'LISTADO ATM'!$A$2:$B$897,2,0)</f>
        <v xml:space="preserve">ATM DNCD </v>
      </c>
      <c r="H44" s="92" t="str">
        <f>VLOOKUP(E44,VIP!$A$2:$O16368,7,FALSE)</f>
        <v>Si</v>
      </c>
      <c r="I44" s="92" t="str">
        <f>VLOOKUP(E44,VIP!$A$2:$O8333,8,FALSE)</f>
        <v>Si</v>
      </c>
      <c r="J44" s="92" t="str">
        <f>VLOOKUP(E44,VIP!$A$2:$O8283,8,FALSE)</f>
        <v>Si</v>
      </c>
      <c r="K44" s="92" t="str">
        <f>VLOOKUP(E44,VIP!$A$2:$O11857,6,0)</f>
        <v>NO</v>
      </c>
      <c r="L44" s="97" t="s">
        <v>2430</v>
      </c>
      <c r="M44" s="110" t="s">
        <v>2591</v>
      </c>
      <c r="N44" s="121" t="s">
        <v>2477</v>
      </c>
      <c r="O44" s="120" t="s">
        <v>2478</v>
      </c>
      <c r="P44" s="110"/>
      <c r="Q44" s="135">
        <v>44246.438113425924</v>
      </c>
    </row>
    <row r="45" spans="1:17" s="111" customFormat="1" ht="17.399999999999999" x14ac:dyDescent="0.3">
      <c r="A45" s="107" t="str">
        <f>VLOOKUP(E45,'LISTADO ATM'!$A$2:$C$898,3,0)</f>
        <v>ESTE</v>
      </c>
      <c r="B45" s="101" t="s">
        <v>2588</v>
      </c>
      <c r="C45" s="95">
        <v>44246.372986111113</v>
      </c>
      <c r="D45" s="107" t="s">
        <v>2189</v>
      </c>
      <c r="E45" s="93">
        <v>211</v>
      </c>
      <c r="F45" s="84" t="str">
        <f>VLOOKUP(E45,VIP!$A$2:$O11458,2,0)</f>
        <v>DRBR211</v>
      </c>
      <c r="G45" s="92" t="str">
        <f>VLOOKUP(E45,'LISTADO ATM'!$A$2:$B$897,2,0)</f>
        <v xml:space="preserve">ATM Oficina La Romana I </v>
      </c>
      <c r="H45" s="92" t="str">
        <f>VLOOKUP(E45,VIP!$A$2:$O16379,7,FALSE)</f>
        <v>Si</v>
      </c>
      <c r="I45" s="92" t="str">
        <f>VLOOKUP(E45,VIP!$A$2:$O8344,8,FALSE)</f>
        <v>Si</v>
      </c>
      <c r="J45" s="92" t="str">
        <f>VLOOKUP(E45,VIP!$A$2:$O8294,8,FALSE)</f>
        <v>Si</v>
      </c>
      <c r="K45" s="92" t="str">
        <f>VLOOKUP(E45,VIP!$A$2:$O11868,6,0)</f>
        <v>NO</v>
      </c>
      <c r="L45" s="97" t="s">
        <v>2228</v>
      </c>
      <c r="M45" s="110" t="s">
        <v>2591</v>
      </c>
      <c r="N45" s="121" t="s">
        <v>2477</v>
      </c>
      <c r="O45" s="120" t="s">
        <v>2479</v>
      </c>
      <c r="P45" s="110"/>
      <c r="Q45" s="135">
        <v>44246.438113425924</v>
      </c>
    </row>
    <row r="46" spans="1:17" s="111" customFormat="1" ht="17.399999999999999" x14ac:dyDescent="0.3">
      <c r="A46" s="107" t="str">
        <f>VLOOKUP(E46,'LISTADO ATM'!$A$2:$C$898,3,0)</f>
        <v>DISTRITO NACIONAL</v>
      </c>
      <c r="B46" s="101" t="s">
        <v>2585</v>
      </c>
      <c r="C46" s="95">
        <v>44246.394062500003</v>
      </c>
      <c r="D46" s="107" t="s">
        <v>2189</v>
      </c>
      <c r="E46" s="93">
        <v>237</v>
      </c>
      <c r="F46" s="84" t="str">
        <f>VLOOKUP(E46,VIP!$A$2:$O11455,2,0)</f>
        <v>DRBR237</v>
      </c>
      <c r="G46" s="92" t="str">
        <f>VLOOKUP(E46,'LISTADO ATM'!$A$2:$B$897,2,0)</f>
        <v xml:space="preserve">ATM UNP Plaza Vásquez </v>
      </c>
      <c r="H46" s="92" t="str">
        <f>VLOOKUP(E46,VIP!$A$2:$O16376,7,FALSE)</f>
        <v>Si</v>
      </c>
      <c r="I46" s="92" t="str">
        <f>VLOOKUP(E46,VIP!$A$2:$O8341,8,FALSE)</f>
        <v>Si</v>
      </c>
      <c r="J46" s="92" t="str">
        <f>VLOOKUP(E46,VIP!$A$2:$O8291,8,FALSE)</f>
        <v>Si</v>
      </c>
      <c r="K46" s="92" t="str">
        <f>VLOOKUP(E46,VIP!$A$2:$O11865,6,0)</f>
        <v>SI</v>
      </c>
      <c r="L46" s="97" t="s">
        <v>2228</v>
      </c>
      <c r="M46" s="110" t="s">
        <v>2591</v>
      </c>
      <c r="N46" s="121" t="s">
        <v>2477</v>
      </c>
      <c r="O46" s="120" t="s">
        <v>2479</v>
      </c>
      <c r="P46" s="110"/>
      <c r="Q46" s="135">
        <v>44246.438113425924</v>
      </c>
    </row>
    <row r="47" spans="1:17" s="111" customFormat="1" ht="17.399999999999999" x14ac:dyDescent="0.3">
      <c r="A47" s="107" t="str">
        <f>VLOOKUP(E47,'LISTADO ATM'!$A$2:$C$898,3,0)</f>
        <v>DISTRITO NACIONAL</v>
      </c>
      <c r="B47" s="101" t="s">
        <v>2581</v>
      </c>
      <c r="C47" s="95">
        <v>44246.40724537037</v>
      </c>
      <c r="D47" s="107" t="s">
        <v>2189</v>
      </c>
      <c r="E47" s="93">
        <v>18</v>
      </c>
      <c r="F47" s="84" t="str">
        <f>VLOOKUP(E47,VIP!$A$2:$O11451,2,0)</f>
        <v>DRBR018</v>
      </c>
      <c r="G47" s="92" t="str">
        <f>VLOOKUP(E47,'LISTADO ATM'!$A$2:$B$897,2,0)</f>
        <v xml:space="preserve">ATM Oficina Haina Occidental I </v>
      </c>
      <c r="H47" s="92" t="str">
        <f>VLOOKUP(E47,VIP!$A$2:$O16372,7,FALSE)</f>
        <v>Si</v>
      </c>
      <c r="I47" s="92" t="str">
        <f>VLOOKUP(E47,VIP!$A$2:$O8337,8,FALSE)</f>
        <v>Si</v>
      </c>
      <c r="J47" s="92" t="str">
        <f>VLOOKUP(E47,VIP!$A$2:$O8287,8,FALSE)</f>
        <v>Si</v>
      </c>
      <c r="K47" s="92" t="str">
        <f>VLOOKUP(E47,VIP!$A$2:$O11861,6,0)</f>
        <v>SI</v>
      </c>
      <c r="L47" s="97" t="s">
        <v>2228</v>
      </c>
      <c r="M47" s="110" t="s">
        <v>2591</v>
      </c>
      <c r="N47" s="121" t="s">
        <v>2477</v>
      </c>
      <c r="O47" s="120" t="s">
        <v>2479</v>
      </c>
      <c r="P47" s="110"/>
      <c r="Q47" s="135">
        <v>44246.438113425924</v>
      </c>
    </row>
    <row r="48" spans="1:17" s="111" customFormat="1" ht="17.399999999999999" x14ac:dyDescent="0.3">
      <c r="A48" s="107" t="str">
        <f>VLOOKUP(E48,'LISTADO ATM'!$A$2:$C$898,3,0)</f>
        <v>ESTE</v>
      </c>
      <c r="B48" s="101" t="s">
        <v>2527</v>
      </c>
      <c r="C48" s="95">
        <v>44245.749351851853</v>
      </c>
      <c r="D48" s="107" t="s">
        <v>2189</v>
      </c>
      <c r="E48" s="93">
        <v>462</v>
      </c>
      <c r="F48" s="84" t="str">
        <f>VLOOKUP(E48,VIP!$A$2:$O11445,2,0)</f>
        <v>DRBR462</v>
      </c>
      <c r="G48" s="92" t="str">
        <f>VLOOKUP(E48,'LISTADO ATM'!$A$2:$B$897,2,0)</f>
        <v>ATM Agrocafe Del Caribe</v>
      </c>
      <c r="H48" s="92" t="str">
        <f>VLOOKUP(E48,VIP!$A$2:$O16366,7,FALSE)</f>
        <v>Si</v>
      </c>
      <c r="I48" s="92" t="str">
        <f>VLOOKUP(E48,VIP!$A$2:$O8331,8,FALSE)</f>
        <v>Si</v>
      </c>
      <c r="J48" s="92" t="str">
        <f>VLOOKUP(E48,VIP!$A$2:$O8281,8,FALSE)</f>
        <v>Si</v>
      </c>
      <c r="K48" s="92" t="str">
        <f>VLOOKUP(E48,VIP!$A$2:$O11855,6,0)</f>
        <v>NO</v>
      </c>
      <c r="L48" s="97" t="s">
        <v>2228</v>
      </c>
      <c r="M48" s="110" t="s">
        <v>2591</v>
      </c>
      <c r="N48" s="135" t="s">
        <v>2598</v>
      </c>
      <c r="O48" s="120" t="s">
        <v>2479</v>
      </c>
      <c r="P48" s="110"/>
      <c r="Q48" s="135">
        <v>44246.479780092595</v>
      </c>
    </row>
    <row r="49" spans="1:17" s="111" customFormat="1" ht="17.399999999999999" x14ac:dyDescent="0.3">
      <c r="A49" s="107" t="str">
        <f>VLOOKUP(E49,'LISTADO ATM'!$A$2:$C$898,3,0)</f>
        <v>DISTRITO NACIONAL</v>
      </c>
      <c r="B49" s="101" t="s">
        <v>2513</v>
      </c>
      <c r="C49" s="95">
        <v>44245.59646990741</v>
      </c>
      <c r="D49" s="107" t="s">
        <v>2189</v>
      </c>
      <c r="E49" s="93">
        <v>485</v>
      </c>
      <c r="F49" s="84" t="str">
        <f>VLOOKUP(E49,VIP!$A$2:$O11428,2,0)</f>
        <v>DRBR485</v>
      </c>
      <c r="G49" s="92" t="str">
        <f>VLOOKUP(E49,'LISTADO ATM'!$A$2:$B$897,2,0)</f>
        <v xml:space="preserve">ATM CEDIMAT </v>
      </c>
      <c r="H49" s="92" t="str">
        <f>VLOOKUP(E49,VIP!$A$2:$O16349,7,FALSE)</f>
        <v>Si</v>
      </c>
      <c r="I49" s="92" t="str">
        <f>VLOOKUP(E49,VIP!$A$2:$O8314,8,FALSE)</f>
        <v>Si</v>
      </c>
      <c r="J49" s="92" t="str">
        <f>VLOOKUP(E49,VIP!$A$2:$O8264,8,FALSE)</f>
        <v>Si</v>
      </c>
      <c r="K49" s="92" t="str">
        <f>VLOOKUP(E49,VIP!$A$2:$O11838,6,0)</f>
        <v>NO</v>
      </c>
      <c r="L49" s="97" t="s">
        <v>2228</v>
      </c>
      <c r="M49" s="110" t="s">
        <v>2591</v>
      </c>
      <c r="N49" s="121" t="s">
        <v>2477</v>
      </c>
      <c r="O49" s="120" t="s">
        <v>2479</v>
      </c>
      <c r="P49" s="110"/>
      <c r="Q49" s="135">
        <v>44246.535462962966</v>
      </c>
    </row>
    <row r="50" spans="1:17" s="111" customFormat="1" ht="17.399999999999999" x14ac:dyDescent="0.3">
      <c r="A50" s="107" t="str">
        <f>VLOOKUP(E50,'LISTADO ATM'!$A$2:$C$898,3,0)</f>
        <v>DISTRITO NACIONAL</v>
      </c>
      <c r="B50" s="101" t="s">
        <v>2582</v>
      </c>
      <c r="C50" s="95">
        <v>44246.401782407411</v>
      </c>
      <c r="D50" s="107" t="s">
        <v>2189</v>
      </c>
      <c r="E50" s="93">
        <v>915</v>
      </c>
      <c r="F50" s="84" t="str">
        <f>VLOOKUP(E50,VIP!$A$2:$O11452,2,0)</f>
        <v>DRBR24F</v>
      </c>
      <c r="G50" s="92" t="str">
        <f>VLOOKUP(E50,'LISTADO ATM'!$A$2:$B$897,2,0)</f>
        <v xml:space="preserve">ATM Multicentro La Sirena Aut. Duarte </v>
      </c>
      <c r="H50" s="92" t="str">
        <f>VLOOKUP(E50,VIP!$A$2:$O16373,7,FALSE)</f>
        <v>Si</v>
      </c>
      <c r="I50" s="92" t="str">
        <f>VLOOKUP(E50,VIP!$A$2:$O8338,8,FALSE)</f>
        <v>Si</v>
      </c>
      <c r="J50" s="92" t="str">
        <f>VLOOKUP(E50,VIP!$A$2:$O8288,8,FALSE)</f>
        <v>Si</v>
      </c>
      <c r="K50" s="92" t="str">
        <f>VLOOKUP(E50,VIP!$A$2:$O11862,6,0)</f>
        <v>SI</v>
      </c>
      <c r="L50" s="97" t="s">
        <v>2228</v>
      </c>
      <c r="M50" s="110" t="s">
        <v>2591</v>
      </c>
      <c r="N50" s="121" t="s">
        <v>2477</v>
      </c>
      <c r="O50" s="120" t="s">
        <v>2479</v>
      </c>
      <c r="P50" s="110"/>
      <c r="Q50" s="135">
        <v>44246.558379629627</v>
      </c>
    </row>
    <row r="51" spans="1:17" s="111" customFormat="1" ht="17.399999999999999" x14ac:dyDescent="0.3">
      <c r="A51" s="107" t="str">
        <f>VLOOKUP(E51,'LISTADO ATM'!$A$2:$C$898,3,0)</f>
        <v>DISTRITO NACIONAL</v>
      </c>
      <c r="B51" s="101" t="s">
        <v>2544</v>
      </c>
      <c r="C51" s="95">
        <v>44245.862905092596</v>
      </c>
      <c r="D51" s="107" t="s">
        <v>2189</v>
      </c>
      <c r="E51" s="93">
        <v>515</v>
      </c>
      <c r="F51" s="84" t="str">
        <f>VLOOKUP(E51,VIP!$A$2:$O11448,2,0)</f>
        <v>DRBR515</v>
      </c>
      <c r="G51" s="92" t="str">
        <f>VLOOKUP(E51,'LISTADO ATM'!$A$2:$B$897,2,0)</f>
        <v xml:space="preserve">ATM Oficina Agora Mall I </v>
      </c>
      <c r="H51" s="92" t="str">
        <f>VLOOKUP(E51,VIP!$A$2:$O16369,7,FALSE)</f>
        <v>Si</v>
      </c>
      <c r="I51" s="92" t="str">
        <f>VLOOKUP(E51,VIP!$A$2:$O8334,8,FALSE)</f>
        <v>Si</v>
      </c>
      <c r="J51" s="92" t="str">
        <f>VLOOKUP(E51,VIP!$A$2:$O8284,8,FALSE)</f>
        <v>Si</v>
      </c>
      <c r="K51" s="92" t="str">
        <f>VLOOKUP(E51,VIP!$A$2:$O11858,6,0)</f>
        <v>SI</v>
      </c>
      <c r="L51" s="97" t="s">
        <v>2435</v>
      </c>
      <c r="M51" s="110" t="s">
        <v>2591</v>
      </c>
      <c r="N51" s="121" t="s">
        <v>2477</v>
      </c>
      <c r="O51" s="120" t="s">
        <v>2479</v>
      </c>
      <c r="P51" s="110"/>
      <c r="Q51" s="135">
        <v>44246.561157407406</v>
      </c>
    </row>
    <row r="52" spans="1:17" s="111" customFormat="1" ht="17.399999999999999" x14ac:dyDescent="0.3">
      <c r="A52" s="107" t="str">
        <f>VLOOKUP(E52,'LISTADO ATM'!$A$2:$C$898,3,0)</f>
        <v>DISTRITO NACIONAL</v>
      </c>
      <c r="B52" s="101" t="s">
        <v>2574</v>
      </c>
      <c r="C52" s="95">
        <v>44246.355694444443</v>
      </c>
      <c r="D52" s="107" t="s">
        <v>2189</v>
      </c>
      <c r="E52" s="93">
        <v>280</v>
      </c>
      <c r="F52" s="84" t="str">
        <f>VLOOKUP(E52,VIP!$A$2:$O11448,2,0)</f>
        <v>DRBR752</v>
      </c>
      <c r="G52" s="92" t="str">
        <f>VLOOKUP(E52,'LISTADO ATM'!$A$2:$B$897,2,0)</f>
        <v xml:space="preserve">ATM Cooperativa BR </v>
      </c>
      <c r="H52" s="92" t="str">
        <f>VLOOKUP(E52,VIP!$A$2:$O16369,7,FALSE)</f>
        <v>Si</v>
      </c>
      <c r="I52" s="92" t="str">
        <f>VLOOKUP(E52,VIP!$A$2:$O8334,8,FALSE)</f>
        <v>Si</v>
      </c>
      <c r="J52" s="92" t="str">
        <f>VLOOKUP(E52,VIP!$A$2:$O8284,8,FALSE)</f>
        <v>Si</v>
      </c>
      <c r="K52" s="92" t="str">
        <f>VLOOKUP(E52,VIP!$A$2:$O11858,6,0)</f>
        <v>NO</v>
      </c>
      <c r="L52" s="97" t="s">
        <v>2228</v>
      </c>
      <c r="M52" s="110" t="s">
        <v>2591</v>
      </c>
      <c r="N52" s="121" t="s">
        <v>2477</v>
      </c>
      <c r="O52" s="120" t="s">
        <v>2479</v>
      </c>
      <c r="P52" s="110"/>
      <c r="Q52" s="135">
        <v>44246.581296296295</v>
      </c>
    </row>
    <row r="53" spans="1:17" s="111" customFormat="1" ht="17.399999999999999" x14ac:dyDescent="0.3">
      <c r="A53" s="107" t="str">
        <f>VLOOKUP(E53,'LISTADO ATM'!$A$2:$C$898,3,0)</f>
        <v>NORTE</v>
      </c>
      <c r="B53" s="101" t="s">
        <v>2584</v>
      </c>
      <c r="C53" s="95">
        <v>44246.396666666667</v>
      </c>
      <c r="D53" s="107" t="s">
        <v>2190</v>
      </c>
      <c r="E53" s="93">
        <v>253</v>
      </c>
      <c r="F53" s="84" t="str">
        <f>VLOOKUP(E53,VIP!$A$2:$O11454,2,0)</f>
        <v>DRBR253</v>
      </c>
      <c r="G53" s="92" t="str">
        <f>VLOOKUP(E53,'LISTADO ATM'!$A$2:$B$897,2,0)</f>
        <v xml:space="preserve">ATM Centro Cuesta Nacional (Santiago) </v>
      </c>
      <c r="H53" s="92" t="str">
        <f>VLOOKUP(E53,VIP!$A$2:$O16375,7,FALSE)</f>
        <v>Si</v>
      </c>
      <c r="I53" s="92" t="str">
        <f>VLOOKUP(E53,VIP!$A$2:$O8340,8,FALSE)</f>
        <v>Si</v>
      </c>
      <c r="J53" s="92" t="str">
        <f>VLOOKUP(E53,VIP!$A$2:$O8290,8,FALSE)</f>
        <v>Si</v>
      </c>
      <c r="K53" s="92" t="str">
        <f>VLOOKUP(E53,VIP!$A$2:$O11864,6,0)</f>
        <v>NO</v>
      </c>
      <c r="L53" s="97" t="s">
        <v>2228</v>
      </c>
      <c r="M53" s="110" t="s">
        <v>2591</v>
      </c>
      <c r="N53" s="121" t="s">
        <v>2477</v>
      </c>
      <c r="O53" s="120" t="s">
        <v>2498</v>
      </c>
      <c r="P53" s="110"/>
      <c r="Q53" s="135">
        <v>44246.583379629628</v>
      </c>
    </row>
    <row r="54" spans="1:17" s="111" customFormat="1" ht="17.399999999999999" x14ac:dyDescent="0.3">
      <c r="A54" s="107" t="str">
        <f>VLOOKUP(E54,'LISTADO ATM'!$A$2:$C$898,3,0)</f>
        <v>DISTRITO NACIONAL</v>
      </c>
      <c r="B54" s="101" t="s">
        <v>2524</v>
      </c>
      <c r="C54" s="95">
        <v>44245.658877314818</v>
      </c>
      <c r="D54" s="107" t="s">
        <v>2189</v>
      </c>
      <c r="E54" s="93">
        <v>487</v>
      </c>
      <c r="F54" s="84" t="str">
        <f>VLOOKUP(E54,VIP!$A$2:$O11445,2,0)</f>
        <v>DRBR487</v>
      </c>
      <c r="G54" s="92" t="str">
        <f>VLOOKUP(E54,'LISTADO ATM'!$A$2:$B$897,2,0)</f>
        <v xml:space="preserve">ATM Olé Hainamosa </v>
      </c>
      <c r="H54" s="92" t="str">
        <f>VLOOKUP(E54,VIP!$A$2:$O16366,7,FALSE)</f>
        <v>Si</v>
      </c>
      <c r="I54" s="92" t="str">
        <f>VLOOKUP(E54,VIP!$A$2:$O8331,8,FALSE)</f>
        <v>Si</v>
      </c>
      <c r="J54" s="92" t="str">
        <f>VLOOKUP(E54,VIP!$A$2:$O8281,8,FALSE)</f>
        <v>Si</v>
      </c>
      <c r="K54" s="92" t="str">
        <f>VLOOKUP(E54,VIP!$A$2:$O11855,6,0)</f>
        <v>SI</v>
      </c>
      <c r="L54" s="97" t="s">
        <v>2228</v>
      </c>
      <c r="M54" s="110" t="s">
        <v>2591</v>
      </c>
      <c r="N54" s="121" t="s">
        <v>2477</v>
      </c>
      <c r="O54" s="120" t="s">
        <v>2479</v>
      </c>
      <c r="P54" s="110"/>
      <c r="Q54" s="135">
        <v>44246.599351851852</v>
      </c>
    </row>
    <row r="55" spans="1:17" s="111" customFormat="1" ht="17.399999999999999" x14ac:dyDescent="0.3">
      <c r="A55" s="107" t="str">
        <f>VLOOKUP(E55,'LISTADO ATM'!$A$2:$C$898,3,0)</f>
        <v>DISTRITO NACIONAL</v>
      </c>
      <c r="B55" s="101" t="s">
        <v>2505</v>
      </c>
      <c r="C55" s="95">
        <v>44245.379305555558</v>
      </c>
      <c r="D55" s="107" t="s">
        <v>2189</v>
      </c>
      <c r="E55" s="93">
        <v>34</v>
      </c>
      <c r="F55" s="84" t="str">
        <f>VLOOKUP(E55,VIP!$A$2:$O11417,2,0)</f>
        <v>DRBR034</v>
      </c>
      <c r="G55" s="92" t="str">
        <f>VLOOKUP(E55,'LISTADO ATM'!$A$2:$B$897,2,0)</f>
        <v xml:space="preserve">ATM Plaza de la Salud </v>
      </c>
      <c r="H55" s="92" t="str">
        <f>VLOOKUP(E55,VIP!$A$2:$O16338,7,FALSE)</f>
        <v>Si</v>
      </c>
      <c r="I55" s="92" t="str">
        <f>VLOOKUP(E55,VIP!$A$2:$O8303,8,FALSE)</f>
        <v>Si</v>
      </c>
      <c r="J55" s="92" t="str">
        <f>VLOOKUP(E55,VIP!$A$2:$O8253,8,FALSE)</f>
        <v>Si</v>
      </c>
      <c r="K55" s="92" t="str">
        <f>VLOOKUP(E55,VIP!$A$2:$O11827,6,0)</f>
        <v>NO</v>
      </c>
      <c r="L55" s="97" t="s">
        <v>2228</v>
      </c>
      <c r="M55" s="110" t="s">
        <v>2591</v>
      </c>
      <c r="N55" s="121" t="s">
        <v>2477</v>
      </c>
      <c r="O55" s="120" t="s">
        <v>2479</v>
      </c>
      <c r="P55" s="110"/>
      <c r="Q55" s="135">
        <v>44246.602129629631</v>
      </c>
    </row>
    <row r="56" spans="1:17" s="111" customFormat="1" ht="17.399999999999999" x14ac:dyDescent="0.3">
      <c r="A56" s="107" t="str">
        <f>VLOOKUP(E56,'LISTADO ATM'!$A$2:$C$898,3,0)</f>
        <v>DISTRITO NACIONAL</v>
      </c>
      <c r="B56" s="101" t="s">
        <v>2519</v>
      </c>
      <c r="C56" s="95">
        <v>44245.557534722226</v>
      </c>
      <c r="D56" s="107" t="s">
        <v>2473</v>
      </c>
      <c r="E56" s="93">
        <v>243</v>
      </c>
      <c r="F56" s="84" t="str">
        <f>VLOOKUP(E56,VIP!$A$2:$O11435,2,0)</f>
        <v>DRBR243</v>
      </c>
      <c r="G56" s="92" t="str">
        <f>VLOOKUP(E56,'LISTADO ATM'!$A$2:$B$897,2,0)</f>
        <v xml:space="preserve">ATM Autoservicio Plaza Central  </v>
      </c>
      <c r="H56" s="92" t="str">
        <f>VLOOKUP(E56,VIP!$A$2:$O16356,7,FALSE)</f>
        <v>Si</v>
      </c>
      <c r="I56" s="92" t="str">
        <f>VLOOKUP(E56,VIP!$A$2:$O8321,8,FALSE)</f>
        <v>Si</v>
      </c>
      <c r="J56" s="92" t="str">
        <f>VLOOKUP(E56,VIP!$A$2:$O8271,8,FALSE)</f>
        <v>Si</v>
      </c>
      <c r="K56" s="92" t="str">
        <f>VLOOKUP(E56,VIP!$A$2:$O11845,6,0)</f>
        <v>SI</v>
      </c>
      <c r="L56" s="97" t="s">
        <v>2463</v>
      </c>
      <c r="M56" s="110" t="s">
        <v>2591</v>
      </c>
      <c r="N56" s="121" t="s">
        <v>2477</v>
      </c>
      <c r="O56" s="120" t="s">
        <v>2478</v>
      </c>
      <c r="P56" s="110"/>
      <c r="Q56" s="135">
        <v>44246.602129629631</v>
      </c>
    </row>
    <row r="57" spans="1:17" s="111" customFormat="1" ht="17.399999999999999" x14ac:dyDescent="0.3">
      <c r="A57" s="107" t="str">
        <f>VLOOKUP(E57,'LISTADO ATM'!$A$2:$C$898,3,0)</f>
        <v>DISTRITO NACIONAL</v>
      </c>
      <c r="B57" s="101" t="s">
        <v>2517</v>
      </c>
      <c r="C57" s="95">
        <v>44245.571979166663</v>
      </c>
      <c r="D57" s="107" t="s">
        <v>2189</v>
      </c>
      <c r="E57" s="93">
        <v>753</v>
      </c>
      <c r="F57" s="84" t="str">
        <f>VLOOKUP(E57,VIP!$A$2:$O11432,2,0)</f>
        <v>DRBR753</v>
      </c>
      <c r="G57" s="92" t="str">
        <f>VLOOKUP(E57,'LISTADO ATM'!$A$2:$B$897,2,0)</f>
        <v xml:space="preserve">ATM S/M Nacional Tiradentes </v>
      </c>
      <c r="H57" s="92" t="str">
        <f>VLOOKUP(E57,VIP!$A$2:$O16353,7,FALSE)</f>
        <v>Si</v>
      </c>
      <c r="I57" s="92" t="str">
        <f>VLOOKUP(E57,VIP!$A$2:$O8318,8,FALSE)</f>
        <v>Si</v>
      </c>
      <c r="J57" s="92" t="str">
        <f>VLOOKUP(E57,VIP!$A$2:$O8268,8,FALSE)</f>
        <v>Si</v>
      </c>
      <c r="K57" s="92" t="str">
        <f>VLOOKUP(E57,VIP!$A$2:$O11842,6,0)</f>
        <v>NO</v>
      </c>
      <c r="L57" s="97" t="s">
        <v>2254</v>
      </c>
      <c r="M57" s="110" t="s">
        <v>2591</v>
      </c>
      <c r="N57" s="121" t="s">
        <v>2477</v>
      </c>
      <c r="O57" s="120" t="s">
        <v>2479</v>
      </c>
      <c r="P57" s="110"/>
      <c r="Q57" s="135">
        <v>44246.602129629631</v>
      </c>
    </row>
    <row r="58" spans="1:17" s="111" customFormat="1" ht="17.399999999999999" x14ac:dyDescent="0.3">
      <c r="A58" s="107" t="str">
        <f>VLOOKUP(E58,'LISTADO ATM'!$A$2:$C$898,3,0)</f>
        <v>DISTRITO NACIONAL</v>
      </c>
      <c r="B58" s="101" t="s">
        <v>2516</v>
      </c>
      <c r="C58" s="95">
        <v>44245.579641203702</v>
      </c>
      <c r="D58" s="107" t="s">
        <v>2189</v>
      </c>
      <c r="E58" s="93">
        <v>966</v>
      </c>
      <c r="F58" s="84" t="str">
        <f>VLOOKUP(E58,VIP!$A$2:$O11431,2,0)</f>
        <v>DRBR966</v>
      </c>
      <c r="G58" s="92" t="str">
        <f>VLOOKUP(E58,'LISTADO ATM'!$A$2:$B$897,2,0)</f>
        <v>ATM Centro Medico Real</v>
      </c>
      <c r="H58" s="92" t="str">
        <f>VLOOKUP(E58,VIP!$A$2:$O16352,7,FALSE)</f>
        <v>Si</v>
      </c>
      <c r="I58" s="92" t="str">
        <f>VLOOKUP(E58,VIP!$A$2:$O8317,8,FALSE)</f>
        <v>Si</v>
      </c>
      <c r="J58" s="92" t="str">
        <f>VLOOKUP(E58,VIP!$A$2:$O8267,8,FALSE)</f>
        <v>Si</v>
      </c>
      <c r="K58" s="92" t="str">
        <f>VLOOKUP(E58,VIP!$A$2:$O11841,6,0)</f>
        <v>NO</v>
      </c>
      <c r="L58" s="97" t="s">
        <v>2501</v>
      </c>
      <c r="M58" s="110" t="s">
        <v>2591</v>
      </c>
      <c r="N58" s="121" t="s">
        <v>2477</v>
      </c>
      <c r="O58" s="120" t="s">
        <v>2479</v>
      </c>
      <c r="P58" s="110"/>
      <c r="Q58" s="135">
        <v>44246.602129629631</v>
      </c>
    </row>
    <row r="59" spans="1:17" s="111" customFormat="1" ht="17.399999999999999" x14ac:dyDescent="0.3">
      <c r="A59" s="107" t="str">
        <f>VLOOKUP(E59,'LISTADO ATM'!$A$2:$C$898,3,0)</f>
        <v>SUR</v>
      </c>
      <c r="B59" s="101" t="s">
        <v>2514</v>
      </c>
      <c r="C59" s="95">
        <v>44245.592245370368</v>
      </c>
      <c r="D59" s="107" t="s">
        <v>2473</v>
      </c>
      <c r="E59" s="93">
        <v>995</v>
      </c>
      <c r="F59" s="84" t="str">
        <f>VLOOKUP(E59,VIP!$A$2:$O11429,2,0)</f>
        <v>DRBR545</v>
      </c>
      <c r="G59" s="92" t="str">
        <f>VLOOKUP(E59,'LISTADO ATM'!$A$2:$B$897,2,0)</f>
        <v xml:space="preserve">ATM Oficina San Cristobal III (Lobby) </v>
      </c>
      <c r="H59" s="92" t="str">
        <f>VLOOKUP(E59,VIP!$A$2:$O16350,7,FALSE)</f>
        <v>Si</v>
      </c>
      <c r="I59" s="92" t="str">
        <f>VLOOKUP(E59,VIP!$A$2:$O8315,8,FALSE)</f>
        <v>No</v>
      </c>
      <c r="J59" s="92" t="str">
        <f>VLOOKUP(E59,VIP!$A$2:$O8265,8,FALSE)</f>
        <v>No</v>
      </c>
      <c r="K59" s="92" t="str">
        <f>VLOOKUP(E59,VIP!$A$2:$O11839,6,0)</f>
        <v>NO</v>
      </c>
      <c r="L59" s="97" t="s">
        <v>2463</v>
      </c>
      <c r="M59" s="110" t="s">
        <v>2591</v>
      </c>
      <c r="N59" s="121" t="s">
        <v>2477</v>
      </c>
      <c r="O59" s="120" t="s">
        <v>2478</v>
      </c>
      <c r="P59" s="110"/>
      <c r="Q59" s="135">
        <v>44246.602129629631</v>
      </c>
    </row>
    <row r="60" spans="1:17" s="111" customFormat="1" ht="17.399999999999999" x14ac:dyDescent="0.3">
      <c r="A60" s="107" t="str">
        <f>VLOOKUP(E60,'LISTADO ATM'!$A$2:$C$898,3,0)</f>
        <v>DISTRITO NACIONAL</v>
      </c>
      <c r="B60" s="101" t="s">
        <v>2508</v>
      </c>
      <c r="C60" s="95">
        <v>44245.621365740742</v>
      </c>
      <c r="D60" s="107" t="s">
        <v>2189</v>
      </c>
      <c r="E60" s="93">
        <v>115</v>
      </c>
      <c r="F60" s="84" t="str">
        <f>VLOOKUP(E60,VIP!$A$2:$O11422,2,0)</f>
        <v>DRBR115</v>
      </c>
      <c r="G60" s="92" t="str">
        <f>VLOOKUP(E60,'LISTADO ATM'!$A$2:$B$897,2,0)</f>
        <v xml:space="preserve">ATM Oficina Megacentro I </v>
      </c>
      <c r="H60" s="92" t="str">
        <f>VLOOKUP(E60,VIP!$A$2:$O16343,7,FALSE)</f>
        <v>Si</v>
      </c>
      <c r="I60" s="92" t="str">
        <f>VLOOKUP(E60,VIP!$A$2:$O8308,8,FALSE)</f>
        <v>Si</v>
      </c>
      <c r="J60" s="92" t="str">
        <f>VLOOKUP(E60,VIP!$A$2:$O8258,8,FALSE)</f>
        <v>Si</v>
      </c>
      <c r="K60" s="92" t="str">
        <f>VLOOKUP(E60,VIP!$A$2:$O11832,6,0)</f>
        <v>SI</v>
      </c>
      <c r="L60" s="97" t="s">
        <v>2228</v>
      </c>
      <c r="M60" s="110" t="s">
        <v>2591</v>
      </c>
      <c r="N60" s="121" t="s">
        <v>2477</v>
      </c>
      <c r="O60" s="120" t="s">
        <v>2479</v>
      </c>
      <c r="P60" s="110"/>
      <c r="Q60" s="135">
        <v>44246.602129629631</v>
      </c>
    </row>
    <row r="61" spans="1:17" s="111" customFormat="1" ht="17.399999999999999" x14ac:dyDescent="0.3">
      <c r="A61" s="107" t="str">
        <f>VLOOKUP(E61,'LISTADO ATM'!$A$2:$C$898,3,0)</f>
        <v>DISTRITO NACIONAL</v>
      </c>
      <c r="B61" s="101" t="s">
        <v>2522</v>
      </c>
      <c r="C61" s="95">
        <v>44245.66479166667</v>
      </c>
      <c r="D61" s="107" t="s">
        <v>2189</v>
      </c>
      <c r="E61" s="93">
        <v>224</v>
      </c>
      <c r="F61" s="84" t="str">
        <f>VLOOKUP(E61,VIP!$A$2:$O11443,2,0)</f>
        <v>DRBR224</v>
      </c>
      <c r="G61" s="92" t="str">
        <f>VLOOKUP(E61,'LISTADO ATM'!$A$2:$B$897,2,0)</f>
        <v xml:space="preserve">ATM S/M Nacional El Millón (Núñez de Cáceres) </v>
      </c>
      <c r="H61" s="92" t="str">
        <f>VLOOKUP(E61,VIP!$A$2:$O16364,7,FALSE)</f>
        <v>Si</v>
      </c>
      <c r="I61" s="92" t="str">
        <f>VLOOKUP(E61,VIP!$A$2:$O8329,8,FALSE)</f>
        <v>Si</v>
      </c>
      <c r="J61" s="92" t="str">
        <f>VLOOKUP(E61,VIP!$A$2:$O8279,8,FALSE)</f>
        <v>Si</v>
      </c>
      <c r="K61" s="92" t="str">
        <f>VLOOKUP(E61,VIP!$A$2:$O11853,6,0)</f>
        <v>SI</v>
      </c>
      <c r="L61" s="97" t="s">
        <v>2228</v>
      </c>
      <c r="M61" s="110" t="s">
        <v>2591</v>
      </c>
      <c r="N61" s="121" t="s">
        <v>2477</v>
      </c>
      <c r="O61" s="120" t="s">
        <v>2479</v>
      </c>
      <c r="P61" s="110"/>
      <c r="Q61" s="135">
        <v>44246.602129629631</v>
      </c>
    </row>
    <row r="62" spans="1:17" s="111" customFormat="1" ht="17.399999999999999" x14ac:dyDescent="0.3">
      <c r="A62" s="107" t="str">
        <f>VLOOKUP(E62,'LISTADO ATM'!$A$2:$C$898,3,0)</f>
        <v>DISTRITO NACIONAL</v>
      </c>
      <c r="B62" s="101" t="s">
        <v>2539</v>
      </c>
      <c r="C62" s="95">
        <v>44245.678043981483</v>
      </c>
      <c r="D62" s="107" t="s">
        <v>2473</v>
      </c>
      <c r="E62" s="93">
        <v>29</v>
      </c>
      <c r="F62" s="84" t="str">
        <f>VLOOKUP(E62,VIP!$A$2:$O11459,2,0)</f>
        <v>DRBR029</v>
      </c>
      <c r="G62" s="92" t="str">
        <f>VLOOKUP(E62,'LISTADO ATM'!$A$2:$B$897,2,0)</f>
        <v xml:space="preserve">ATM AFP </v>
      </c>
      <c r="H62" s="92" t="str">
        <f>VLOOKUP(E62,VIP!$A$2:$O16380,7,FALSE)</f>
        <v>Si</v>
      </c>
      <c r="I62" s="92" t="str">
        <f>VLOOKUP(E62,VIP!$A$2:$O8345,8,FALSE)</f>
        <v>Si</v>
      </c>
      <c r="J62" s="92" t="str">
        <f>VLOOKUP(E62,VIP!$A$2:$O8295,8,FALSE)</f>
        <v>Si</v>
      </c>
      <c r="K62" s="92" t="str">
        <f>VLOOKUP(E62,VIP!$A$2:$O11869,6,0)</f>
        <v>NO</v>
      </c>
      <c r="L62" s="97" t="s">
        <v>2430</v>
      </c>
      <c r="M62" s="110" t="s">
        <v>2591</v>
      </c>
      <c r="N62" s="121" t="s">
        <v>2477</v>
      </c>
      <c r="O62" s="120" t="s">
        <v>2478</v>
      </c>
      <c r="P62" s="110"/>
      <c r="Q62" s="135">
        <v>44246.602129629631</v>
      </c>
    </row>
    <row r="63" spans="1:17" s="111" customFormat="1" ht="17.399999999999999" x14ac:dyDescent="0.3">
      <c r="A63" s="107" t="str">
        <f>VLOOKUP(E63,'LISTADO ATM'!$A$2:$C$898,3,0)</f>
        <v>DISTRITO NACIONAL</v>
      </c>
      <c r="B63" s="101" t="s">
        <v>2536</v>
      </c>
      <c r="C63" s="95">
        <v>44245.729571759257</v>
      </c>
      <c r="D63" s="107" t="s">
        <v>2189</v>
      </c>
      <c r="E63" s="93">
        <v>26</v>
      </c>
      <c r="F63" s="84" t="str">
        <f>VLOOKUP(E63,VIP!$A$2:$O11455,2,0)</f>
        <v>DRBR221</v>
      </c>
      <c r="G63" s="92" t="str">
        <f>VLOOKUP(E63,'LISTADO ATM'!$A$2:$B$897,2,0)</f>
        <v>ATM S/M Jumbo San Isidro</v>
      </c>
      <c r="H63" s="92" t="str">
        <f>VLOOKUP(E63,VIP!$A$2:$O16376,7,FALSE)</f>
        <v>Si</v>
      </c>
      <c r="I63" s="92" t="str">
        <f>VLOOKUP(E63,VIP!$A$2:$O8341,8,FALSE)</f>
        <v>Si</v>
      </c>
      <c r="J63" s="92" t="str">
        <f>VLOOKUP(E63,VIP!$A$2:$O8291,8,FALSE)</f>
        <v>Si</v>
      </c>
      <c r="K63" s="92" t="str">
        <f>VLOOKUP(E63,VIP!$A$2:$O11865,6,0)</f>
        <v>NO</v>
      </c>
      <c r="L63" s="97" t="s">
        <v>2501</v>
      </c>
      <c r="M63" s="110" t="s">
        <v>2591</v>
      </c>
      <c r="N63" s="135" t="s">
        <v>2598</v>
      </c>
      <c r="O63" s="120" t="s">
        <v>2479</v>
      </c>
      <c r="P63" s="110"/>
      <c r="Q63" s="135">
        <v>44246.602129629631</v>
      </c>
    </row>
    <row r="64" spans="1:17" s="111" customFormat="1" ht="17.399999999999999" x14ac:dyDescent="0.3">
      <c r="A64" s="107" t="str">
        <f>VLOOKUP(E64,'LISTADO ATM'!$A$2:$C$898,3,0)</f>
        <v>DISTRITO NACIONAL</v>
      </c>
      <c r="B64" s="101" t="s">
        <v>2533</v>
      </c>
      <c r="C64" s="95">
        <v>44245.735949074071</v>
      </c>
      <c r="D64" s="107" t="s">
        <v>2189</v>
      </c>
      <c r="E64" s="93">
        <v>708</v>
      </c>
      <c r="F64" s="84" t="str">
        <f>VLOOKUP(E64,VIP!$A$2:$O11451,2,0)</f>
        <v>DRBR505</v>
      </c>
      <c r="G64" s="92" t="str">
        <f>VLOOKUP(E64,'LISTADO ATM'!$A$2:$B$897,2,0)</f>
        <v xml:space="preserve">ATM El Vestir De Hoy </v>
      </c>
      <c r="H64" s="92" t="str">
        <f>VLOOKUP(E64,VIP!$A$2:$O16372,7,FALSE)</f>
        <v>Si</v>
      </c>
      <c r="I64" s="92" t="str">
        <f>VLOOKUP(E64,VIP!$A$2:$O8337,8,FALSE)</f>
        <v>Si</v>
      </c>
      <c r="J64" s="92" t="str">
        <f>VLOOKUP(E64,VIP!$A$2:$O8287,8,FALSE)</f>
        <v>Si</v>
      </c>
      <c r="K64" s="92" t="str">
        <f>VLOOKUP(E64,VIP!$A$2:$O11861,6,0)</f>
        <v>NO</v>
      </c>
      <c r="L64" s="97" t="s">
        <v>2435</v>
      </c>
      <c r="M64" s="110" t="s">
        <v>2591</v>
      </c>
      <c r="N64" s="121" t="s">
        <v>2477</v>
      </c>
      <c r="O64" s="120" t="s">
        <v>2479</v>
      </c>
      <c r="P64" s="110"/>
      <c r="Q64" s="135">
        <v>44246.602129629631</v>
      </c>
    </row>
    <row r="65" spans="1:17" ht="17.399999999999999" x14ac:dyDescent="0.3">
      <c r="A65" s="107" t="str">
        <f>VLOOKUP(E65,'LISTADO ATM'!$A$2:$C$898,3,0)</f>
        <v>DISTRITO NACIONAL</v>
      </c>
      <c r="B65" s="101" t="s">
        <v>2530</v>
      </c>
      <c r="C65" s="95">
        <v>44245.744166666664</v>
      </c>
      <c r="D65" s="107" t="s">
        <v>2189</v>
      </c>
      <c r="E65" s="93">
        <v>326</v>
      </c>
      <c r="F65" s="84" t="str">
        <f>VLOOKUP(E65,VIP!$A$2:$O11448,2,0)</f>
        <v>DRBR326</v>
      </c>
      <c r="G65" s="92" t="str">
        <f>VLOOKUP(E65,'LISTADO ATM'!$A$2:$B$897,2,0)</f>
        <v>ATM Autoservicio Jiménez Moya II</v>
      </c>
      <c r="H65" s="92" t="str">
        <f>VLOOKUP(E65,VIP!$A$2:$O16369,7,FALSE)</f>
        <v>Si</v>
      </c>
      <c r="I65" s="92" t="str">
        <f>VLOOKUP(E65,VIP!$A$2:$O8334,8,FALSE)</f>
        <v>Si</v>
      </c>
      <c r="J65" s="92" t="str">
        <f>VLOOKUP(E65,VIP!$A$2:$O8284,8,FALSE)</f>
        <v>Si</v>
      </c>
      <c r="K65" s="92" t="str">
        <f>VLOOKUP(E65,VIP!$A$2:$O11858,6,0)</f>
        <v>NO</v>
      </c>
      <c r="L65" s="97" t="s">
        <v>2228</v>
      </c>
      <c r="M65" s="110" t="s">
        <v>2591</v>
      </c>
      <c r="N65" s="121" t="s">
        <v>2477</v>
      </c>
      <c r="O65" s="120" t="s">
        <v>2479</v>
      </c>
      <c r="P65" s="110"/>
      <c r="Q65" s="135">
        <v>44246.602129629631</v>
      </c>
    </row>
    <row r="66" spans="1:17" ht="17.399999999999999" x14ac:dyDescent="0.3">
      <c r="A66" s="107" t="str">
        <f>VLOOKUP(E66,'LISTADO ATM'!$A$2:$C$898,3,0)</f>
        <v>DISTRITO NACIONAL</v>
      </c>
      <c r="B66" s="101" t="s">
        <v>2553</v>
      </c>
      <c r="C66" s="95">
        <v>44245.812083333331</v>
      </c>
      <c r="D66" s="107" t="s">
        <v>2189</v>
      </c>
      <c r="E66" s="93">
        <v>769</v>
      </c>
      <c r="F66" s="84" t="str">
        <f>VLOOKUP(E66,VIP!$A$2:$O11457,2,0)</f>
        <v>DRBR769</v>
      </c>
      <c r="G66" s="92" t="str">
        <f>VLOOKUP(E66,'LISTADO ATM'!$A$2:$B$897,2,0)</f>
        <v>ATM UNP Pablo Mella Morales</v>
      </c>
      <c r="H66" s="92" t="str">
        <f>VLOOKUP(E66,VIP!$A$2:$O16378,7,FALSE)</f>
        <v>Si</v>
      </c>
      <c r="I66" s="92" t="str">
        <f>VLOOKUP(E66,VIP!$A$2:$O8343,8,FALSE)</f>
        <v>Si</v>
      </c>
      <c r="J66" s="92" t="str">
        <f>VLOOKUP(E66,VIP!$A$2:$O8293,8,FALSE)</f>
        <v>Si</v>
      </c>
      <c r="K66" s="92" t="str">
        <f>VLOOKUP(E66,VIP!$A$2:$O11867,6,0)</f>
        <v>NO</v>
      </c>
      <c r="L66" s="97" t="s">
        <v>2501</v>
      </c>
      <c r="M66" s="110" t="s">
        <v>2591</v>
      </c>
      <c r="N66" s="121" t="s">
        <v>2477</v>
      </c>
      <c r="O66" s="120" t="s">
        <v>2479</v>
      </c>
      <c r="P66" s="110"/>
      <c r="Q66" s="135">
        <v>44246.602129629631</v>
      </c>
    </row>
    <row r="67" spans="1:17" ht="17.399999999999999" x14ac:dyDescent="0.3">
      <c r="A67" s="107" t="str">
        <f>VLOOKUP(E67,'LISTADO ATM'!$A$2:$C$898,3,0)</f>
        <v>SUR</v>
      </c>
      <c r="B67" s="101" t="s">
        <v>2551</v>
      </c>
      <c r="C67" s="95">
        <v>44245.815150462964</v>
      </c>
      <c r="D67" s="107" t="s">
        <v>2189</v>
      </c>
      <c r="E67" s="93">
        <v>751</v>
      </c>
      <c r="F67" s="84" t="str">
        <f>VLOOKUP(E67,VIP!$A$2:$O11455,2,0)</f>
        <v>DRBR751</v>
      </c>
      <c r="G67" s="92" t="str">
        <f>VLOOKUP(E67,'LISTADO ATM'!$A$2:$B$897,2,0)</f>
        <v>ATM Eco Petroleo Camilo</v>
      </c>
      <c r="H67" s="92" t="str">
        <f>VLOOKUP(E67,VIP!$A$2:$O16376,7,FALSE)</f>
        <v>N/A</v>
      </c>
      <c r="I67" s="92" t="str">
        <f>VLOOKUP(E67,VIP!$A$2:$O8341,8,FALSE)</f>
        <v>N/A</v>
      </c>
      <c r="J67" s="92" t="str">
        <f>VLOOKUP(E67,VIP!$A$2:$O8291,8,FALSE)</f>
        <v>N/A</v>
      </c>
      <c r="K67" s="92" t="str">
        <f>VLOOKUP(E67,VIP!$A$2:$O11865,6,0)</f>
        <v>N/A</v>
      </c>
      <c r="L67" s="97" t="s">
        <v>2228</v>
      </c>
      <c r="M67" s="110" t="s">
        <v>2591</v>
      </c>
      <c r="N67" s="121" t="s">
        <v>2477</v>
      </c>
      <c r="O67" s="120" t="s">
        <v>2479</v>
      </c>
      <c r="P67" s="110"/>
      <c r="Q67" s="135">
        <v>44246.602129629631</v>
      </c>
    </row>
    <row r="68" spans="1:17" ht="17.399999999999999" x14ac:dyDescent="0.3">
      <c r="A68" s="107" t="str">
        <f>VLOOKUP(E68,'LISTADO ATM'!$A$2:$C$898,3,0)</f>
        <v>SUR</v>
      </c>
      <c r="B68" s="101" t="s">
        <v>2561</v>
      </c>
      <c r="C68" s="95">
        <v>44246.032743055555</v>
      </c>
      <c r="D68" s="107" t="s">
        <v>2473</v>
      </c>
      <c r="E68" s="93">
        <v>584</v>
      </c>
      <c r="F68" s="84" t="str">
        <f>VLOOKUP(E68,VIP!$A$2:$O11450,2,0)</f>
        <v>DRBR404</v>
      </c>
      <c r="G68" s="92" t="str">
        <f>VLOOKUP(E68,'LISTADO ATM'!$A$2:$B$897,2,0)</f>
        <v xml:space="preserve">ATM Oficina San Cristóbal I </v>
      </c>
      <c r="H68" s="92" t="str">
        <f>VLOOKUP(E68,VIP!$A$2:$O16371,7,FALSE)</f>
        <v>Si</v>
      </c>
      <c r="I68" s="92" t="str">
        <f>VLOOKUP(E68,VIP!$A$2:$O8336,8,FALSE)</f>
        <v>Si</v>
      </c>
      <c r="J68" s="92" t="str">
        <f>VLOOKUP(E68,VIP!$A$2:$O8286,8,FALSE)</f>
        <v>Si</v>
      </c>
      <c r="K68" s="92" t="str">
        <f>VLOOKUP(E68,VIP!$A$2:$O11860,6,0)</f>
        <v>SI</v>
      </c>
      <c r="L68" s="97" t="s">
        <v>2430</v>
      </c>
      <c r="M68" s="110" t="s">
        <v>2591</v>
      </c>
      <c r="N68" s="121" t="s">
        <v>2477</v>
      </c>
      <c r="O68" s="120" t="s">
        <v>2478</v>
      </c>
      <c r="P68" s="110"/>
      <c r="Q68" s="135">
        <v>44246.602129629631</v>
      </c>
    </row>
    <row r="69" spans="1:17" ht="17.399999999999999" x14ac:dyDescent="0.3">
      <c r="A69" s="107" t="str">
        <f>VLOOKUP(E69,'LISTADO ATM'!$A$2:$C$898,3,0)</f>
        <v>DISTRITO NACIONAL</v>
      </c>
      <c r="B69" s="101" t="s">
        <v>2567</v>
      </c>
      <c r="C69" s="95">
        <v>44246.336076388892</v>
      </c>
      <c r="D69" s="107" t="s">
        <v>2473</v>
      </c>
      <c r="E69" s="93">
        <v>338</v>
      </c>
      <c r="F69" s="84" t="str">
        <f>VLOOKUP(E69,VIP!$A$2:$O11448,2,0)</f>
        <v>DRBR338</v>
      </c>
      <c r="G69" s="92" t="str">
        <f>VLOOKUP(E69,'LISTADO ATM'!$A$2:$B$897,2,0)</f>
        <v>ATM S/M Aprezio Pantoja</v>
      </c>
      <c r="H69" s="92" t="str">
        <f>VLOOKUP(E69,VIP!$A$2:$O16369,7,FALSE)</f>
        <v>Si</v>
      </c>
      <c r="I69" s="92" t="str">
        <f>VLOOKUP(E69,VIP!$A$2:$O8334,8,FALSE)</f>
        <v>Si</v>
      </c>
      <c r="J69" s="92" t="str">
        <f>VLOOKUP(E69,VIP!$A$2:$O8284,8,FALSE)</f>
        <v>Si</v>
      </c>
      <c r="K69" s="92" t="str">
        <f>VLOOKUP(E69,VIP!$A$2:$O11858,6,0)</f>
        <v>NO</v>
      </c>
      <c r="L69" s="97" t="s">
        <v>2430</v>
      </c>
      <c r="M69" s="110" t="s">
        <v>2591</v>
      </c>
      <c r="N69" s="121" t="s">
        <v>2477</v>
      </c>
      <c r="O69" s="120" t="s">
        <v>2478</v>
      </c>
      <c r="P69" s="110"/>
      <c r="Q69" s="135">
        <v>44246.602129629631</v>
      </c>
    </row>
    <row r="70" spans="1:17" ht="17.399999999999999" x14ac:dyDescent="0.3">
      <c r="A70" s="107" t="str">
        <f>VLOOKUP(E70,'LISTADO ATM'!$A$2:$C$898,3,0)</f>
        <v>DISTRITO NACIONAL</v>
      </c>
      <c r="B70" s="101" t="s">
        <v>2565</v>
      </c>
      <c r="C70" s="95">
        <v>44246.337557870371</v>
      </c>
      <c r="D70" s="107" t="s">
        <v>2488</v>
      </c>
      <c r="E70" s="93">
        <v>347</v>
      </c>
      <c r="F70" s="84" t="str">
        <f>VLOOKUP(E70,VIP!$A$2:$O11446,2,0)</f>
        <v>DRBR347</v>
      </c>
      <c r="G70" s="92" t="str">
        <f>VLOOKUP(E70,'LISTADO ATM'!$A$2:$B$897,2,0)</f>
        <v>ATM Patio de Colombia</v>
      </c>
      <c r="H70" s="92" t="str">
        <f>VLOOKUP(E70,VIP!$A$2:$O16367,7,FALSE)</f>
        <v>N/A</v>
      </c>
      <c r="I70" s="92" t="str">
        <f>VLOOKUP(E70,VIP!$A$2:$O8332,8,FALSE)</f>
        <v>N/A</v>
      </c>
      <c r="J70" s="92" t="str">
        <f>VLOOKUP(E70,VIP!$A$2:$O8282,8,FALSE)</f>
        <v>N/A</v>
      </c>
      <c r="K70" s="92" t="str">
        <f>VLOOKUP(E70,VIP!$A$2:$O11856,6,0)</f>
        <v>N/A</v>
      </c>
      <c r="L70" s="97" t="s">
        <v>2430</v>
      </c>
      <c r="M70" s="110" t="s">
        <v>2591</v>
      </c>
      <c r="N70" s="121" t="s">
        <v>2477</v>
      </c>
      <c r="O70" s="120" t="s">
        <v>2492</v>
      </c>
      <c r="P70" s="110"/>
      <c r="Q70" s="135">
        <v>44246.602129629631</v>
      </c>
    </row>
    <row r="71" spans="1:17" ht="17.399999999999999" x14ac:dyDescent="0.3">
      <c r="A71" s="107" t="str">
        <f>VLOOKUP(E71,'LISTADO ATM'!$A$2:$C$898,3,0)</f>
        <v>ESTE</v>
      </c>
      <c r="B71" s="101" t="s">
        <v>2577</v>
      </c>
      <c r="C71" s="95">
        <v>44246.348506944443</v>
      </c>
      <c r="D71" s="107" t="s">
        <v>2189</v>
      </c>
      <c r="E71" s="93">
        <v>217</v>
      </c>
      <c r="F71" s="84" t="str">
        <f>VLOOKUP(E71,VIP!$A$2:$O11451,2,0)</f>
        <v>DRBR217</v>
      </c>
      <c r="G71" s="92" t="str">
        <f>VLOOKUP(E71,'LISTADO ATM'!$A$2:$B$897,2,0)</f>
        <v xml:space="preserve">ATM Oficina Bávaro </v>
      </c>
      <c r="H71" s="92" t="str">
        <f>VLOOKUP(E71,VIP!$A$2:$O16372,7,FALSE)</f>
        <v>Si</v>
      </c>
      <c r="I71" s="92" t="str">
        <f>VLOOKUP(E71,VIP!$A$2:$O8337,8,FALSE)</f>
        <v>Si</v>
      </c>
      <c r="J71" s="92" t="str">
        <f>VLOOKUP(E71,VIP!$A$2:$O8287,8,FALSE)</f>
        <v>Si</v>
      </c>
      <c r="K71" s="92" t="str">
        <f>VLOOKUP(E71,VIP!$A$2:$O11861,6,0)</f>
        <v>NO</v>
      </c>
      <c r="L71" s="97" t="s">
        <v>2228</v>
      </c>
      <c r="M71" s="110" t="s">
        <v>2591</v>
      </c>
      <c r="N71" s="121" t="s">
        <v>2477</v>
      </c>
      <c r="O71" s="120" t="s">
        <v>2479</v>
      </c>
      <c r="P71" s="110"/>
      <c r="Q71" s="135">
        <v>44246.602129629631</v>
      </c>
    </row>
    <row r="72" spans="1:17" ht="17.399999999999999" x14ac:dyDescent="0.3">
      <c r="A72" s="107" t="str">
        <f>VLOOKUP(E72,'LISTADO ATM'!$A$2:$C$898,3,0)</f>
        <v>SUR</v>
      </c>
      <c r="B72" s="101" t="s">
        <v>2587</v>
      </c>
      <c r="C72" s="95">
        <v>44246.375474537039</v>
      </c>
      <c r="D72" s="107" t="s">
        <v>2473</v>
      </c>
      <c r="E72" s="93">
        <v>592</v>
      </c>
      <c r="F72" s="84" t="str">
        <f>VLOOKUP(E72,VIP!$A$2:$O11457,2,0)</f>
        <v>DRBR081</v>
      </c>
      <c r="G72" s="92" t="str">
        <f>VLOOKUP(E72,'LISTADO ATM'!$A$2:$B$897,2,0)</f>
        <v xml:space="preserve">ATM Centro de Caja San Cristóbal I </v>
      </c>
      <c r="H72" s="92" t="str">
        <f>VLOOKUP(E72,VIP!$A$2:$O16378,7,FALSE)</f>
        <v>Si</v>
      </c>
      <c r="I72" s="92" t="str">
        <f>VLOOKUP(E72,VIP!$A$2:$O8343,8,FALSE)</f>
        <v>Si</v>
      </c>
      <c r="J72" s="92" t="str">
        <f>VLOOKUP(E72,VIP!$A$2:$O8293,8,FALSE)</f>
        <v>Si</v>
      </c>
      <c r="K72" s="92" t="str">
        <f>VLOOKUP(E72,VIP!$A$2:$O11867,6,0)</f>
        <v>SI</v>
      </c>
      <c r="L72" s="97" t="s">
        <v>2590</v>
      </c>
      <c r="M72" s="110" t="s">
        <v>2591</v>
      </c>
      <c r="N72" s="121" t="s">
        <v>2477</v>
      </c>
      <c r="O72" s="120" t="s">
        <v>2478</v>
      </c>
      <c r="P72" s="110"/>
      <c r="Q72" s="135">
        <v>44246.602129629631</v>
      </c>
    </row>
    <row r="73" spans="1:17" ht="17.399999999999999" x14ac:dyDescent="0.3">
      <c r="A73" s="107" t="str">
        <f>VLOOKUP(E73,'LISTADO ATM'!$A$2:$C$898,3,0)</f>
        <v>DISTRITO NACIONAL</v>
      </c>
      <c r="B73" s="101" t="s">
        <v>2580</v>
      </c>
      <c r="C73" s="95">
        <v>44246.420092592591</v>
      </c>
      <c r="D73" s="107" t="s">
        <v>2189</v>
      </c>
      <c r="E73" s="93">
        <v>816</v>
      </c>
      <c r="F73" s="84" t="str">
        <f>VLOOKUP(E73,VIP!$A$2:$O11450,2,0)</f>
        <v>DRBR816</v>
      </c>
      <c r="G73" s="92" t="str">
        <f>VLOOKUP(E73,'LISTADO ATM'!$A$2:$B$897,2,0)</f>
        <v xml:space="preserve">ATM Oficina Pedro Brand </v>
      </c>
      <c r="H73" s="92" t="str">
        <f>VLOOKUP(E73,VIP!$A$2:$O16371,7,FALSE)</f>
        <v>Si</v>
      </c>
      <c r="I73" s="92" t="str">
        <f>VLOOKUP(E73,VIP!$A$2:$O8336,8,FALSE)</f>
        <v>Si</v>
      </c>
      <c r="J73" s="92" t="str">
        <f>VLOOKUP(E73,VIP!$A$2:$O8286,8,FALSE)</f>
        <v>Si</v>
      </c>
      <c r="K73" s="92" t="str">
        <f>VLOOKUP(E73,VIP!$A$2:$O11860,6,0)</f>
        <v>NO</v>
      </c>
      <c r="L73" s="97" t="s">
        <v>2228</v>
      </c>
      <c r="M73" s="110" t="s">
        <v>2591</v>
      </c>
      <c r="N73" s="121" t="s">
        <v>2477</v>
      </c>
      <c r="O73" s="120" t="s">
        <v>2479</v>
      </c>
      <c r="P73" s="110"/>
      <c r="Q73" s="135">
        <v>44246.602129629631</v>
      </c>
    </row>
    <row r="74" spans="1:17" ht="17.399999999999999" x14ac:dyDescent="0.3">
      <c r="A74" s="107" t="str">
        <f>VLOOKUP(E74,'LISTADO ATM'!$A$2:$C$898,3,0)</f>
        <v>DISTRITO NACIONAL</v>
      </c>
      <c r="B74" s="101" t="s">
        <v>2579</v>
      </c>
      <c r="C74" s="95">
        <v>44246.422743055555</v>
      </c>
      <c r="D74" s="107" t="s">
        <v>2189</v>
      </c>
      <c r="E74" s="93">
        <v>706</v>
      </c>
      <c r="F74" s="84" t="str">
        <f>VLOOKUP(E74,VIP!$A$2:$O11449,2,0)</f>
        <v>DRBR706</v>
      </c>
      <c r="G74" s="92" t="str">
        <f>VLOOKUP(E74,'LISTADO ATM'!$A$2:$B$897,2,0)</f>
        <v xml:space="preserve">ATM S/M Pristine </v>
      </c>
      <c r="H74" s="92" t="str">
        <f>VLOOKUP(E74,VIP!$A$2:$O16370,7,FALSE)</f>
        <v>Si</v>
      </c>
      <c r="I74" s="92" t="str">
        <f>VLOOKUP(E74,VIP!$A$2:$O8335,8,FALSE)</f>
        <v>Si</v>
      </c>
      <c r="J74" s="92" t="str">
        <f>VLOOKUP(E74,VIP!$A$2:$O8285,8,FALSE)</f>
        <v>Si</v>
      </c>
      <c r="K74" s="92" t="str">
        <f>VLOOKUP(E74,VIP!$A$2:$O11859,6,0)</f>
        <v>NO</v>
      </c>
      <c r="L74" s="97" t="s">
        <v>2228</v>
      </c>
      <c r="M74" s="110" t="s">
        <v>2591</v>
      </c>
      <c r="N74" s="121" t="s">
        <v>2477</v>
      </c>
      <c r="O74" s="120" t="s">
        <v>2479</v>
      </c>
      <c r="P74" s="110"/>
      <c r="Q74" s="135">
        <v>44246.602129629631</v>
      </c>
    </row>
    <row r="75" spans="1:17" ht="17.399999999999999" x14ac:dyDescent="0.3">
      <c r="A75" s="107" t="str">
        <f>VLOOKUP(E75,'LISTADO ATM'!$A$2:$C$898,3,0)</f>
        <v>DISTRITO NACIONAL</v>
      </c>
      <c r="B75" s="101">
        <v>335797584</v>
      </c>
      <c r="C75" s="95">
        <v>44246.425694444442</v>
      </c>
      <c r="D75" s="107" t="s">
        <v>2473</v>
      </c>
      <c r="E75" s="93">
        <v>904</v>
      </c>
      <c r="F75" s="84" t="str">
        <f>VLOOKUP(E75,VIP!$A$2:$O11448,2,0)</f>
        <v>DRBR24B</v>
      </c>
      <c r="G75" s="92" t="str">
        <f>VLOOKUP(E75,'LISTADO ATM'!$A$2:$B$897,2,0)</f>
        <v xml:space="preserve">ATM Oficina Multicentro La Sirena Churchill </v>
      </c>
      <c r="H75" s="92" t="str">
        <f>VLOOKUP(E75,VIP!$A$2:$O16369,7,FALSE)</f>
        <v>Si</v>
      </c>
      <c r="I75" s="92" t="str">
        <f>VLOOKUP(E75,VIP!$A$2:$O8334,8,FALSE)</f>
        <v>Si</v>
      </c>
      <c r="J75" s="92" t="str">
        <f>VLOOKUP(E75,VIP!$A$2:$O8284,8,FALSE)</f>
        <v>Si</v>
      </c>
      <c r="K75" s="92" t="str">
        <f>VLOOKUP(E75,VIP!$A$2:$O11858,6,0)</f>
        <v>SI</v>
      </c>
      <c r="L75" s="97" t="s">
        <v>2430</v>
      </c>
      <c r="M75" s="110" t="s">
        <v>2591</v>
      </c>
      <c r="N75" s="121" t="s">
        <v>2477</v>
      </c>
      <c r="O75" s="120" t="s">
        <v>2478</v>
      </c>
      <c r="P75" s="110"/>
      <c r="Q75" s="135">
        <v>44246.602129629631</v>
      </c>
    </row>
    <row r="76" spans="1:17" ht="17.399999999999999" x14ac:dyDescent="0.3">
      <c r="A76" s="107" t="str">
        <f>VLOOKUP(E76,'LISTADO ATM'!$A$2:$C$898,3,0)</f>
        <v>SUR</v>
      </c>
      <c r="B76" s="101" t="s">
        <v>2596</v>
      </c>
      <c r="C76" s="95">
        <v>44246.448819444442</v>
      </c>
      <c r="D76" s="107" t="s">
        <v>2189</v>
      </c>
      <c r="E76" s="93">
        <v>6</v>
      </c>
      <c r="F76" s="84" t="str">
        <f>VLOOKUP(E76,VIP!$A$2:$O11453,2,0)</f>
        <v>DRBR006</v>
      </c>
      <c r="G76" s="92" t="str">
        <f>VLOOKUP(E76,'LISTADO ATM'!$A$2:$B$897,2,0)</f>
        <v xml:space="preserve">ATM Plaza WAO San Juan </v>
      </c>
      <c r="H76" s="92" t="str">
        <f>VLOOKUP(E76,VIP!$A$2:$O16374,7,FALSE)</f>
        <v>N/A</v>
      </c>
      <c r="I76" s="92" t="str">
        <f>VLOOKUP(E76,VIP!$A$2:$O8339,8,FALSE)</f>
        <v>N/A</v>
      </c>
      <c r="J76" s="92" t="str">
        <f>VLOOKUP(E76,VIP!$A$2:$O8289,8,FALSE)</f>
        <v>N/A</v>
      </c>
      <c r="K76" s="92" t="str">
        <f>VLOOKUP(E76,VIP!$A$2:$O11859,6,0)</f>
        <v/>
      </c>
      <c r="L76" s="97" t="s">
        <v>2441</v>
      </c>
      <c r="M76" s="110" t="s">
        <v>2591</v>
      </c>
      <c r="N76" s="121" t="s">
        <v>2477</v>
      </c>
      <c r="O76" s="120" t="s">
        <v>2479</v>
      </c>
      <c r="P76" s="110"/>
      <c r="Q76" s="135">
        <v>44246.602129629631</v>
      </c>
    </row>
    <row r="77" spans="1:17" ht="17.399999999999999" x14ac:dyDescent="0.3">
      <c r="A77" s="107" t="str">
        <f>VLOOKUP(E77,'LISTADO ATM'!$A$2:$C$898,3,0)</f>
        <v>DISTRITO NACIONAL</v>
      </c>
      <c r="B77" s="101" t="s">
        <v>2595</v>
      </c>
      <c r="C77" s="95">
        <v>44246.451168981483</v>
      </c>
      <c r="D77" s="107" t="s">
        <v>2488</v>
      </c>
      <c r="E77" s="93">
        <v>791</v>
      </c>
      <c r="F77" s="84" t="str">
        <f>VLOOKUP(E77,VIP!$A$2:$O11452,2,0)</f>
        <v>DRBR791</v>
      </c>
      <c r="G77" s="92" t="str">
        <f>VLOOKUP(E77,'LISTADO ATM'!$A$2:$B$897,2,0)</f>
        <v xml:space="preserve">ATM Oficina Sans Soucí </v>
      </c>
      <c r="H77" s="92" t="str">
        <f>VLOOKUP(E77,VIP!$A$2:$O16373,7,FALSE)</f>
        <v>Si</v>
      </c>
      <c r="I77" s="92" t="str">
        <f>VLOOKUP(E77,VIP!$A$2:$O8338,8,FALSE)</f>
        <v>No</v>
      </c>
      <c r="J77" s="92" t="str">
        <f>VLOOKUP(E77,VIP!$A$2:$O8288,8,FALSE)</f>
        <v>No</v>
      </c>
      <c r="K77" s="92" t="str">
        <f>VLOOKUP(E77,VIP!$A$2:$O11860,6,0)</f>
        <v>NO</v>
      </c>
      <c r="L77" s="97" t="s">
        <v>2430</v>
      </c>
      <c r="M77" s="110" t="s">
        <v>2591</v>
      </c>
      <c r="N77" s="121" t="s">
        <v>2477</v>
      </c>
      <c r="O77" s="120" t="s">
        <v>2492</v>
      </c>
      <c r="P77" s="110"/>
      <c r="Q77" s="135">
        <v>44246.602129629631</v>
      </c>
    </row>
    <row r="78" spans="1:17" ht="17.399999999999999" x14ac:dyDescent="0.3">
      <c r="A78" s="107" t="str">
        <f>VLOOKUP(E78,'LISTADO ATM'!$A$2:$C$898,3,0)</f>
        <v>DISTRITO NACIONAL</v>
      </c>
      <c r="B78" s="101" t="s">
        <v>2594</v>
      </c>
      <c r="C78" s="95">
        <v>44246.458865740744</v>
      </c>
      <c r="D78" s="107" t="s">
        <v>2473</v>
      </c>
      <c r="E78" s="93">
        <v>967</v>
      </c>
      <c r="F78" s="84" t="str">
        <f>VLOOKUP(E78,VIP!$A$2:$O11451,2,0)</f>
        <v>DRBR967</v>
      </c>
      <c r="G78" s="92" t="str">
        <f>VLOOKUP(E78,'LISTADO ATM'!$A$2:$B$897,2,0)</f>
        <v xml:space="preserve">ATM UNP Hiper Olé Autopista Duarte </v>
      </c>
      <c r="H78" s="92" t="str">
        <f>VLOOKUP(E78,VIP!$A$2:$O16372,7,FALSE)</f>
        <v>Si</v>
      </c>
      <c r="I78" s="92" t="str">
        <f>VLOOKUP(E78,VIP!$A$2:$O8337,8,FALSE)</f>
        <v>Si</v>
      </c>
      <c r="J78" s="92" t="str">
        <f>VLOOKUP(E78,VIP!$A$2:$O8287,8,FALSE)</f>
        <v>Si</v>
      </c>
      <c r="K78" s="92" t="str">
        <f>VLOOKUP(E78,VIP!$A$2:$O11861,6,0)</f>
        <v>NO</v>
      </c>
      <c r="L78" s="97" t="s">
        <v>2430</v>
      </c>
      <c r="M78" s="110" t="s">
        <v>2591</v>
      </c>
      <c r="N78" s="121" t="s">
        <v>2477</v>
      </c>
      <c r="O78" s="120" t="s">
        <v>2478</v>
      </c>
      <c r="P78" s="110"/>
      <c r="Q78" s="135">
        <v>44246.602129629631</v>
      </c>
    </row>
    <row r="79" spans="1:17" ht="17.399999999999999" x14ac:dyDescent="0.3">
      <c r="A79" s="107" t="str">
        <f>VLOOKUP(E79,'LISTADO ATM'!$A$2:$C$898,3,0)</f>
        <v>NORTE</v>
      </c>
      <c r="B79" s="101" t="s">
        <v>2593</v>
      </c>
      <c r="C79" s="95">
        <v>44246.459201388891</v>
      </c>
      <c r="D79" s="107" t="s">
        <v>2190</v>
      </c>
      <c r="E79" s="93">
        <v>926</v>
      </c>
      <c r="F79" s="84" t="str">
        <f>VLOOKUP(E79,VIP!$A$2:$O11450,2,0)</f>
        <v>DRBR926</v>
      </c>
      <c r="G79" s="92" t="str">
        <f>VLOOKUP(E79,'LISTADO ATM'!$A$2:$B$897,2,0)</f>
        <v>ATM S/M Juan Cepin</v>
      </c>
      <c r="H79" s="92" t="str">
        <f>VLOOKUP(E79,VIP!$A$2:$O16371,7,FALSE)</f>
        <v>N/A</v>
      </c>
      <c r="I79" s="92" t="str">
        <f>VLOOKUP(E79,VIP!$A$2:$O8336,8,FALSE)</f>
        <v>N/A</v>
      </c>
      <c r="J79" s="92" t="str">
        <f>VLOOKUP(E79,VIP!$A$2:$O8286,8,FALSE)</f>
        <v>N/A</v>
      </c>
      <c r="K79" s="92" t="str">
        <f>VLOOKUP(E79,VIP!$A$2:$O11860,6,0)</f>
        <v>N/A</v>
      </c>
      <c r="L79" s="97" t="s">
        <v>2228</v>
      </c>
      <c r="M79" s="110" t="s">
        <v>2591</v>
      </c>
      <c r="N79" s="121" t="s">
        <v>2477</v>
      </c>
      <c r="O79" s="120" t="s">
        <v>2498</v>
      </c>
      <c r="P79" s="110"/>
      <c r="Q79" s="135">
        <v>44246.602129629631</v>
      </c>
    </row>
    <row r="80" spans="1:17" ht="17.399999999999999" x14ac:dyDescent="0.3">
      <c r="A80" s="107" t="str">
        <f>VLOOKUP(E80,'LISTADO ATM'!$A$2:$C$898,3,0)</f>
        <v>DISTRITO NACIONAL</v>
      </c>
      <c r="B80" s="101" t="s">
        <v>2499</v>
      </c>
      <c r="C80" s="95">
        <v>44244.355949074074</v>
      </c>
      <c r="D80" s="107" t="s">
        <v>2189</v>
      </c>
      <c r="E80" s="93">
        <v>516</v>
      </c>
      <c r="F80" s="84" t="str">
        <f>VLOOKUP(E80,VIP!$A$2:$O11399,2,0)</f>
        <v>DRBR516</v>
      </c>
      <c r="G80" s="92" t="str">
        <f>VLOOKUP(E80,'LISTADO ATM'!$A$2:$B$897,2,0)</f>
        <v xml:space="preserve">ATM Oficina Gascue </v>
      </c>
      <c r="H80" s="92" t="str">
        <f>VLOOKUP(E80,VIP!$A$2:$O16320,7,FALSE)</f>
        <v>Si</v>
      </c>
      <c r="I80" s="92" t="str">
        <f>VLOOKUP(E80,VIP!$A$2:$O8285,8,FALSE)</f>
        <v>Si</v>
      </c>
      <c r="J80" s="92" t="str">
        <f>VLOOKUP(E80,VIP!$A$2:$O8235,8,FALSE)</f>
        <v>Si</v>
      </c>
      <c r="K80" s="92" t="str">
        <f>VLOOKUP(E80,VIP!$A$2:$O11809,6,0)</f>
        <v>SI</v>
      </c>
      <c r="L80" s="97" t="s">
        <v>2228</v>
      </c>
      <c r="M80" s="110" t="s">
        <v>2591</v>
      </c>
      <c r="N80" s="121" t="s">
        <v>2477</v>
      </c>
      <c r="O80" s="120" t="s">
        <v>2479</v>
      </c>
      <c r="P80" s="110"/>
      <c r="Q80" s="135">
        <v>44246.745879629627</v>
      </c>
    </row>
    <row r="81" spans="1:17" ht="17.399999999999999" x14ac:dyDescent="0.3">
      <c r="A81" s="107" t="str">
        <f>VLOOKUP(E81,'LISTADO ATM'!$A$2:$C$898,3,0)</f>
        <v>DISTRITO NACIONAL</v>
      </c>
      <c r="B81" s="101" t="s">
        <v>2511</v>
      </c>
      <c r="C81" s="95">
        <v>44245.613680555558</v>
      </c>
      <c r="D81" s="107" t="s">
        <v>2189</v>
      </c>
      <c r="E81" s="93">
        <v>149</v>
      </c>
      <c r="F81" s="84" t="str">
        <f>VLOOKUP(E81,VIP!$A$2:$O11426,2,0)</f>
        <v>DRBR149</v>
      </c>
      <c r="G81" s="92" t="str">
        <f>VLOOKUP(E81,'LISTADO ATM'!$A$2:$B$897,2,0)</f>
        <v>ATM Estación Metro Concepción</v>
      </c>
      <c r="H81" s="92" t="str">
        <f>VLOOKUP(E81,VIP!$A$2:$O16347,7,FALSE)</f>
        <v>N/A</v>
      </c>
      <c r="I81" s="92" t="str">
        <f>VLOOKUP(E81,VIP!$A$2:$O8312,8,FALSE)</f>
        <v>N/A</v>
      </c>
      <c r="J81" s="92" t="str">
        <f>VLOOKUP(E81,VIP!$A$2:$O8262,8,FALSE)</f>
        <v>N/A</v>
      </c>
      <c r="K81" s="92" t="str">
        <f>VLOOKUP(E81,VIP!$A$2:$O11836,6,0)</f>
        <v>N/A</v>
      </c>
      <c r="L81" s="97" t="s">
        <v>2228</v>
      </c>
      <c r="M81" s="110" t="s">
        <v>2591</v>
      </c>
      <c r="N81" s="121" t="s">
        <v>2477</v>
      </c>
      <c r="O81" s="120" t="s">
        <v>2479</v>
      </c>
      <c r="P81" s="110"/>
      <c r="Q81" s="135">
        <v>44246.7500462963</v>
      </c>
    </row>
    <row r="82" spans="1:17" ht="17.399999999999999" x14ac:dyDescent="0.3">
      <c r="A82" s="107" t="str">
        <f>VLOOKUP(E82,'LISTADO ATM'!$A$2:$C$898,3,0)</f>
        <v>SUR</v>
      </c>
      <c r="B82" s="101" t="s">
        <v>2589</v>
      </c>
      <c r="C82" s="95">
        <v>44246.369791666664</v>
      </c>
      <c r="D82" s="107" t="s">
        <v>2189</v>
      </c>
      <c r="E82" s="93">
        <v>537</v>
      </c>
      <c r="F82" s="84" t="str">
        <f>VLOOKUP(E82,VIP!$A$2:$O11459,2,0)</f>
        <v>DRBR537</v>
      </c>
      <c r="G82" s="92" t="str">
        <f>VLOOKUP(E82,'LISTADO ATM'!$A$2:$B$897,2,0)</f>
        <v xml:space="preserve">ATM Estación Texaco Enriquillo (Barahona) </v>
      </c>
      <c r="H82" s="92" t="str">
        <f>VLOOKUP(E82,VIP!$A$2:$O16380,7,FALSE)</f>
        <v>Si</v>
      </c>
      <c r="I82" s="92" t="str">
        <f>VLOOKUP(E82,VIP!$A$2:$O8345,8,FALSE)</f>
        <v>Si</v>
      </c>
      <c r="J82" s="92" t="str">
        <f>VLOOKUP(E82,VIP!$A$2:$O8295,8,FALSE)</f>
        <v>Si</v>
      </c>
      <c r="K82" s="92" t="str">
        <f>VLOOKUP(E82,VIP!$A$2:$O11869,6,0)</f>
        <v>NO</v>
      </c>
      <c r="L82" s="97" t="s">
        <v>2254</v>
      </c>
      <c r="M82" s="110" t="s">
        <v>2591</v>
      </c>
      <c r="N82" s="121" t="s">
        <v>2477</v>
      </c>
      <c r="O82" s="120" t="s">
        <v>2479</v>
      </c>
      <c r="P82" s="110"/>
      <c r="Q82" s="135">
        <v>44246.752129629633</v>
      </c>
    </row>
    <row r="83" spans="1:17" ht="17.399999999999999" x14ac:dyDescent="0.3">
      <c r="A83" s="107" t="str">
        <f>VLOOKUP(E83,'LISTADO ATM'!$A$2:$C$898,3,0)</f>
        <v>DISTRITO NACIONAL</v>
      </c>
      <c r="B83" s="101" t="s">
        <v>2543</v>
      </c>
      <c r="C83" s="95">
        <v>44245.883113425924</v>
      </c>
      <c r="D83" s="107" t="s">
        <v>2189</v>
      </c>
      <c r="E83" s="93">
        <v>267</v>
      </c>
      <c r="F83" s="84" t="str">
        <f>VLOOKUP(E83,VIP!$A$2:$O11447,2,0)</f>
        <v>DRBR267</v>
      </c>
      <c r="G83" s="92" t="str">
        <f>VLOOKUP(E83,'LISTADO ATM'!$A$2:$B$897,2,0)</f>
        <v xml:space="preserve">ATM Centro de Caja México </v>
      </c>
      <c r="H83" s="92" t="str">
        <f>VLOOKUP(E83,VIP!$A$2:$O16368,7,FALSE)</f>
        <v>Si</v>
      </c>
      <c r="I83" s="92" t="str">
        <f>VLOOKUP(E83,VIP!$A$2:$O8333,8,FALSE)</f>
        <v>Si</v>
      </c>
      <c r="J83" s="92" t="str">
        <f>VLOOKUP(E83,VIP!$A$2:$O8283,8,FALSE)</f>
        <v>Si</v>
      </c>
      <c r="K83" s="92" t="str">
        <f>VLOOKUP(E83,VIP!$A$2:$O11857,6,0)</f>
        <v>NO</v>
      </c>
      <c r="L83" s="97" t="s">
        <v>2435</v>
      </c>
      <c r="M83" s="110" t="s">
        <v>2591</v>
      </c>
      <c r="N83" s="121" t="s">
        <v>2477</v>
      </c>
      <c r="O83" s="120" t="s">
        <v>2479</v>
      </c>
      <c r="P83" s="110"/>
      <c r="Q83" s="135">
        <v>44246.754212962966</v>
      </c>
    </row>
    <row r="84" spans="1:17" ht="17.399999999999999" x14ac:dyDescent="0.3">
      <c r="A84" s="107" t="str">
        <f>VLOOKUP(E84,'LISTADO ATM'!$A$2:$C$898,3,0)</f>
        <v>NORTE</v>
      </c>
      <c r="B84" s="101" t="s">
        <v>2605</v>
      </c>
      <c r="C84" s="95">
        <v>44246.603750000002</v>
      </c>
      <c r="D84" s="107" t="s">
        <v>2190</v>
      </c>
      <c r="E84" s="93">
        <v>497</v>
      </c>
      <c r="F84" s="84" t="str">
        <f>VLOOKUP(E84,VIP!$A$2:$O11453,2,0)</f>
        <v>DRBR497</v>
      </c>
      <c r="G84" s="92" t="str">
        <f>VLOOKUP(E84,'LISTADO ATM'!$A$2:$B$897,2,0)</f>
        <v xml:space="preserve">ATM Oficina El Portal II (Santiago) </v>
      </c>
      <c r="H84" s="92" t="str">
        <f>VLOOKUP(E84,VIP!$A$2:$O16374,7,FALSE)</f>
        <v>Si</v>
      </c>
      <c r="I84" s="92" t="str">
        <f>VLOOKUP(E84,VIP!$A$2:$O8339,8,FALSE)</f>
        <v>Si</v>
      </c>
      <c r="J84" s="92" t="str">
        <f>VLOOKUP(E84,VIP!$A$2:$O8289,8,FALSE)</f>
        <v>Si</v>
      </c>
      <c r="K84" s="92" t="str">
        <f>VLOOKUP(E84,VIP!$A$2:$O11863,6,0)</f>
        <v>SI</v>
      </c>
      <c r="L84" s="97" t="s">
        <v>2228</v>
      </c>
      <c r="M84" s="110" t="s">
        <v>2591</v>
      </c>
      <c r="N84" s="121" t="s">
        <v>2477</v>
      </c>
      <c r="O84" s="120" t="s">
        <v>2498</v>
      </c>
      <c r="P84" s="110"/>
      <c r="Q84" s="135">
        <v>44246.754907407405</v>
      </c>
    </row>
    <row r="85" spans="1:17" ht="17.399999999999999" x14ac:dyDescent="0.3">
      <c r="A85" s="107" t="str">
        <f>VLOOKUP(E85,'LISTADO ATM'!$A$2:$C$898,3,0)</f>
        <v>NORTE</v>
      </c>
      <c r="B85" s="101" t="s">
        <v>2609</v>
      </c>
      <c r="C85" s="95">
        <v>44246.538275462961</v>
      </c>
      <c r="D85" s="107" t="s">
        <v>2488</v>
      </c>
      <c r="E85" s="93">
        <v>809</v>
      </c>
      <c r="F85" s="84" t="str">
        <f>VLOOKUP(E85,VIP!$A$2:$O11457,2,0)</f>
        <v>DRBR809</v>
      </c>
      <c r="G85" s="92" t="str">
        <f>VLOOKUP(E85,'LISTADO ATM'!$A$2:$B$897,2,0)</f>
        <v>ATM Yoma (Cotuí)</v>
      </c>
      <c r="H85" s="92" t="str">
        <f>VLOOKUP(E85,VIP!$A$2:$O16378,7,FALSE)</f>
        <v>Si</v>
      </c>
      <c r="I85" s="92" t="str">
        <f>VLOOKUP(E85,VIP!$A$2:$O8343,8,FALSE)</f>
        <v>Si</v>
      </c>
      <c r="J85" s="92" t="str">
        <f>VLOOKUP(E85,VIP!$A$2:$O8293,8,FALSE)</f>
        <v>Si</v>
      </c>
      <c r="K85" s="92" t="str">
        <f>VLOOKUP(E85,VIP!$A$2:$O11867,6,0)</f>
        <v>NO</v>
      </c>
      <c r="L85" s="97" t="s">
        <v>2430</v>
      </c>
      <c r="M85" s="110" t="s">
        <v>2591</v>
      </c>
      <c r="N85" s="121" t="s">
        <v>2477</v>
      </c>
      <c r="O85" s="120" t="s">
        <v>2492</v>
      </c>
      <c r="P85" s="110"/>
      <c r="Q85" s="135">
        <v>44246.757685185185</v>
      </c>
    </row>
    <row r="86" spans="1:17" ht="17.399999999999999" x14ac:dyDescent="0.3">
      <c r="A86" s="107" t="str">
        <f>VLOOKUP(E86,'LISTADO ATM'!$A$2:$C$898,3,0)</f>
        <v>DISTRITO NACIONAL</v>
      </c>
      <c r="B86" s="101" t="s">
        <v>2512</v>
      </c>
      <c r="C86" s="95">
        <v>44245.610486111109</v>
      </c>
      <c r="D86" s="107" t="s">
        <v>2473</v>
      </c>
      <c r="E86" s="93">
        <v>391</v>
      </c>
      <c r="F86" s="84" t="str">
        <f>VLOOKUP(E86,VIP!$A$2:$O11427,2,0)</f>
        <v>DRBR391</v>
      </c>
      <c r="G86" s="92" t="str">
        <f>VLOOKUP(E86,'LISTADO ATM'!$A$2:$B$897,2,0)</f>
        <v xml:space="preserve">ATM S/M Jumbo Luperón </v>
      </c>
      <c r="H86" s="92" t="str">
        <f>VLOOKUP(E86,VIP!$A$2:$O16348,7,FALSE)</f>
        <v>Si</v>
      </c>
      <c r="I86" s="92" t="str">
        <f>VLOOKUP(E86,VIP!$A$2:$O8313,8,FALSE)</f>
        <v>Si</v>
      </c>
      <c r="J86" s="92" t="str">
        <f>VLOOKUP(E86,VIP!$A$2:$O8263,8,FALSE)</f>
        <v>Si</v>
      </c>
      <c r="K86" s="92" t="str">
        <f>VLOOKUP(E86,VIP!$A$2:$O11837,6,0)</f>
        <v>NO</v>
      </c>
      <c r="L86" s="97" t="s">
        <v>2502</v>
      </c>
      <c r="M86" s="110" t="s">
        <v>2591</v>
      </c>
      <c r="N86" s="121" t="s">
        <v>2477</v>
      </c>
      <c r="O86" s="120" t="s">
        <v>2478</v>
      </c>
      <c r="P86" s="110"/>
      <c r="Q86" s="135">
        <v>44246.758379629631</v>
      </c>
    </row>
    <row r="87" spans="1:17" ht="17.399999999999999" x14ac:dyDescent="0.3">
      <c r="A87" s="107" t="str">
        <f>VLOOKUP(E87,'LISTADO ATM'!$A$2:$C$898,3,0)</f>
        <v>DISTRITO NACIONAL</v>
      </c>
      <c r="B87" s="101" t="s">
        <v>2612</v>
      </c>
      <c r="C87" s="95">
        <v>44246.524884259263</v>
      </c>
      <c r="D87" s="107" t="s">
        <v>2189</v>
      </c>
      <c r="E87" s="93">
        <v>816</v>
      </c>
      <c r="F87" s="84" t="str">
        <f>VLOOKUP(E87,VIP!$A$2:$O11460,2,0)</f>
        <v>DRBR816</v>
      </c>
      <c r="G87" s="92" t="str">
        <f>VLOOKUP(E87,'LISTADO ATM'!$A$2:$B$897,2,0)</f>
        <v xml:space="preserve">ATM Oficina Pedro Brand </v>
      </c>
      <c r="H87" s="92" t="str">
        <f>VLOOKUP(E87,VIP!$A$2:$O16381,7,FALSE)</f>
        <v>Si</v>
      </c>
      <c r="I87" s="92" t="str">
        <f>VLOOKUP(E87,VIP!$A$2:$O8346,8,FALSE)</f>
        <v>Si</v>
      </c>
      <c r="J87" s="92" t="str">
        <f>VLOOKUP(E87,VIP!$A$2:$O8296,8,FALSE)</f>
        <v>Si</v>
      </c>
      <c r="K87" s="92" t="str">
        <f>VLOOKUP(E87,VIP!$A$2:$O11870,6,0)</f>
        <v>NO</v>
      </c>
      <c r="L87" s="97" t="s">
        <v>2228</v>
      </c>
      <c r="M87" s="110" t="s">
        <v>2591</v>
      </c>
      <c r="N87" s="121" t="s">
        <v>2616</v>
      </c>
      <c r="O87" s="120" t="s">
        <v>2479</v>
      </c>
      <c r="P87" s="110"/>
      <c r="Q87" s="135">
        <v>44246.758379629631</v>
      </c>
    </row>
    <row r="88" spans="1:17" ht="17.399999999999999" x14ac:dyDescent="0.3">
      <c r="A88" s="107" t="str">
        <f>VLOOKUP(E88,'LISTADO ATM'!$A$2:$C$898,3,0)</f>
        <v>DISTRITO NACIONAL</v>
      </c>
      <c r="B88" s="101" t="s">
        <v>2542</v>
      </c>
      <c r="C88" s="95">
        <v>44245.8903587963</v>
      </c>
      <c r="D88" s="107" t="s">
        <v>2189</v>
      </c>
      <c r="E88" s="93">
        <v>499</v>
      </c>
      <c r="F88" s="84" t="str">
        <f>VLOOKUP(E88,VIP!$A$2:$O11446,2,0)</f>
        <v>DRBR499</v>
      </c>
      <c r="G88" s="92" t="str">
        <f>VLOOKUP(E88,'LISTADO ATM'!$A$2:$B$897,2,0)</f>
        <v xml:space="preserve">ATM Estación Sunix Tiradentes </v>
      </c>
      <c r="H88" s="92" t="str">
        <f>VLOOKUP(E88,VIP!$A$2:$O16367,7,FALSE)</f>
        <v>Si</v>
      </c>
      <c r="I88" s="92" t="str">
        <f>VLOOKUP(E88,VIP!$A$2:$O8332,8,FALSE)</f>
        <v>Si</v>
      </c>
      <c r="J88" s="92" t="str">
        <f>VLOOKUP(E88,VIP!$A$2:$O8282,8,FALSE)</f>
        <v>Si</v>
      </c>
      <c r="K88" s="92" t="str">
        <f>VLOOKUP(E88,VIP!$A$2:$O11856,6,0)</f>
        <v>NO</v>
      </c>
      <c r="L88" s="97" t="s">
        <v>2435</v>
      </c>
      <c r="M88" s="110" t="s">
        <v>2591</v>
      </c>
      <c r="N88" s="121" t="s">
        <v>2477</v>
      </c>
      <c r="O88" s="120" t="s">
        <v>2479</v>
      </c>
      <c r="P88" s="110"/>
      <c r="Q88" s="135">
        <v>44246.759768518517</v>
      </c>
    </row>
    <row r="89" spans="1:17" ht="17.399999999999999" x14ac:dyDescent="0.3">
      <c r="A89" s="107" t="str">
        <f>VLOOKUP(E89,'LISTADO ATM'!$A$2:$C$898,3,0)</f>
        <v>SUR</v>
      </c>
      <c r="B89" s="101" t="s">
        <v>2613</v>
      </c>
      <c r="C89" s="95">
        <v>44246.51766203704</v>
      </c>
      <c r="D89" s="107" t="s">
        <v>2189</v>
      </c>
      <c r="E89" s="93">
        <v>871</v>
      </c>
      <c r="F89" s="84" t="str">
        <f>VLOOKUP(E89,VIP!$A$2:$O11461,2,0)</f>
        <v>DRBR871</v>
      </c>
      <c r="G89" s="92" t="str">
        <f>VLOOKUP(E89,'LISTADO ATM'!$A$2:$B$897,2,0)</f>
        <v>ATM Plaza Cultural San Juan</v>
      </c>
      <c r="H89" s="92" t="str">
        <f>VLOOKUP(E89,VIP!$A$2:$O16382,7,FALSE)</f>
        <v>N/A</v>
      </c>
      <c r="I89" s="92" t="str">
        <f>VLOOKUP(E89,VIP!$A$2:$O8347,8,FALSE)</f>
        <v>N/A</v>
      </c>
      <c r="J89" s="92" t="str">
        <f>VLOOKUP(E89,VIP!$A$2:$O8297,8,FALSE)</f>
        <v>N/A</v>
      </c>
      <c r="K89" s="92" t="str">
        <f>VLOOKUP(E89,VIP!$A$2:$O11871,6,0)</f>
        <v>N/A</v>
      </c>
      <c r="L89" s="97" t="s">
        <v>2254</v>
      </c>
      <c r="M89" s="110" t="s">
        <v>2591</v>
      </c>
      <c r="N89" s="121" t="s">
        <v>2616</v>
      </c>
      <c r="O89" s="120" t="s">
        <v>2479</v>
      </c>
      <c r="P89" s="110"/>
      <c r="Q89" s="135">
        <v>44246.759768518517</v>
      </c>
    </row>
    <row r="90" spans="1:17" ht="17.399999999999999" x14ac:dyDescent="0.3">
      <c r="A90" s="107" t="str">
        <f>VLOOKUP(E90,'LISTADO ATM'!$A$2:$C$898,3,0)</f>
        <v>NORTE</v>
      </c>
      <c r="B90" s="101" t="s">
        <v>2606</v>
      </c>
      <c r="C90" s="95">
        <v>44246.544351851851</v>
      </c>
      <c r="D90" s="107" t="s">
        <v>2190</v>
      </c>
      <c r="E90" s="93">
        <v>262</v>
      </c>
      <c r="F90" s="84" t="str">
        <f>VLOOKUP(E90,VIP!$A$2:$O11454,2,0)</f>
        <v>DRBR262</v>
      </c>
      <c r="G90" s="92" t="str">
        <f>VLOOKUP(E90,'LISTADO ATM'!$A$2:$B$897,2,0)</f>
        <v xml:space="preserve">ATM Oficina Obras Públicas (Santiago) </v>
      </c>
      <c r="H90" s="92" t="str">
        <f>VLOOKUP(E90,VIP!$A$2:$O16375,7,FALSE)</f>
        <v>Si</v>
      </c>
      <c r="I90" s="92" t="str">
        <f>VLOOKUP(E90,VIP!$A$2:$O8340,8,FALSE)</f>
        <v>Si</v>
      </c>
      <c r="J90" s="92" t="str">
        <f>VLOOKUP(E90,VIP!$A$2:$O8290,8,FALSE)</f>
        <v>Si</v>
      </c>
      <c r="K90" s="92" t="str">
        <f>VLOOKUP(E90,VIP!$A$2:$O11864,6,0)</f>
        <v>SI</v>
      </c>
      <c r="L90" s="97" t="s">
        <v>2254</v>
      </c>
      <c r="M90" s="110" t="s">
        <v>2591</v>
      </c>
      <c r="N90" s="121" t="s">
        <v>2477</v>
      </c>
      <c r="O90" s="120" t="s">
        <v>2615</v>
      </c>
      <c r="P90" s="110"/>
      <c r="Q90" s="135">
        <v>44246.761157407411</v>
      </c>
    </row>
    <row r="91" spans="1:17" ht="17.399999999999999" x14ac:dyDescent="0.3">
      <c r="A91" s="107" t="str">
        <f>VLOOKUP(E91,'LISTADO ATM'!$A$2:$C$898,3,0)</f>
        <v>DISTRITO NACIONAL</v>
      </c>
      <c r="B91" s="101" t="s">
        <v>2607</v>
      </c>
      <c r="C91" s="95">
        <v>44246.543414351851</v>
      </c>
      <c r="D91" s="107" t="s">
        <v>2488</v>
      </c>
      <c r="E91" s="93">
        <v>527</v>
      </c>
      <c r="F91" s="84" t="str">
        <f>VLOOKUP(E91,VIP!$A$2:$O11455,2,0)</f>
        <v>DRBR527</v>
      </c>
      <c r="G91" s="92" t="str">
        <f>VLOOKUP(E91,'LISTADO ATM'!$A$2:$B$897,2,0)</f>
        <v>ATM Oficina Zona Oriental II</v>
      </c>
      <c r="H91" s="92" t="str">
        <f>VLOOKUP(E91,VIP!$A$2:$O16376,7,FALSE)</f>
        <v>Si</v>
      </c>
      <c r="I91" s="92" t="str">
        <f>VLOOKUP(E91,VIP!$A$2:$O8341,8,FALSE)</f>
        <v>Si</v>
      </c>
      <c r="J91" s="92" t="str">
        <f>VLOOKUP(E91,VIP!$A$2:$O8291,8,FALSE)</f>
        <v>Si</v>
      </c>
      <c r="K91" s="92" t="str">
        <f>VLOOKUP(E91,VIP!$A$2:$O11865,6,0)</f>
        <v>SI</v>
      </c>
      <c r="L91" s="97" t="s">
        <v>2430</v>
      </c>
      <c r="M91" s="110" t="s">
        <v>2591</v>
      </c>
      <c r="N91" s="121" t="s">
        <v>2477</v>
      </c>
      <c r="O91" s="120" t="s">
        <v>2492</v>
      </c>
      <c r="P91" s="110"/>
      <c r="Q91" s="135">
        <v>44246.763240740744</v>
      </c>
    </row>
    <row r="92" spans="1:17" ht="17.399999999999999" x14ac:dyDescent="0.3">
      <c r="A92" s="107" t="str">
        <f>VLOOKUP(E92,'LISTADO ATM'!$A$2:$C$898,3,0)</f>
        <v>NORTE</v>
      </c>
      <c r="B92" s="101" t="s">
        <v>2597</v>
      </c>
      <c r="C92" s="95">
        <v>44246.380046296297</v>
      </c>
      <c r="D92" s="107" t="s">
        <v>2488</v>
      </c>
      <c r="E92" s="93">
        <v>411</v>
      </c>
      <c r="F92" s="84" t="str">
        <f>VLOOKUP(E92,VIP!$A$2:$O11454,2,0)</f>
        <v>DRBR411</v>
      </c>
      <c r="G92" s="92" t="str">
        <f>VLOOKUP(E92,'LISTADO ATM'!$A$2:$B$897,2,0)</f>
        <v xml:space="preserve">ATM UNP Piedra Blanca </v>
      </c>
      <c r="H92" s="92" t="str">
        <f>VLOOKUP(E92,VIP!$A$2:$O16375,7,FALSE)</f>
        <v>Si</v>
      </c>
      <c r="I92" s="92" t="str">
        <f>VLOOKUP(E92,VIP!$A$2:$O8340,8,FALSE)</f>
        <v>Si</v>
      </c>
      <c r="J92" s="92" t="str">
        <f>VLOOKUP(E92,VIP!$A$2:$O8290,8,FALSE)</f>
        <v>Si</v>
      </c>
      <c r="K92" s="92" t="str">
        <f>VLOOKUP(E92,VIP!$A$2:$O11864,6,0)</f>
        <v>NO</v>
      </c>
      <c r="L92" s="97" t="s">
        <v>2600</v>
      </c>
      <c r="M92" s="110" t="s">
        <v>2591</v>
      </c>
      <c r="N92" s="135" t="s">
        <v>2598</v>
      </c>
      <c r="O92" s="120" t="s">
        <v>2599</v>
      </c>
      <c r="P92" s="110" t="s">
        <v>2633</v>
      </c>
      <c r="Q92" s="135">
        <v>44246.766712962963</v>
      </c>
    </row>
    <row r="93" spans="1:17" ht="17.399999999999999" x14ac:dyDescent="0.3">
      <c r="A93" s="107" t="str">
        <f>VLOOKUP(E93,'LISTADO ATM'!$A$2:$C$898,3,0)</f>
        <v>DISTRITO NACIONAL</v>
      </c>
      <c r="B93" s="101" t="s">
        <v>2628</v>
      </c>
      <c r="C93" s="95">
        <v>44246.484444444446</v>
      </c>
      <c r="D93" s="107" t="s">
        <v>2488</v>
      </c>
      <c r="E93" s="93">
        <v>834</v>
      </c>
      <c r="F93" s="84" t="str">
        <f>VLOOKUP(E93,VIP!$A$2:$O11473,2,0)</f>
        <v>DRBR834</v>
      </c>
      <c r="G93" s="92" t="str">
        <f>VLOOKUP(E93,'LISTADO ATM'!$A$2:$B$897,2,0)</f>
        <v xml:space="preserve">ATM Centro Médico Moderno </v>
      </c>
      <c r="H93" s="92" t="str">
        <f>VLOOKUP(E93,VIP!$A$2:$O16394,7,FALSE)</f>
        <v>Si</v>
      </c>
      <c r="I93" s="92" t="str">
        <f>VLOOKUP(E93,VIP!$A$2:$O8359,8,FALSE)</f>
        <v>Si</v>
      </c>
      <c r="J93" s="92" t="str">
        <f>VLOOKUP(E93,VIP!$A$2:$O8309,8,FALSE)</f>
        <v>Si</v>
      </c>
      <c r="K93" s="92" t="str">
        <f>VLOOKUP(E93,VIP!$A$2:$O11883,6,0)</f>
        <v>NO</v>
      </c>
      <c r="L93" s="97" t="s">
        <v>2632</v>
      </c>
      <c r="M93" s="110" t="s">
        <v>2591</v>
      </c>
      <c r="N93" s="135" t="s">
        <v>2598</v>
      </c>
      <c r="O93" s="120" t="s">
        <v>2599</v>
      </c>
      <c r="P93" s="96" t="s">
        <v>2635</v>
      </c>
      <c r="Q93" s="135">
        <v>44246.766712962963</v>
      </c>
    </row>
    <row r="94" spans="1:17" ht="17.399999999999999" x14ac:dyDescent="0.3">
      <c r="A94" s="107" t="str">
        <f>VLOOKUP(E94,'LISTADO ATM'!$A$2:$C$898,3,0)</f>
        <v>DISTRITO NACIONAL</v>
      </c>
      <c r="B94" s="101" t="s">
        <v>2627</v>
      </c>
      <c r="C94" s="95">
        <v>44246.518900462965</v>
      </c>
      <c r="D94" s="107" t="s">
        <v>2488</v>
      </c>
      <c r="E94" s="93">
        <v>719</v>
      </c>
      <c r="F94" s="84" t="str">
        <f>VLOOKUP(E94,VIP!$A$2:$O11472,2,0)</f>
        <v>DRBR419</v>
      </c>
      <c r="G94" s="92" t="str">
        <f>VLOOKUP(E94,'LISTADO ATM'!$A$2:$B$897,2,0)</f>
        <v xml:space="preserve">ATM Ayuntamiento Municipal San Luís </v>
      </c>
      <c r="H94" s="92" t="str">
        <f>VLOOKUP(E94,VIP!$A$2:$O16393,7,FALSE)</f>
        <v>Si</v>
      </c>
      <c r="I94" s="92" t="str">
        <f>VLOOKUP(E94,VIP!$A$2:$O8358,8,FALSE)</f>
        <v>Si</v>
      </c>
      <c r="J94" s="92" t="str">
        <f>VLOOKUP(E94,VIP!$A$2:$O8308,8,FALSE)</f>
        <v>Si</v>
      </c>
      <c r="K94" s="92" t="str">
        <f>VLOOKUP(E94,VIP!$A$2:$O11882,6,0)</f>
        <v>NO</v>
      </c>
      <c r="L94" s="97" t="s">
        <v>2632</v>
      </c>
      <c r="M94" s="110" t="s">
        <v>2591</v>
      </c>
      <c r="N94" s="135" t="s">
        <v>2598</v>
      </c>
      <c r="O94" s="120" t="s">
        <v>2599</v>
      </c>
      <c r="P94" s="96" t="s">
        <v>2635</v>
      </c>
      <c r="Q94" s="135">
        <v>44246.766712962963</v>
      </c>
    </row>
    <row r="95" spans="1:17" ht="17.399999999999999" x14ac:dyDescent="0.3">
      <c r="A95" s="107" t="str">
        <f>VLOOKUP(E95,'LISTADO ATM'!$A$2:$C$898,3,0)</f>
        <v>NORTE</v>
      </c>
      <c r="B95" s="101" t="s">
        <v>2626</v>
      </c>
      <c r="C95" s="95">
        <v>44246.549722222226</v>
      </c>
      <c r="D95" s="107" t="s">
        <v>2488</v>
      </c>
      <c r="E95" s="93">
        <v>518</v>
      </c>
      <c r="F95" s="84" t="str">
        <f>VLOOKUP(E95,VIP!$A$2:$O11471,2,0)</f>
        <v>DRBR518</v>
      </c>
      <c r="G95" s="92" t="str">
        <f>VLOOKUP(E95,'LISTADO ATM'!$A$2:$B$897,2,0)</f>
        <v xml:space="preserve">ATM Autobanco Los Alamos </v>
      </c>
      <c r="H95" s="92" t="str">
        <f>VLOOKUP(E95,VIP!$A$2:$O16392,7,FALSE)</f>
        <v>Si</v>
      </c>
      <c r="I95" s="92" t="str">
        <f>VLOOKUP(E95,VIP!$A$2:$O8357,8,FALSE)</f>
        <v>Si</v>
      </c>
      <c r="J95" s="92" t="str">
        <f>VLOOKUP(E95,VIP!$A$2:$O8307,8,FALSE)</f>
        <v>Si</v>
      </c>
      <c r="K95" s="92" t="str">
        <f>VLOOKUP(E95,VIP!$A$2:$O11881,6,0)</f>
        <v>NO</v>
      </c>
      <c r="L95" s="97" t="s">
        <v>2600</v>
      </c>
      <c r="M95" s="110" t="s">
        <v>2591</v>
      </c>
      <c r="N95" s="135" t="s">
        <v>2598</v>
      </c>
      <c r="O95" s="120" t="s">
        <v>2629</v>
      </c>
      <c r="P95" s="110" t="s">
        <v>2633</v>
      </c>
      <c r="Q95" s="135">
        <v>44246.766712962963</v>
      </c>
    </row>
    <row r="96" spans="1:17" ht="17.399999999999999" x14ac:dyDescent="0.3">
      <c r="A96" s="107" t="str">
        <f>VLOOKUP(E96,'LISTADO ATM'!$A$2:$C$898,3,0)</f>
        <v>ESTE</v>
      </c>
      <c r="B96" s="101" t="s">
        <v>2625</v>
      </c>
      <c r="C96" s="95">
        <v>44246.551874999997</v>
      </c>
      <c r="D96" s="107" t="s">
        <v>2488</v>
      </c>
      <c r="E96" s="93">
        <v>111</v>
      </c>
      <c r="F96" s="84" t="str">
        <f>VLOOKUP(E96,VIP!$A$2:$O11470,2,0)</f>
        <v>DRBR111</v>
      </c>
      <c r="G96" s="92" t="str">
        <f>VLOOKUP(E96,'LISTADO ATM'!$A$2:$B$897,2,0)</f>
        <v xml:space="preserve">ATM Oficina San Pedro </v>
      </c>
      <c r="H96" s="92" t="str">
        <f>VLOOKUP(E96,VIP!$A$2:$O16391,7,FALSE)</f>
        <v>Si</v>
      </c>
      <c r="I96" s="92" t="str">
        <f>VLOOKUP(E96,VIP!$A$2:$O8356,8,FALSE)</f>
        <v>Si</v>
      </c>
      <c r="J96" s="92" t="str">
        <f>VLOOKUP(E96,VIP!$A$2:$O8306,8,FALSE)</f>
        <v>Si</v>
      </c>
      <c r="K96" s="92" t="str">
        <f>VLOOKUP(E96,VIP!$A$2:$O11880,6,0)</f>
        <v>SI</v>
      </c>
      <c r="L96" s="97" t="s">
        <v>2630</v>
      </c>
      <c r="M96" s="110" t="s">
        <v>2591</v>
      </c>
      <c r="N96" s="135" t="s">
        <v>2598</v>
      </c>
      <c r="O96" s="120" t="s">
        <v>2629</v>
      </c>
      <c r="P96" s="110" t="s">
        <v>2634</v>
      </c>
      <c r="Q96" s="135">
        <v>44246.766712962963</v>
      </c>
    </row>
    <row r="97" spans="1:17" s="111" customFormat="1" ht="17.399999999999999" x14ac:dyDescent="0.3">
      <c r="A97" s="107" t="str">
        <f>VLOOKUP(E97,'LISTADO ATM'!$A$2:$C$898,3,0)</f>
        <v>NORTE</v>
      </c>
      <c r="B97" s="101" t="s">
        <v>2624</v>
      </c>
      <c r="C97" s="95">
        <v>44246.553124999999</v>
      </c>
      <c r="D97" s="107" t="s">
        <v>2488</v>
      </c>
      <c r="E97" s="93">
        <v>4</v>
      </c>
      <c r="F97" s="84" t="str">
        <f>VLOOKUP(E97,VIP!$A$2:$O11469,2,0)</f>
        <v>DRBR004</v>
      </c>
      <c r="G97" s="92" t="str">
        <f>VLOOKUP(E97,'LISTADO ATM'!$A$2:$B$897,2,0)</f>
        <v>ATM Avenida Rivas</v>
      </c>
      <c r="H97" s="92" t="str">
        <f>VLOOKUP(E97,VIP!$A$2:$O16390,7,FALSE)</f>
        <v>Si</v>
      </c>
      <c r="I97" s="92" t="str">
        <f>VLOOKUP(E97,VIP!$A$2:$O8355,8,FALSE)</f>
        <v>Si</v>
      </c>
      <c r="J97" s="92" t="str">
        <f>VLOOKUP(E97,VIP!$A$2:$O8305,8,FALSE)</f>
        <v>Si</v>
      </c>
      <c r="K97" s="92" t="str">
        <f>VLOOKUP(E97,VIP!$A$2:$O11879,6,0)</f>
        <v>NO</v>
      </c>
      <c r="L97" s="97" t="s">
        <v>2630</v>
      </c>
      <c r="M97" s="110" t="s">
        <v>2591</v>
      </c>
      <c r="N97" s="135" t="s">
        <v>2598</v>
      </c>
      <c r="O97" s="120" t="s">
        <v>2629</v>
      </c>
      <c r="P97" s="110" t="s">
        <v>2634</v>
      </c>
      <c r="Q97" s="135">
        <v>44246.766712962963</v>
      </c>
    </row>
    <row r="98" spans="1:17" s="111" customFormat="1" ht="17.399999999999999" x14ac:dyDescent="0.3">
      <c r="A98" s="107" t="str">
        <f>VLOOKUP(E98,'LISTADO ATM'!$A$2:$C$898,3,0)</f>
        <v>DISTRITO NACIONAL</v>
      </c>
      <c r="B98" s="101" t="s">
        <v>2623</v>
      </c>
      <c r="C98" s="95">
        <v>44246.587847222225</v>
      </c>
      <c r="D98" s="107" t="s">
        <v>2488</v>
      </c>
      <c r="E98" s="93">
        <v>493</v>
      </c>
      <c r="F98" s="84" t="str">
        <f>VLOOKUP(E98,VIP!$A$2:$O11468,2,0)</f>
        <v>DRBR493</v>
      </c>
      <c r="G98" s="92" t="str">
        <f>VLOOKUP(E98,'LISTADO ATM'!$A$2:$B$897,2,0)</f>
        <v xml:space="preserve">ATM Oficina Haina Occidental II </v>
      </c>
      <c r="H98" s="92" t="str">
        <f>VLOOKUP(E98,VIP!$A$2:$O16389,7,FALSE)</f>
        <v>Si</v>
      </c>
      <c r="I98" s="92" t="str">
        <f>VLOOKUP(E98,VIP!$A$2:$O8354,8,FALSE)</f>
        <v>Si</v>
      </c>
      <c r="J98" s="92" t="str">
        <f>VLOOKUP(E98,VIP!$A$2:$O8304,8,FALSE)</f>
        <v>Si</v>
      </c>
      <c r="K98" s="92" t="str">
        <f>VLOOKUP(E98,VIP!$A$2:$O11878,6,0)</f>
        <v>NO</v>
      </c>
      <c r="L98" s="97" t="s">
        <v>2630</v>
      </c>
      <c r="M98" s="110" t="s">
        <v>2591</v>
      </c>
      <c r="N98" s="135" t="s">
        <v>2598</v>
      </c>
      <c r="O98" s="120" t="s">
        <v>2629</v>
      </c>
      <c r="P98" s="110" t="s">
        <v>2634</v>
      </c>
      <c r="Q98" s="135">
        <v>44246.766712962963</v>
      </c>
    </row>
    <row r="99" spans="1:17" s="111" customFormat="1" ht="17.399999999999999" x14ac:dyDescent="0.3">
      <c r="A99" s="107" t="str">
        <f>VLOOKUP(E99,'LISTADO ATM'!$A$2:$C$898,3,0)</f>
        <v>NORTE</v>
      </c>
      <c r="B99" s="101" t="s">
        <v>2622</v>
      </c>
      <c r="C99" s="95">
        <v>44246.591157407405</v>
      </c>
      <c r="D99" s="107" t="s">
        <v>2488</v>
      </c>
      <c r="E99" s="93">
        <v>604</v>
      </c>
      <c r="F99" s="84" t="str">
        <f>VLOOKUP(E99,VIP!$A$2:$O11467,2,0)</f>
        <v>DRBR401</v>
      </c>
      <c r="G99" s="92" t="str">
        <f>VLOOKUP(E99,'LISTADO ATM'!$A$2:$B$897,2,0)</f>
        <v xml:space="preserve">ATM Oficina Estancia Nueva (Moca) </v>
      </c>
      <c r="H99" s="92" t="str">
        <f>VLOOKUP(E99,VIP!$A$2:$O16388,7,FALSE)</f>
        <v>Si</v>
      </c>
      <c r="I99" s="92" t="str">
        <f>VLOOKUP(E99,VIP!$A$2:$O8353,8,FALSE)</f>
        <v>Si</v>
      </c>
      <c r="J99" s="92" t="str">
        <f>VLOOKUP(E99,VIP!$A$2:$O8303,8,FALSE)</f>
        <v>Si</v>
      </c>
      <c r="K99" s="92" t="str">
        <f>VLOOKUP(E99,VIP!$A$2:$O11877,6,0)</f>
        <v>NO</v>
      </c>
      <c r="L99" s="97" t="s">
        <v>2631</v>
      </c>
      <c r="M99" s="110" t="s">
        <v>2591</v>
      </c>
      <c r="N99" s="135" t="s">
        <v>2598</v>
      </c>
      <c r="O99" s="120" t="s">
        <v>2629</v>
      </c>
      <c r="P99" s="110" t="s">
        <v>2634</v>
      </c>
      <c r="Q99" s="135">
        <v>44246.766712962963</v>
      </c>
    </row>
    <row r="100" spans="1:17" s="111" customFormat="1" ht="17.399999999999999" x14ac:dyDescent="0.3">
      <c r="A100" s="107" t="str">
        <f>VLOOKUP(E100,'LISTADO ATM'!$A$2:$C$898,3,0)</f>
        <v>NORTE</v>
      </c>
      <c r="B100" s="101" t="s">
        <v>2621</v>
      </c>
      <c r="C100" s="95">
        <v>44246.593113425923</v>
      </c>
      <c r="D100" s="107" t="s">
        <v>2488</v>
      </c>
      <c r="E100" s="93">
        <v>88</v>
      </c>
      <c r="F100" s="84" t="str">
        <f>VLOOKUP(E100,VIP!$A$2:$O11466,2,0)</f>
        <v>DRBR088</v>
      </c>
      <c r="G100" s="92" t="str">
        <f>VLOOKUP(E100,'LISTADO ATM'!$A$2:$B$897,2,0)</f>
        <v xml:space="preserve">ATM S/M La Fuente (Santiago) </v>
      </c>
      <c r="H100" s="92" t="str">
        <f>VLOOKUP(E100,VIP!$A$2:$O16387,7,FALSE)</f>
        <v>Si</v>
      </c>
      <c r="I100" s="92" t="str">
        <f>VLOOKUP(E100,VIP!$A$2:$O8352,8,FALSE)</f>
        <v>Si</v>
      </c>
      <c r="J100" s="92" t="str">
        <f>VLOOKUP(E100,VIP!$A$2:$O8302,8,FALSE)</f>
        <v>Si</v>
      </c>
      <c r="K100" s="92" t="str">
        <f>VLOOKUP(E100,VIP!$A$2:$O11876,6,0)</f>
        <v>NO</v>
      </c>
      <c r="L100" s="97" t="s">
        <v>2630</v>
      </c>
      <c r="M100" s="110" t="s">
        <v>2591</v>
      </c>
      <c r="N100" s="135" t="s">
        <v>2598</v>
      </c>
      <c r="O100" s="120" t="s">
        <v>2629</v>
      </c>
      <c r="P100" s="110" t="s">
        <v>2634</v>
      </c>
      <c r="Q100" s="135">
        <v>44246.766712962963</v>
      </c>
    </row>
    <row r="101" spans="1:17" s="111" customFormat="1" ht="17.399999999999999" x14ac:dyDescent="0.3">
      <c r="A101" s="107" t="str">
        <f>VLOOKUP(E101,'LISTADO ATM'!$A$2:$C$898,3,0)</f>
        <v>NORTE</v>
      </c>
      <c r="B101" s="101" t="s">
        <v>2620</v>
      </c>
      <c r="C101" s="95">
        <v>44246.594270833331</v>
      </c>
      <c r="D101" s="107" t="s">
        <v>2488</v>
      </c>
      <c r="E101" s="93">
        <v>965</v>
      </c>
      <c r="F101" s="84" t="str">
        <f>VLOOKUP(E101,VIP!$A$2:$O11465,2,0)</f>
        <v>DRBR965</v>
      </c>
      <c r="G101" s="92" t="str">
        <f>VLOOKUP(E101,'LISTADO ATM'!$A$2:$B$897,2,0)</f>
        <v xml:space="preserve">ATM S/M La Fuente FUN (Santiago) </v>
      </c>
      <c r="H101" s="92" t="str">
        <f>VLOOKUP(E101,VIP!$A$2:$O16386,7,FALSE)</f>
        <v>Si</v>
      </c>
      <c r="I101" s="92" t="str">
        <f>VLOOKUP(E101,VIP!$A$2:$O8351,8,FALSE)</f>
        <v>Si</v>
      </c>
      <c r="J101" s="92" t="str">
        <f>VLOOKUP(E101,VIP!$A$2:$O8301,8,FALSE)</f>
        <v>Si</v>
      </c>
      <c r="K101" s="92" t="str">
        <f>VLOOKUP(E101,VIP!$A$2:$O11875,6,0)</f>
        <v>NO</v>
      </c>
      <c r="L101" s="97" t="s">
        <v>2630</v>
      </c>
      <c r="M101" s="110" t="s">
        <v>2591</v>
      </c>
      <c r="N101" s="135" t="s">
        <v>2598</v>
      </c>
      <c r="O101" s="120" t="s">
        <v>2629</v>
      </c>
      <c r="P101" s="110" t="s">
        <v>2634</v>
      </c>
      <c r="Q101" s="135">
        <v>44246.766712962963</v>
      </c>
    </row>
    <row r="102" spans="1:17" s="111" customFormat="1" ht="17.399999999999999" x14ac:dyDescent="0.3">
      <c r="A102" s="107" t="str">
        <f>VLOOKUP(E102,'LISTADO ATM'!$A$2:$C$898,3,0)</f>
        <v>NORTE</v>
      </c>
      <c r="B102" s="101" t="s">
        <v>2619</v>
      </c>
      <c r="C102" s="95">
        <v>44246.595613425925</v>
      </c>
      <c r="D102" s="107" t="s">
        <v>2488</v>
      </c>
      <c r="E102" s="93">
        <v>119</v>
      </c>
      <c r="F102" s="84" t="str">
        <f>VLOOKUP(E102,VIP!$A$2:$O11464,2,0)</f>
        <v>DRBR119</v>
      </c>
      <c r="G102" s="92" t="str">
        <f>VLOOKUP(E102,'LISTADO ATM'!$A$2:$B$897,2,0)</f>
        <v>ATM Oficina La Barranquita</v>
      </c>
      <c r="H102" s="92" t="str">
        <f>VLOOKUP(E102,VIP!$A$2:$O16385,7,FALSE)</f>
        <v>N/A</v>
      </c>
      <c r="I102" s="92" t="str">
        <f>VLOOKUP(E102,VIP!$A$2:$O8350,8,FALSE)</f>
        <v>N/A</v>
      </c>
      <c r="J102" s="92" t="str">
        <f>VLOOKUP(E102,VIP!$A$2:$O8300,8,FALSE)</f>
        <v>N/A</v>
      </c>
      <c r="K102" s="92" t="str">
        <f>VLOOKUP(E102,VIP!$A$2:$O11874,6,0)</f>
        <v>N/A</v>
      </c>
      <c r="L102" s="97" t="s">
        <v>2630</v>
      </c>
      <c r="M102" s="110" t="s">
        <v>2591</v>
      </c>
      <c r="N102" s="135" t="s">
        <v>2598</v>
      </c>
      <c r="O102" s="120" t="s">
        <v>2629</v>
      </c>
      <c r="P102" s="110" t="s">
        <v>2634</v>
      </c>
      <c r="Q102" s="135">
        <v>44246.766712962963</v>
      </c>
    </row>
    <row r="103" spans="1:17" s="111" customFormat="1" ht="17.399999999999999" x14ac:dyDescent="0.3">
      <c r="A103" s="107" t="str">
        <f>VLOOKUP(E103,'LISTADO ATM'!$A$2:$C$898,3,0)</f>
        <v>NORTE</v>
      </c>
      <c r="B103" s="101" t="s">
        <v>2618</v>
      </c>
      <c r="C103" s="95">
        <v>44246.597002314818</v>
      </c>
      <c r="D103" s="107" t="s">
        <v>2488</v>
      </c>
      <c r="E103" s="93">
        <v>380</v>
      </c>
      <c r="F103" s="84" t="str">
        <f>VLOOKUP(E103,VIP!$A$2:$O11463,2,0)</f>
        <v>DRBR380</v>
      </c>
      <c r="G103" s="92" t="str">
        <f>VLOOKUP(E103,'LISTADO ATM'!$A$2:$B$897,2,0)</f>
        <v xml:space="preserve">ATM Oficina Navarrete </v>
      </c>
      <c r="H103" s="92" t="str">
        <f>VLOOKUP(E103,VIP!$A$2:$O16384,7,FALSE)</f>
        <v>Si</v>
      </c>
      <c r="I103" s="92" t="str">
        <f>VLOOKUP(E103,VIP!$A$2:$O8349,8,FALSE)</f>
        <v>Si</v>
      </c>
      <c r="J103" s="92" t="str">
        <f>VLOOKUP(E103,VIP!$A$2:$O8299,8,FALSE)</f>
        <v>Si</v>
      </c>
      <c r="K103" s="92" t="str">
        <f>VLOOKUP(E103,VIP!$A$2:$O11873,6,0)</f>
        <v>NO</v>
      </c>
      <c r="L103" s="97" t="s">
        <v>2600</v>
      </c>
      <c r="M103" s="110" t="s">
        <v>2591</v>
      </c>
      <c r="N103" s="135" t="s">
        <v>2598</v>
      </c>
      <c r="O103" s="120" t="s">
        <v>2629</v>
      </c>
      <c r="P103" s="110" t="s">
        <v>2633</v>
      </c>
      <c r="Q103" s="135">
        <v>44246.766712962963</v>
      </c>
    </row>
    <row r="104" spans="1:17" s="111" customFormat="1" ht="17.399999999999999" x14ac:dyDescent="0.3">
      <c r="A104" s="107" t="str">
        <f>VLOOKUP(E104,'LISTADO ATM'!$A$2:$C$898,3,0)</f>
        <v>NORTE</v>
      </c>
      <c r="B104" s="101" t="s">
        <v>2603</v>
      </c>
      <c r="C104" s="95">
        <v>44246.608275462961</v>
      </c>
      <c r="D104" s="107" t="s">
        <v>2190</v>
      </c>
      <c r="E104" s="93">
        <v>864</v>
      </c>
      <c r="F104" s="84" t="str">
        <f>VLOOKUP(E104,VIP!$A$2:$O11451,2,0)</f>
        <v>DRBR864</v>
      </c>
      <c r="G104" s="92" t="str">
        <f>VLOOKUP(E104,'LISTADO ATM'!$A$2:$B$897,2,0)</f>
        <v xml:space="preserve">ATM Palmares Mall (San Francisco) </v>
      </c>
      <c r="H104" s="92" t="str">
        <f>VLOOKUP(E104,VIP!$A$2:$O16372,7,FALSE)</f>
        <v>Si</v>
      </c>
      <c r="I104" s="92" t="str">
        <f>VLOOKUP(E104,VIP!$A$2:$O8337,8,FALSE)</f>
        <v>Si</v>
      </c>
      <c r="J104" s="92" t="str">
        <f>VLOOKUP(E104,VIP!$A$2:$O8287,8,FALSE)</f>
        <v>Si</v>
      </c>
      <c r="K104" s="92" t="str">
        <f>VLOOKUP(E104,VIP!$A$2:$O11861,6,0)</f>
        <v>NO</v>
      </c>
      <c r="L104" s="97" t="s">
        <v>2501</v>
      </c>
      <c r="M104" s="110" t="s">
        <v>2591</v>
      </c>
      <c r="N104" s="121" t="s">
        <v>2477</v>
      </c>
      <c r="O104" s="120" t="s">
        <v>2498</v>
      </c>
      <c r="P104" s="110"/>
      <c r="Q104" s="135">
        <v>44246.766712962963</v>
      </c>
    </row>
    <row r="105" spans="1:17" s="111" customFormat="1" ht="17.399999999999999" x14ac:dyDescent="0.3">
      <c r="A105" s="107" t="str">
        <f>VLOOKUP(E105,'LISTADO ATM'!$A$2:$C$898,3,0)</f>
        <v>DISTRITO NACIONAL</v>
      </c>
      <c r="B105" s="101" t="s">
        <v>2586</v>
      </c>
      <c r="C105" s="95">
        <v>44246.376597222225</v>
      </c>
      <c r="D105" s="107" t="s">
        <v>2189</v>
      </c>
      <c r="E105" s="93">
        <v>628</v>
      </c>
      <c r="F105" s="84" t="str">
        <f>VLOOKUP(E105,VIP!$A$2:$O11456,2,0)</f>
        <v>DRBR086</v>
      </c>
      <c r="G105" s="92" t="str">
        <f>VLOOKUP(E105,'LISTADO ATM'!$A$2:$B$897,2,0)</f>
        <v xml:space="preserve">ATM Autobanco San Isidro </v>
      </c>
      <c r="H105" s="92" t="str">
        <f>VLOOKUP(E105,VIP!$A$2:$O16377,7,FALSE)</f>
        <v>Si</v>
      </c>
      <c r="I105" s="92" t="str">
        <f>VLOOKUP(E105,VIP!$A$2:$O8342,8,FALSE)</f>
        <v>Si</v>
      </c>
      <c r="J105" s="92" t="str">
        <f>VLOOKUP(E105,VIP!$A$2:$O8292,8,FALSE)</f>
        <v>Si</v>
      </c>
      <c r="K105" s="92" t="str">
        <f>VLOOKUP(E105,VIP!$A$2:$O11866,6,0)</f>
        <v>SI</v>
      </c>
      <c r="L105" s="97" t="s">
        <v>2435</v>
      </c>
      <c r="M105" s="110" t="s">
        <v>2591</v>
      </c>
      <c r="N105" s="121" t="s">
        <v>2477</v>
      </c>
      <c r="O105" s="120" t="s">
        <v>2479</v>
      </c>
      <c r="P105" s="110"/>
      <c r="Q105" s="135">
        <v>44246.799351851849</v>
      </c>
    </row>
    <row r="106" spans="1:17" s="111" customFormat="1" ht="17.399999999999999" x14ac:dyDescent="0.3">
      <c r="A106" s="107" t="str">
        <f>VLOOKUP(E106,'LISTADO ATM'!$A$2:$C$898,3,0)</f>
        <v>SUR</v>
      </c>
      <c r="B106" s="101" t="s">
        <v>2562</v>
      </c>
      <c r="C106" s="95">
        <v>44246.030775462961</v>
      </c>
      <c r="D106" s="107" t="s">
        <v>2473</v>
      </c>
      <c r="E106" s="93">
        <v>881</v>
      </c>
      <c r="F106" s="84" t="str">
        <f>VLOOKUP(E106,VIP!$A$2:$O11451,2,0)</f>
        <v>DRBR881</v>
      </c>
      <c r="G106" s="92" t="str">
        <f>VLOOKUP(E106,'LISTADO ATM'!$A$2:$B$897,2,0)</f>
        <v xml:space="preserve">ATM UNP Yaguate (San Cristóbal) </v>
      </c>
      <c r="H106" s="92" t="str">
        <f>VLOOKUP(E106,VIP!$A$2:$O16372,7,FALSE)</f>
        <v>Si</v>
      </c>
      <c r="I106" s="92" t="str">
        <f>VLOOKUP(E106,VIP!$A$2:$O8337,8,FALSE)</f>
        <v>Si</v>
      </c>
      <c r="J106" s="92" t="str">
        <f>VLOOKUP(E106,VIP!$A$2:$O8287,8,FALSE)</f>
        <v>Si</v>
      </c>
      <c r="K106" s="92" t="str">
        <f>VLOOKUP(E106,VIP!$A$2:$O11861,6,0)</f>
        <v>NO</v>
      </c>
      <c r="L106" s="97" t="s">
        <v>2430</v>
      </c>
      <c r="M106" s="96" t="s">
        <v>2470</v>
      </c>
      <c r="N106" s="121" t="s">
        <v>2477</v>
      </c>
      <c r="O106" s="120" t="s">
        <v>2478</v>
      </c>
      <c r="P106" s="110"/>
      <c r="Q106" s="135">
        <v>44246.909768518519</v>
      </c>
    </row>
    <row r="107" spans="1:17" s="111" customFormat="1" ht="17.399999999999999" x14ac:dyDescent="0.3">
      <c r="A107" s="107" t="str">
        <f>VLOOKUP(E107,'LISTADO ATM'!$A$2:$C$898,3,0)</f>
        <v>DISTRITO NACIONAL</v>
      </c>
      <c r="B107" s="101" t="s">
        <v>2520</v>
      </c>
      <c r="C107" s="95">
        <v>44245.421307870369</v>
      </c>
      <c r="D107" s="107" t="s">
        <v>2189</v>
      </c>
      <c r="E107" s="93">
        <v>378</v>
      </c>
      <c r="F107" s="84" t="str">
        <f>VLOOKUP(E107,VIP!$A$2:$O11439,2,0)</f>
        <v>DRBR378</v>
      </c>
      <c r="G107" s="92" t="str">
        <f>VLOOKUP(E107,'LISTADO ATM'!$A$2:$B$897,2,0)</f>
        <v>ATM UNP Villa Flores</v>
      </c>
      <c r="H107" s="92" t="str">
        <f>VLOOKUP(E107,VIP!$A$2:$O16360,7,FALSE)</f>
        <v>N/A</v>
      </c>
      <c r="I107" s="92" t="str">
        <f>VLOOKUP(E107,VIP!$A$2:$O8325,8,FALSE)</f>
        <v>N/A</v>
      </c>
      <c r="J107" s="92" t="str">
        <f>VLOOKUP(E107,VIP!$A$2:$O8275,8,FALSE)</f>
        <v>N/A</v>
      </c>
      <c r="K107" s="92" t="str">
        <f>VLOOKUP(E107,VIP!$A$2:$O11849,6,0)</f>
        <v>N/A</v>
      </c>
      <c r="L107" s="97" t="s">
        <v>2228</v>
      </c>
      <c r="M107" s="96" t="s">
        <v>2470</v>
      </c>
      <c r="N107" s="121" t="s">
        <v>2477</v>
      </c>
      <c r="O107" s="120" t="s">
        <v>2479</v>
      </c>
      <c r="P107" s="110"/>
      <c r="Q107" s="96" t="s">
        <v>2228</v>
      </c>
    </row>
    <row r="108" spans="1:17" s="111" customFormat="1" ht="17.399999999999999" x14ac:dyDescent="0.3">
      <c r="A108" s="107" t="str">
        <f>VLOOKUP(E108,'LISTADO ATM'!$A$2:$C$898,3,0)</f>
        <v>DISTRITO NACIONAL</v>
      </c>
      <c r="B108" s="101" t="s">
        <v>2518</v>
      </c>
      <c r="C108" s="95">
        <v>44245.566307870373</v>
      </c>
      <c r="D108" s="107" t="s">
        <v>2189</v>
      </c>
      <c r="E108" s="93">
        <v>517</v>
      </c>
      <c r="F108" s="84" t="str">
        <f>VLOOKUP(E108,VIP!$A$2:$O11433,2,0)</f>
        <v>DRBR517</v>
      </c>
      <c r="G108" s="92" t="str">
        <f>VLOOKUP(E108,'LISTADO ATM'!$A$2:$B$897,2,0)</f>
        <v xml:space="preserve">ATM Autobanco Oficina Sans Soucí </v>
      </c>
      <c r="H108" s="92" t="str">
        <f>VLOOKUP(E108,VIP!$A$2:$O16354,7,FALSE)</f>
        <v>Si</v>
      </c>
      <c r="I108" s="92" t="str">
        <f>VLOOKUP(E108,VIP!$A$2:$O8319,8,FALSE)</f>
        <v>Si</v>
      </c>
      <c r="J108" s="92" t="str">
        <f>VLOOKUP(E108,VIP!$A$2:$O8269,8,FALSE)</f>
        <v>Si</v>
      </c>
      <c r="K108" s="92" t="str">
        <f>VLOOKUP(E108,VIP!$A$2:$O11843,6,0)</f>
        <v>SI</v>
      </c>
      <c r="L108" s="97" t="s">
        <v>2228</v>
      </c>
      <c r="M108" s="96" t="s">
        <v>2470</v>
      </c>
      <c r="N108" s="121" t="s">
        <v>2477</v>
      </c>
      <c r="O108" s="120" t="s">
        <v>2479</v>
      </c>
      <c r="P108" s="110"/>
      <c r="Q108" s="96" t="s">
        <v>2228</v>
      </c>
    </row>
    <row r="109" spans="1:17" s="111" customFormat="1" ht="17.399999999999999" x14ac:dyDescent="0.3">
      <c r="A109" s="107" t="str">
        <f>VLOOKUP(E109,'LISTADO ATM'!$A$2:$C$898,3,0)</f>
        <v>DISTRITO NACIONAL</v>
      </c>
      <c r="B109" s="101" t="s">
        <v>2510</v>
      </c>
      <c r="C109" s="95">
        <v>44245.615381944444</v>
      </c>
      <c r="D109" s="107" t="s">
        <v>2189</v>
      </c>
      <c r="E109" s="93">
        <v>70</v>
      </c>
      <c r="F109" s="84" t="str">
        <f>VLOOKUP(E109,VIP!$A$2:$O11425,2,0)</f>
        <v>DRBR070</v>
      </c>
      <c r="G109" s="92" t="str">
        <f>VLOOKUP(E109,'LISTADO ATM'!$A$2:$B$897,2,0)</f>
        <v xml:space="preserve">ATM Autoservicio Plaza Lama Zona Oriental </v>
      </c>
      <c r="H109" s="92" t="str">
        <f>VLOOKUP(E109,VIP!$A$2:$O16346,7,FALSE)</f>
        <v>Si</v>
      </c>
      <c r="I109" s="92" t="str">
        <f>VLOOKUP(E109,VIP!$A$2:$O8311,8,FALSE)</f>
        <v>Si</v>
      </c>
      <c r="J109" s="92" t="str">
        <f>VLOOKUP(E109,VIP!$A$2:$O8261,8,FALSE)</f>
        <v>Si</v>
      </c>
      <c r="K109" s="92" t="str">
        <f>VLOOKUP(E109,VIP!$A$2:$O11835,6,0)</f>
        <v>NO</v>
      </c>
      <c r="L109" s="97" t="s">
        <v>2228</v>
      </c>
      <c r="M109" s="96" t="s">
        <v>2470</v>
      </c>
      <c r="N109" s="121" t="s">
        <v>2477</v>
      </c>
      <c r="O109" s="120" t="s">
        <v>2479</v>
      </c>
      <c r="P109" s="110"/>
      <c r="Q109" s="96" t="s">
        <v>2228</v>
      </c>
    </row>
    <row r="110" spans="1:17" s="111" customFormat="1" ht="17.399999999999999" x14ac:dyDescent="0.3">
      <c r="A110" s="107" t="str">
        <f>VLOOKUP(E110,'LISTADO ATM'!$A$2:$C$898,3,0)</f>
        <v>DISTRITO NACIONAL</v>
      </c>
      <c r="B110" s="101" t="s">
        <v>2535</v>
      </c>
      <c r="C110" s="95">
        <v>44245.731296296297</v>
      </c>
      <c r="D110" s="107" t="s">
        <v>2189</v>
      </c>
      <c r="E110" s="93">
        <v>686</v>
      </c>
      <c r="F110" s="84" t="str">
        <f>VLOOKUP(E110,VIP!$A$2:$O11454,2,0)</f>
        <v>DRBR686</v>
      </c>
      <c r="G110" s="92" t="str">
        <f>VLOOKUP(E110,'LISTADO ATM'!$A$2:$B$897,2,0)</f>
        <v>ATM Autoservicio Oficina Máximo Gómez</v>
      </c>
      <c r="H110" s="92" t="str">
        <f>VLOOKUP(E110,VIP!$A$2:$O16375,7,FALSE)</f>
        <v>Si</v>
      </c>
      <c r="I110" s="92" t="str">
        <f>VLOOKUP(E110,VIP!$A$2:$O8340,8,FALSE)</f>
        <v>Si</v>
      </c>
      <c r="J110" s="92" t="str">
        <f>VLOOKUP(E110,VIP!$A$2:$O8290,8,FALSE)</f>
        <v>Si</v>
      </c>
      <c r="K110" s="92" t="str">
        <f>VLOOKUP(E110,VIP!$A$2:$O11864,6,0)</f>
        <v>NO</v>
      </c>
      <c r="L110" s="97" t="s">
        <v>2228</v>
      </c>
      <c r="M110" s="96" t="s">
        <v>2470</v>
      </c>
      <c r="N110" s="121" t="s">
        <v>2477</v>
      </c>
      <c r="O110" s="120" t="s">
        <v>2479</v>
      </c>
      <c r="P110" s="110"/>
      <c r="Q110" s="96" t="s">
        <v>2228</v>
      </c>
    </row>
    <row r="111" spans="1:17" s="111" customFormat="1" ht="17.399999999999999" x14ac:dyDescent="0.3">
      <c r="A111" s="107" t="str">
        <f>VLOOKUP(E111,'LISTADO ATM'!$A$2:$C$898,3,0)</f>
        <v>SUR</v>
      </c>
      <c r="B111" s="101" t="s">
        <v>2592</v>
      </c>
      <c r="C111" s="95">
        <v>44246.460011574076</v>
      </c>
      <c r="D111" s="107" t="s">
        <v>2190</v>
      </c>
      <c r="E111" s="93">
        <v>873</v>
      </c>
      <c r="F111" s="84" t="str">
        <f>VLOOKUP(E111,VIP!$A$2:$O11449,2,0)</f>
        <v>DRBR873</v>
      </c>
      <c r="G111" s="92" t="str">
        <f>VLOOKUP(E111,'LISTADO ATM'!$A$2:$B$897,2,0)</f>
        <v xml:space="preserve">ATM Centro de Caja San Cristóbal II </v>
      </c>
      <c r="H111" s="92" t="str">
        <f>VLOOKUP(E111,VIP!$A$2:$O16370,7,FALSE)</f>
        <v>Si</v>
      </c>
      <c r="I111" s="92" t="str">
        <f>VLOOKUP(E111,VIP!$A$2:$O8335,8,FALSE)</f>
        <v>Si</v>
      </c>
      <c r="J111" s="92" t="str">
        <f>VLOOKUP(E111,VIP!$A$2:$O8285,8,FALSE)</f>
        <v>Si</v>
      </c>
      <c r="K111" s="92" t="str">
        <f>VLOOKUP(E111,VIP!$A$2:$O11859,6,0)</f>
        <v>SI</v>
      </c>
      <c r="L111" s="97" t="s">
        <v>2228</v>
      </c>
      <c r="M111" s="96" t="s">
        <v>2470</v>
      </c>
      <c r="N111" s="121" t="s">
        <v>2477</v>
      </c>
      <c r="O111" s="120" t="s">
        <v>2498</v>
      </c>
      <c r="P111" s="110"/>
      <c r="Q111" s="96" t="s">
        <v>2228</v>
      </c>
    </row>
    <row r="112" spans="1:17" s="111" customFormat="1" ht="17.399999999999999" x14ac:dyDescent="0.3">
      <c r="A112" s="107" t="str">
        <f>VLOOKUP(E112,'LISTADO ATM'!$A$2:$C$898,3,0)</f>
        <v>NORTE</v>
      </c>
      <c r="B112" s="101" t="s">
        <v>2602</v>
      </c>
      <c r="C112" s="95">
        <v>44246.461527777778</v>
      </c>
      <c r="D112" s="107" t="s">
        <v>2190</v>
      </c>
      <c r="E112" s="93">
        <v>520</v>
      </c>
      <c r="F112" s="84" t="str">
        <f>VLOOKUP(E112,VIP!$A$2:$O11451,2,0)</f>
        <v>DRBR520</v>
      </c>
      <c r="G112" s="92" t="str">
        <f>VLOOKUP(E112,'LISTADO ATM'!$A$2:$B$897,2,0)</f>
        <v xml:space="preserve">ATM Cooperativa Navarrete (COOPNAVA) </v>
      </c>
      <c r="H112" s="92" t="str">
        <f>VLOOKUP(E112,VIP!$A$2:$O16372,7,FALSE)</f>
        <v>Si</v>
      </c>
      <c r="I112" s="92" t="str">
        <f>VLOOKUP(E112,VIP!$A$2:$O8337,8,FALSE)</f>
        <v>Si</v>
      </c>
      <c r="J112" s="92" t="str">
        <f>VLOOKUP(E112,VIP!$A$2:$O8287,8,FALSE)</f>
        <v>Si</v>
      </c>
      <c r="K112" s="92" t="str">
        <f>VLOOKUP(E112,VIP!$A$2:$O11861,6,0)</f>
        <v>NO</v>
      </c>
      <c r="L112" s="97" t="s">
        <v>2228</v>
      </c>
      <c r="M112" s="96" t="s">
        <v>2470</v>
      </c>
      <c r="N112" s="121" t="s">
        <v>2477</v>
      </c>
      <c r="O112" s="120" t="s">
        <v>2498</v>
      </c>
      <c r="P112" s="110"/>
      <c r="Q112" s="96" t="s">
        <v>2228</v>
      </c>
    </row>
    <row r="113" spans="1:17" s="111" customFormat="1" ht="17.399999999999999" x14ac:dyDescent="0.3">
      <c r="A113" s="107" t="str">
        <f>VLOOKUP(E113,'LISTADO ATM'!$A$2:$C$898,3,0)</f>
        <v>NORTE</v>
      </c>
      <c r="B113" s="101" t="s">
        <v>2601</v>
      </c>
      <c r="C113" s="95">
        <v>44246.467361111114</v>
      </c>
      <c r="D113" s="107" t="s">
        <v>2190</v>
      </c>
      <c r="E113" s="93">
        <v>444</v>
      </c>
      <c r="F113" s="84" t="str">
        <f>VLOOKUP(E113,VIP!$A$2:$O11450,2,0)</f>
        <v>DRBR444</v>
      </c>
      <c r="G113" s="92" t="str">
        <f>VLOOKUP(E113,'LISTADO ATM'!$A$2:$B$897,2,0)</f>
        <v xml:space="preserve">ATM Hospital Metropolitano de (Santiago) (HOMS) </v>
      </c>
      <c r="H113" s="92" t="str">
        <f>VLOOKUP(E113,VIP!$A$2:$O16371,7,FALSE)</f>
        <v>Si</v>
      </c>
      <c r="I113" s="92" t="str">
        <f>VLOOKUP(E113,VIP!$A$2:$O8336,8,FALSE)</f>
        <v>Si</v>
      </c>
      <c r="J113" s="92" t="str">
        <f>VLOOKUP(E113,VIP!$A$2:$O8286,8,FALSE)</f>
        <v>Si</v>
      </c>
      <c r="K113" s="92" t="str">
        <f>VLOOKUP(E113,VIP!$A$2:$O11860,6,0)</f>
        <v>NO</v>
      </c>
      <c r="L113" s="97" t="s">
        <v>2228</v>
      </c>
      <c r="M113" s="96" t="s">
        <v>2470</v>
      </c>
      <c r="N113" s="121" t="s">
        <v>2477</v>
      </c>
      <c r="O113" s="120" t="s">
        <v>2498</v>
      </c>
      <c r="P113" s="110"/>
      <c r="Q113" s="96" t="s">
        <v>2228</v>
      </c>
    </row>
    <row r="114" spans="1:17" s="111" customFormat="1" ht="17.399999999999999" x14ac:dyDescent="0.3">
      <c r="A114" s="107" t="str">
        <f>VLOOKUP(E114,'LISTADO ATM'!$A$2:$C$898,3,0)</f>
        <v>DISTRITO NACIONAL</v>
      </c>
      <c r="B114" s="101" t="s">
        <v>2610</v>
      </c>
      <c r="C114" s="95">
        <v>44246.529074074075</v>
      </c>
      <c r="D114" s="107" t="s">
        <v>2189</v>
      </c>
      <c r="E114" s="93">
        <v>951</v>
      </c>
      <c r="F114" s="84" t="str">
        <f>VLOOKUP(E114,VIP!$A$2:$O11458,2,0)</f>
        <v>DRBR203</v>
      </c>
      <c r="G114" s="92" t="str">
        <f>VLOOKUP(E114,'LISTADO ATM'!$A$2:$B$897,2,0)</f>
        <v xml:space="preserve">ATM Oficina Plaza Haché JFK </v>
      </c>
      <c r="H114" s="92" t="str">
        <f>VLOOKUP(E114,VIP!$A$2:$O16379,7,FALSE)</f>
        <v>Si</v>
      </c>
      <c r="I114" s="92" t="str">
        <f>VLOOKUP(E114,VIP!$A$2:$O8344,8,FALSE)</f>
        <v>Si</v>
      </c>
      <c r="J114" s="92" t="str">
        <f>VLOOKUP(E114,VIP!$A$2:$O8294,8,FALSE)</f>
        <v>Si</v>
      </c>
      <c r="K114" s="92" t="str">
        <f>VLOOKUP(E114,VIP!$A$2:$O11868,6,0)</f>
        <v>NO</v>
      </c>
      <c r="L114" s="97" t="s">
        <v>2228</v>
      </c>
      <c r="M114" s="96" t="s">
        <v>2470</v>
      </c>
      <c r="N114" s="121" t="s">
        <v>2616</v>
      </c>
      <c r="O114" s="120" t="s">
        <v>2479</v>
      </c>
      <c r="P114" s="110"/>
      <c r="Q114" s="96" t="s">
        <v>2228</v>
      </c>
    </row>
    <row r="115" spans="1:17" s="111" customFormat="1" ht="17.399999999999999" x14ac:dyDescent="0.3">
      <c r="A115" s="107" t="str">
        <f>VLOOKUP(E115,'LISTADO ATM'!$A$2:$C$898,3,0)</f>
        <v>NORTE</v>
      </c>
      <c r="B115" s="101" t="s">
        <v>2604</v>
      </c>
      <c r="C115" s="95">
        <v>44246.604837962965</v>
      </c>
      <c r="D115" s="107" t="s">
        <v>2190</v>
      </c>
      <c r="E115" s="93">
        <v>380</v>
      </c>
      <c r="F115" s="84" t="str">
        <f>VLOOKUP(E115,VIP!$A$2:$O11452,2,0)</f>
        <v>DRBR380</v>
      </c>
      <c r="G115" s="92" t="str">
        <f>VLOOKUP(E115,'LISTADO ATM'!$A$2:$B$897,2,0)</f>
        <v xml:space="preserve">ATM Oficina Navarrete </v>
      </c>
      <c r="H115" s="92" t="str">
        <f>VLOOKUP(E115,VIP!$A$2:$O16373,7,FALSE)</f>
        <v>Si</v>
      </c>
      <c r="I115" s="92" t="str">
        <f>VLOOKUP(E115,VIP!$A$2:$O8338,8,FALSE)</f>
        <v>Si</v>
      </c>
      <c r="J115" s="92" t="str">
        <f>VLOOKUP(E115,VIP!$A$2:$O8288,8,FALSE)</f>
        <v>Si</v>
      </c>
      <c r="K115" s="92" t="str">
        <f>VLOOKUP(E115,VIP!$A$2:$O11862,6,0)</f>
        <v>NO</v>
      </c>
      <c r="L115" s="97" t="s">
        <v>2228</v>
      </c>
      <c r="M115" s="96" t="s">
        <v>2470</v>
      </c>
      <c r="N115" s="121" t="s">
        <v>2477</v>
      </c>
      <c r="O115" s="120" t="s">
        <v>2498</v>
      </c>
      <c r="P115" s="110"/>
      <c r="Q115" s="96" t="s">
        <v>2228</v>
      </c>
    </row>
    <row r="116" spans="1:17" s="111" customFormat="1" ht="17.399999999999999" x14ac:dyDescent="0.3">
      <c r="A116" s="107" t="str">
        <f>VLOOKUP(E116,'LISTADO ATM'!$A$2:$C$898,3,0)</f>
        <v>ESTE</v>
      </c>
      <c r="B116" s="101" t="s">
        <v>2663</v>
      </c>
      <c r="C116" s="95">
        <v>44246.703067129631</v>
      </c>
      <c r="D116" s="107" t="s">
        <v>2189</v>
      </c>
      <c r="E116" s="93">
        <v>630</v>
      </c>
      <c r="F116" s="84" t="str">
        <f>VLOOKUP(E116,VIP!$A$2:$O11475,2,0)</f>
        <v>DRBR112</v>
      </c>
      <c r="G116" s="92" t="str">
        <f>VLOOKUP(E116,'LISTADO ATM'!$A$2:$B$897,2,0)</f>
        <v xml:space="preserve">ATM Oficina Plaza Zaglul (SPM) </v>
      </c>
      <c r="H116" s="92" t="str">
        <f>VLOOKUP(E116,VIP!$A$2:$O16396,7,FALSE)</f>
        <v>Si</v>
      </c>
      <c r="I116" s="92" t="str">
        <f>VLOOKUP(E116,VIP!$A$2:$O8361,8,FALSE)</f>
        <v>Si</v>
      </c>
      <c r="J116" s="92" t="str">
        <f>VLOOKUP(E116,VIP!$A$2:$O8311,8,FALSE)</f>
        <v>Si</v>
      </c>
      <c r="K116" s="92" t="str">
        <f>VLOOKUP(E116,VIP!$A$2:$O11885,6,0)</f>
        <v>NO</v>
      </c>
      <c r="L116" s="97" t="s">
        <v>2228</v>
      </c>
      <c r="M116" s="96" t="s">
        <v>2470</v>
      </c>
      <c r="N116" s="121" t="s">
        <v>2477</v>
      </c>
      <c r="O116" s="120" t="s">
        <v>2479</v>
      </c>
      <c r="P116" s="110"/>
      <c r="Q116" s="96" t="s">
        <v>2228</v>
      </c>
    </row>
    <row r="117" spans="1:17" s="111" customFormat="1" ht="17.399999999999999" x14ac:dyDescent="0.3">
      <c r="A117" s="107" t="str">
        <f>VLOOKUP(E117,'LISTADO ATM'!$A$2:$C$898,3,0)</f>
        <v>DISTRITO NACIONAL</v>
      </c>
      <c r="B117" s="101" t="s">
        <v>2662</v>
      </c>
      <c r="C117" s="95">
        <v>44246.704155092593</v>
      </c>
      <c r="D117" s="107" t="s">
        <v>2189</v>
      </c>
      <c r="E117" s="93">
        <v>160</v>
      </c>
      <c r="F117" s="84" t="str">
        <f>VLOOKUP(E117,VIP!$A$2:$O11474,2,0)</f>
        <v>DRBR160</v>
      </c>
      <c r="G117" s="92" t="str">
        <f>VLOOKUP(E117,'LISTADO ATM'!$A$2:$B$897,2,0)</f>
        <v xml:space="preserve">ATM Oficina Herrera </v>
      </c>
      <c r="H117" s="92" t="str">
        <f>VLOOKUP(E117,VIP!$A$2:$O16395,7,FALSE)</f>
        <v>Si</v>
      </c>
      <c r="I117" s="92" t="str">
        <f>VLOOKUP(E117,VIP!$A$2:$O8360,8,FALSE)</f>
        <v>Si</v>
      </c>
      <c r="J117" s="92" t="str">
        <f>VLOOKUP(E117,VIP!$A$2:$O8310,8,FALSE)</f>
        <v>Si</v>
      </c>
      <c r="K117" s="92" t="str">
        <f>VLOOKUP(E117,VIP!$A$2:$O11884,6,0)</f>
        <v>NO</v>
      </c>
      <c r="L117" s="97" t="s">
        <v>2228</v>
      </c>
      <c r="M117" s="96" t="s">
        <v>2470</v>
      </c>
      <c r="N117" s="121" t="s">
        <v>2477</v>
      </c>
      <c r="O117" s="120" t="s">
        <v>2479</v>
      </c>
      <c r="P117" s="110"/>
      <c r="Q117" s="96" t="s">
        <v>2228</v>
      </c>
    </row>
    <row r="118" spans="1:17" s="111" customFormat="1" ht="17.399999999999999" x14ac:dyDescent="0.3">
      <c r="A118" s="107" t="str">
        <f>VLOOKUP(E118,'LISTADO ATM'!$A$2:$C$898,3,0)</f>
        <v>SUR</v>
      </c>
      <c r="B118" s="101" t="s">
        <v>2658</v>
      </c>
      <c r="C118" s="95">
        <v>44246.712650462963</v>
      </c>
      <c r="D118" s="107" t="s">
        <v>2189</v>
      </c>
      <c r="E118" s="93">
        <v>455</v>
      </c>
      <c r="F118" s="84" t="str">
        <f>VLOOKUP(E118,VIP!$A$2:$O11470,2,0)</f>
        <v>DRBR455</v>
      </c>
      <c r="G118" s="92" t="str">
        <f>VLOOKUP(E118,'LISTADO ATM'!$A$2:$B$897,2,0)</f>
        <v xml:space="preserve">ATM Oficina Baní II </v>
      </c>
      <c r="H118" s="92" t="str">
        <f>VLOOKUP(E118,VIP!$A$2:$O16391,7,FALSE)</f>
        <v>Si</v>
      </c>
      <c r="I118" s="92" t="str">
        <f>VLOOKUP(E118,VIP!$A$2:$O8356,8,FALSE)</f>
        <v>Si</v>
      </c>
      <c r="J118" s="92" t="str">
        <f>VLOOKUP(E118,VIP!$A$2:$O8306,8,FALSE)</f>
        <v>Si</v>
      </c>
      <c r="K118" s="92" t="str">
        <f>VLOOKUP(E118,VIP!$A$2:$O11880,6,0)</f>
        <v>NO</v>
      </c>
      <c r="L118" s="97" t="s">
        <v>2228</v>
      </c>
      <c r="M118" s="96" t="s">
        <v>2470</v>
      </c>
      <c r="N118" s="121" t="s">
        <v>2477</v>
      </c>
      <c r="O118" s="120" t="s">
        <v>2479</v>
      </c>
      <c r="P118" s="110"/>
      <c r="Q118" s="96" t="s">
        <v>2228</v>
      </c>
    </row>
    <row r="119" spans="1:17" s="111" customFormat="1" ht="17.399999999999999" x14ac:dyDescent="0.3">
      <c r="A119" s="107" t="str">
        <f>VLOOKUP(E119,'LISTADO ATM'!$A$2:$C$898,3,0)</f>
        <v>DISTRITO NACIONAL</v>
      </c>
      <c r="B119" s="101" t="s">
        <v>2657</v>
      </c>
      <c r="C119" s="95">
        <v>44246.713009259256</v>
      </c>
      <c r="D119" s="107" t="s">
        <v>2189</v>
      </c>
      <c r="E119" s="93">
        <v>485</v>
      </c>
      <c r="F119" s="84" t="str">
        <f>VLOOKUP(E119,VIP!$A$2:$O11469,2,0)</f>
        <v>DRBR485</v>
      </c>
      <c r="G119" s="92" t="str">
        <f>VLOOKUP(E119,'LISTADO ATM'!$A$2:$B$897,2,0)</f>
        <v xml:space="preserve">ATM CEDIMAT </v>
      </c>
      <c r="H119" s="92" t="str">
        <f>VLOOKUP(E119,VIP!$A$2:$O16390,7,FALSE)</f>
        <v>Si</v>
      </c>
      <c r="I119" s="92" t="str">
        <f>VLOOKUP(E119,VIP!$A$2:$O8355,8,FALSE)</f>
        <v>Si</v>
      </c>
      <c r="J119" s="92" t="str">
        <f>VLOOKUP(E119,VIP!$A$2:$O8305,8,FALSE)</f>
        <v>Si</v>
      </c>
      <c r="K119" s="92" t="str">
        <f>VLOOKUP(E119,VIP!$A$2:$O11879,6,0)</f>
        <v>NO</v>
      </c>
      <c r="L119" s="97" t="s">
        <v>2228</v>
      </c>
      <c r="M119" s="96" t="s">
        <v>2470</v>
      </c>
      <c r="N119" s="121" t="s">
        <v>2477</v>
      </c>
      <c r="O119" s="120" t="s">
        <v>2479</v>
      </c>
      <c r="P119" s="110"/>
      <c r="Q119" s="96" t="s">
        <v>2228</v>
      </c>
    </row>
    <row r="120" spans="1:17" s="111" customFormat="1" ht="17.399999999999999" x14ac:dyDescent="0.3">
      <c r="A120" s="107" t="str">
        <f>VLOOKUP(E120,'LISTADO ATM'!$A$2:$C$898,3,0)</f>
        <v>ESTE</v>
      </c>
      <c r="B120" s="101" t="s">
        <v>2656</v>
      </c>
      <c r="C120" s="95">
        <v>44246.714467592596</v>
      </c>
      <c r="D120" s="107" t="s">
        <v>2189</v>
      </c>
      <c r="E120" s="93">
        <v>521</v>
      </c>
      <c r="F120" s="84" t="str">
        <f>VLOOKUP(E120,VIP!$A$2:$O11468,2,0)</f>
        <v>DRBR521</v>
      </c>
      <c r="G120" s="92" t="str">
        <f>VLOOKUP(E120,'LISTADO ATM'!$A$2:$B$897,2,0)</f>
        <v xml:space="preserve">ATM UNP Bayahibe (La Romana) </v>
      </c>
      <c r="H120" s="92" t="str">
        <f>VLOOKUP(E120,VIP!$A$2:$O16389,7,FALSE)</f>
        <v>Si</v>
      </c>
      <c r="I120" s="92" t="str">
        <f>VLOOKUP(E120,VIP!$A$2:$O8354,8,FALSE)</f>
        <v>Si</v>
      </c>
      <c r="J120" s="92" t="str">
        <f>VLOOKUP(E120,VIP!$A$2:$O8304,8,FALSE)</f>
        <v>Si</v>
      </c>
      <c r="K120" s="92" t="str">
        <f>VLOOKUP(E120,VIP!$A$2:$O11878,6,0)</f>
        <v>NO</v>
      </c>
      <c r="L120" s="97" t="s">
        <v>2228</v>
      </c>
      <c r="M120" s="96" t="s">
        <v>2470</v>
      </c>
      <c r="N120" s="121" t="s">
        <v>2477</v>
      </c>
      <c r="O120" s="120" t="s">
        <v>2479</v>
      </c>
      <c r="P120" s="110"/>
      <c r="Q120" s="96" t="s">
        <v>2228</v>
      </c>
    </row>
    <row r="121" spans="1:17" s="111" customFormat="1" ht="17.399999999999999" x14ac:dyDescent="0.3">
      <c r="A121" s="107" t="str">
        <f>VLOOKUP(E121,'LISTADO ATM'!$A$2:$C$898,3,0)</f>
        <v>DISTRITO NACIONAL</v>
      </c>
      <c r="B121" s="101" t="s">
        <v>2655</v>
      </c>
      <c r="C121" s="95">
        <v>44246.714814814812</v>
      </c>
      <c r="D121" s="107" t="s">
        <v>2189</v>
      </c>
      <c r="E121" s="93">
        <v>915</v>
      </c>
      <c r="F121" s="84" t="str">
        <f>VLOOKUP(E121,VIP!$A$2:$O11467,2,0)</f>
        <v>DRBR24F</v>
      </c>
      <c r="G121" s="92" t="str">
        <f>VLOOKUP(E121,'LISTADO ATM'!$A$2:$B$897,2,0)</f>
        <v xml:space="preserve">ATM Multicentro La Sirena Aut. Duarte </v>
      </c>
      <c r="H121" s="92" t="str">
        <f>VLOOKUP(E121,VIP!$A$2:$O16388,7,FALSE)</f>
        <v>Si</v>
      </c>
      <c r="I121" s="92" t="str">
        <f>VLOOKUP(E121,VIP!$A$2:$O8353,8,FALSE)</f>
        <v>Si</v>
      </c>
      <c r="J121" s="92" t="str">
        <f>VLOOKUP(E121,VIP!$A$2:$O8303,8,FALSE)</f>
        <v>Si</v>
      </c>
      <c r="K121" s="92" t="str">
        <f>VLOOKUP(E121,VIP!$A$2:$O11877,6,0)</f>
        <v>SI</v>
      </c>
      <c r="L121" s="97" t="s">
        <v>2228</v>
      </c>
      <c r="M121" s="96" t="s">
        <v>2470</v>
      </c>
      <c r="N121" s="121" t="s">
        <v>2477</v>
      </c>
      <c r="O121" s="120" t="s">
        <v>2479</v>
      </c>
      <c r="P121" s="110"/>
      <c r="Q121" s="96" t="s">
        <v>2228</v>
      </c>
    </row>
    <row r="122" spans="1:17" s="111" customFormat="1" ht="17.399999999999999" x14ac:dyDescent="0.3">
      <c r="A122" s="107" t="str">
        <f>VLOOKUP(E122,'LISTADO ATM'!$A$2:$C$898,3,0)</f>
        <v>DISTRITO NACIONAL</v>
      </c>
      <c r="B122" s="101" t="s">
        <v>2654</v>
      </c>
      <c r="C122" s="95">
        <v>44246.718043981484</v>
      </c>
      <c r="D122" s="107" t="s">
        <v>2189</v>
      </c>
      <c r="E122" s="93">
        <v>244</v>
      </c>
      <c r="F122" s="84" t="str">
        <f>VLOOKUP(E122,VIP!$A$2:$O11466,2,0)</f>
        <v>DRBR244</v>
      </c>
      <c r="G122" s="92" t="str">
        <f>VLOOKUP(E122,'LISTADO ATM'!$A$2:$B$897,2,0)</f>
        <v xml:space="preserve">ATM Ministerio de Hacienda (antiguo Finanzas) </v>
      </c>
      <c r="H122" s="92" t="str">
        <f>VLOOKUP(E122,VIP!$A$2:$O16387,7,FALSE)</f>
        <v>Si</v>
      </c>
      <c r="I122" s="92" t="str">
        <f>VLOOKUP(E122,VIP!$A$2:$O8352,8,FALSE)</f>
        <v>Si</v>
      </c>
      <c r="J122" s="92" t="str">
        <f>VLOOKUP(E122,VIP!$A$2:$O8302,8,FALSE)</f>
        <v>Si</v>
      </c>
      <c r="K122" s="92" t="str">
        <f>VLOOKUP(E122,VIP!$A$2:$O11876,6,0)</f>
        <v>NO</v>
      </c>
      <c r="L122" s="97" t="s">
        <v>2228</v>
      </c>
      <c r="M122" s="96" t="s">
        <v>2470</v>
      </c>
      <c r="N122" s="121" t="s">
        <v>2477</v>
      </c>
      <c r="O122" s="120" t="s">
        <v>2479</v>
      </c>
      <c r="P122" s="110"/>
      <c r="Q122" s="96" t="s">
        <v>2228</v>
      </c>
    </row>
    <row r="123" spans="1:17" s="111" customFormat="1" ht="17.399999999999999" x14ac:dyDescent="0.3">
      <c r="A123" s="107" t="str">
        <f>VLOOKUP(E123,'LISTADO ATM'!$A$2:$C$898,3,0)</f>
        <v>DISTRITO NACIONAL</v>
      </c>
      <c r="B123" s="101" t="s">
        <v>2653</v>
      </c>
      <c r="C123" s="95">
        <v>44246.718506944446</v>
      </c>
      <c r="D123" s="107" t="s">
        <v>2189</v>
      </c>
      <c r="E123" s="93">
        <v>264</v>
      </c>
      <c r="F123" s="84" t="str">
        <f>VLOOKUP(E123,VIP!$A$2:$O11465,2,0)</f>
        <v>DRBR264</v>
      </c>
      <c r="G123" s="92" t="str">
        <f>VLOOKUP(E123,'LISTADO ATM'!$A$2:$B$897,2,0)</f>
        <v xml:space="preserve">ATM S/M Nacional Independencia </v>
      </c>
      <c r="H123" s="92" t="str">
        <f>VLOOKUP(E123,VIP!$A$2:$O16386,7,FALSE)</f>
        <v>Si</v>
      </c>
      <c r="I123" s="92" t="str">
        <f>VLOOKUP(E123,VIP!$A$2:$O8351,8,FALSE)</f>
        <v>Si</v>
      </c>
      <c r="J123" s="92" t="str">
        <f>VLOOKUP(E123,VIP!$A$2:$O8301,8,FALSE)</f>
        <v>Si</v>
      </c>
      <c r="K123" s="92" t="str">
        <f>VLOOKUP(E123,VIP!$A$2:$O11875,6,0)</f>
        <v>SI</v>
      </c>
      <c r="L123" s="97" t="s">
        <v>2228</v>
      </c>
      <c r="M123" s="96" t="s">
        <v>2470</v>
      </c>
      <c r="N123" s="121" t="s">
        <v>2477</v>
      </c>
      <c r="O123" s="120" t="s">
        <v>2479</v>
      </c>
      <c r="P123" s="110"/>
      <c r="Q123" s="96" t="s">
        <v>2228</v>
      </c>
    </row>
    <row r="124" spans="1:17" ht="17.399999999999999" x14ac:dyDescent="0.3">
      <c r="A124" s="107" t="str">
        <f>VLOOKUP(E124,'LISTADO ATM'!$A$2:$C$898,3,0)</f>
        <v>NORTE</v>
      </c>
      <c r="B124" s="101" t="s">
        <v>2651</v>
      </c>
      <c r="C124" s="95">
        <v>44246.719641203701</v>
      </c>
      <c r="D124" s="107" t="s">
        <v>2190</v>
      </c>
      <c r="E124" s="93">
        <v>518</v>
      </c>
      <c r="F124" s="84" t="str">
        <f>VLOOKUP(E124,VIP!$A$2:$O11463,2,0)</f>
        <v>DRBR518</v>
      </c>
      <c r="G124" s="92" t="str">
        <f>VLOOKUP(E124,'LISTADO ATM'!$A$2:$B$897,2,0)</f>
        <v xml:space="preserve">ATM Autobanco Los Alamos </v>
      </c>
      <c r="H124" s="92" t="str">
        <f>VLOOKUP(E124,VIP!$A$2:$O16384,7,FALSE)</f>
        <v>Si</v>
      </c>
      <c r="I124" s="92" t="str">
        <f>VLOOKUP(E124,VIP!$A$2:$O8349,8,FALSE)</f>
        <v>Si</v>
      </c>
      <c r="J124" s="92" t="str">
        <f>VLOOKUP(E124,VIP!$A$2:$O8299,8,FALSE)</f>
        <v>Si</v>
      </c>
      <c r="K124" s="92" t="str">
        <f>VLOOKUP(E124,VIP!$A$2:$O11873,6,0)</f>
        <v>NO</v>
      </c>
      <c r="L124" s="97" t="s">
        <v>2228</v>
      </c>
      <c r="M124" s="96" t="s">
        <v>2470</v>
      </c>
      <c r="N124" s="121" t="s">
        <v>2477</v>
      </c>
      <c r="O124" s="120" t="s">
        <v>2617</v>
      </c>
      <c r="P124" s="110"/>
      <c r="Q124" s="96" t="s">
        <v>2228</v>
      </c>
    </row>
    <row r="125" spans="1:17" ht="17.399999999999999" x14ac:dyDescent="0.3">
      <c r="A125" s="107" t="str">
        <f>VLOOKUP(E125,'LISTADO ATM'!$A$2:$C$898,3,0)</f>
        <v>ESTE</v>
      </c>
      <c r="B125" s="101" t="s">
        <v>2650</v>
      </c>
      <c r="C125" s="95">
        <v>44246.720300925925</v>
      </c>
      <c r="D125" s="107" t="s">
        <v>2189</v>
      </c>
      <c r="E125" s="93">
        <v>867</v>
      </c>
      <c r="F125" s="84" t="str">
        <f>VLOOKUP(E125,VIP!$A$2:$O11462,2,0)</f>
        <v>DRBR867</v>
      </c>
      <c r="G125" s="92" t="str">
        <f>VLOOKUP(E125,'LISTADO ATM'!$A$2:$B$897,2,0)</f>
        <v xml:space="preserve">ATM Estación Combustible Autopista El Coral </v>
      </c>
      <c r="H125" s="92" t="str">
        <f>VLOOKUP(E125,VIP!$A$2:$O16383,7,FALSE)</f>
        <v>Si</v>
      </c>
      <c r="I125" s="92" t="str">
        <f>VLOOKUP(E125,VIP!$A$2:$O8348,8,FALSE)</f>
        <v>Si</v>
      </c>
      <c r="J125" s="92" t="str">
        <f>VLOOKUP(E125,VIP!$A$2:$O8298,8,FALSE)</f>
        <v>Si</v>
      </c>
      <c r="K125" s="92" t="str">
        <f>VLOOKUP(E125,VIP!$A$2:$O11872,6,0)</f>
        <v>NO</v>
      </c>
      <c r="L125" s="97" t="s">
        <v>2228</v>
      </c>
      <c r="M125" s="96" t="s">
        <v>2470</v>
      </c>
      <c r="N125" s="121" t="s">
        <v>2477</v>
      </c>
      <c r="O125" s="120" t="s">
        <v>2479</v>
      </c>
      <c r="P125" s="110"/>
      <c r="Q125" s="96" t="s">
        <v>2228</v>
      </c>
    </row>
    <row r="126" spans="1:17" ht="17.399999999999999" x14ac:dyDescent="0.3">
      <c r="A126" s="107" t="str">
        <f>VLOOKUP(E126,'LISTADO ATM'!$A$2:$C$898,3,0)</f>
        <v>DISTRITO NACIONAL</v>
      </c>
      <c r="B126" s="101" t="s">
        <v>2649</v>
      </c>
      <c r="C126" s="95">
        <v>44246.72111111111</v>
      </c>
      <c r="D126" s="107" t="s">
        <v>2189</v>
      </c>
      <c r="E126" s="93">
        <v>952</v>
      </c>
      <c r="F126" s="84" t="str">
        <f>VLOOKUP(E126,VIP!$A$2:$O11461,2,0)</f>
        <v>DRBR16L</v>
      </c>
      <c r="G126" s="92" t="str">
        <f>VLOOKUP(E126,'LISTADO ATM'!$A$2:$B$897,2,0)</f>
        <v xml:space="preserve">ATM Alvarez Rivas </v>
      </c>
      <c r="H126" s="92" t="str">
        <f>VLOOKUP(E126,VIP!$A$2:$O16382,7,FALSE)</f>
        <v>Si</v>
      </c>
      <c r="I126" s="92" t="str">
        <f>VLOOKUP(E126,VIP!$A$2:$O8347,8,FALSE)</f>
        <v>Si</v>
      </c>
      <c r="J126" s="92" t="str">
        <f>VLOOKUP(E126,VIP!$A$2:$O8297,8,FALSE)</f>
        <v>Si</v>
      </c>
      <c r="K126" s="92" t="str">
        <f>VLOOKUP(E126,VIP!$A$2:$O11871,6,0)</f>
        <v>NO</v>
      </c>
      <c r="L126" s="97" t="s">
        <v>2228</v>
      </c>
      <c r="M126" s="96" t="s">
        <v>2470</v>
      </c>
      <c r="N126" s="121" t="s">
        <v>2477</v>
      </c>
      <c r="O126" s="120" t="s">
        <v>2479</v>
      </c>
      <c r="P126" s="110"/>
      <c r="Q126" s="96" t="s">
        <v>2228</v>
      </c>
    </row>
    <row r="127" spans="1:17" ht="17.399999999999999" x14ac:dyDescent="0.3">
      <c r="A127" s="107" t="str">
        <f>VLOOKUP(E127,'LISTADO ATM'!$A$2:$C$898,3,0)</f>
        <v>DISTRITO NACIONAL</v>
      </c>
      <c r="B127" s="101" t="s">
        <v>2648</v>
      </c>
      <c r="C127" s="95">
        <v>44246.721597222226</v>
      </c>
      <c r="D127" s="107" t="s">
        <v>2189</v>
      </c>
      <c r="E127" s="93">
        <v>623</v>
      </c>
      <c r="F127" s="84" t="str">
        <f>VLOOKUP(E127,VIP!$A$2:$O11460,2,0)</f>
        <v>DRBR623</v>
      </c>
      <c r="G127" s="92" t="str">
        <f>VLOOKUP(E127,'LISTADO ATM'!$A$2:$B$897,2,0)</f>
        <v xml:space="preserve">ATM Operaciones Especiales (Manoguayabo) </v>
      </c>
      <c r="H127" s="92" t="str">
        <f>VLOOKUP(E127,VIP!$A$2:$O16381,7,FALSE)</f>
        <v>Si</v>
      </c>
      <c r="I127" s="92" t="str">
        <f>VLOOKUP(E127,VIP!$A$2:$O8346,8,FALSE)</f>
        <v>Si</v>
      </c>
      <c r="J127" s="92" t="str">
        <f>VLOOKUP(E127,VIP!$A$2:$O8296,8,FALSE)</f>
        <v>Si</v>
      </c>
      <c r="K127" s="92" t="str">
        <f>VLOOKUP(E127,VIP!$A$2:$O11870,6,0)</f>
        <v>No</v>
      </c>
      <c r="L127" s="97" t="s">
        <v>2228</v>
      </c>
      <c r="M127" s="96" t="s">
        <v>2470</v>
      </c>
      <c r="N127" s="121" t="s">
        <v>2477</v>
      </c>
      <c r="O127" s="120" t="s">
        <v>2479</v>
      </c>
      <c r="P127" s="110"/>
      <c r="Q127" s="96" t="s">
        <v>2228</v>
      </c>
    </row>
    <row r="128" spans="1:17" ht="17.399999999999999" x14ac:dyDescent="0.3">
      <c r="A128" s="107" t="str">
        <f>VLOOKUP(E128,'LISTADO ATM'!$A$2:$C$898,3,0)</f>
        <v>NORTE</v>
      </c>
      <c r="B128" s="101" t="s">
        <v>2647</v>
      </c>
      <c r="C128" s="95">
        <v>44246.730868055558</v>
      </c>
      <c r="D128" s="107" t="s">
        <v>2190</v>
      </c>
      <c r="E128" s="93">
        <v>88</v>
      </c>
      <c r="F128" s="84" t="str">
        <f>VLOOKUP(E128,VIP!$A$2:$O11459,2,0)</f>
        <v>DRBR088</v>
      </c>
      <c r="G128" s="92" t="str">
        <f>VLOOKUP(E128,'LISTADO ATM'!$A$2:$B$897,2,0)</f>
        <v xml:space="preserve">ATM S/M La Fuente (Santiago) </v>
      </c>
      <c r="H128" s="92" t="str">
        <f>VLOOKUP(E128,VIP!$A$2:$O16380,7,FALSE)</f>
        <v>Si</v>
      </c>
      <c r="I128" s="92" t="str">
        <f>VLOOKUP(E128,VIP!$A$2:$O8345,8,FALSE)</f>
        <v>Si</v>
      </c>
      <c r="J128" s="92" t="str">
        <f>VLOOKUP(E128,VIP!$A$2:$O8295,8,FALSE)</f>
        <v>Si</v>
      </c>
      <c r="K128" s="92" t="str">
        <f>VLOOKUP(E128,VIP!$A$2:$O11869,6,0)</f>
        <v>NO</v>
      </c>
      <c r="L128" s="97" t="s">
        <v>2228</v>
      </c>
      <c r="M128" s="96" t="s">
        <v>2470</v>
      </c>
      <c r="N128" s="121" t="s">
        <v>2477</v>
      </c>
      <c r="O128" s="120" t="s">
        <v>2617</v>
      </c>
      <c r="P128" s="110"/>
      <c r="Q128" s="96" t="s">
        <v>2228</v>
      </c>
    </row>
    <row r="129" spans="1:17" ht="17.399999999999999" x14ac:dyDescent="0.3">
      <c r="A129" s="107" t="str">
        <f>VLOOKUP(E129,'LISTADO ATM'!$A$2:$C$898,3,0)</f>
        <v>NORTE</v>
      </c>
      <c r="B129" s="101" t="s">
        <v>2646</v>
      </c>
      <c r="C129" s="95">
        <v>44246.742060185185</v>
      </c>
      <c r="D129" s="107" t="s">
        <v>2190</v>
      </c>
      <c r="E129" s="93">
        <v>142</v>
      </c>
      <c r="F129" s="84" t="str">
        <f>VLOOKUP(E129,VIP!$A$2:$O11458,2,0)</f>
        <v>DRBR142</v>
      </c>
      <c r="G129" s="92" t="str">
        <f>VLOOKUP(E129,'LISTADO ATM'!$A$2:$B$897,2,0)</f>
        <v xml:space="preserve">ATM Centro de Caja Galerías Bonao </v>
      </c>
      <c r="H129" s="92" t="str">
        <f>VLOOKUP(E129,VIP!$A$2:$O16379,7,FALSE)</f>
        <v>Si</v>
      </c>
      <c r="I129" s="92" t="str">
        <f>VLOOKUP(E129,VIP!$A$2:$O8344,8,FALSE)</f>
        <v>Si</v>
      </c>
      <c r="J129" s="92" t="str">
        <f>VLOOKUP(E129,VIP!$A$2:$O8294,8,FALSE)</f>
        <v>Si</v>
      </c>
      <c r="K129" s="92" t="str">
        <f>VLOOKUP(E129,VIP!$A$2:$O11868,6,0)</f>
        <v>SI</v>
      </c>
      <c r="L129" s="97" t="s">
        <v>2228</v>
      </c>
      <c r="M129" s="96" t="s">
        <v>2470</v>
      </c>
      <c r="N129" s="121" t="s">
        <v>2477</v>
      </c>
      <c r="O129" s="120" t="s">
        <v>2617</v>
      </c>
      <c r="P129" s="110"/>
      <c r="Q129" s="96" t="s">
        <v>2228</v>
      </c>
    </row>
    <row r="130" spans="1:17" ht="17.399999999999999" x14ac:dyDescent="0.3">
      <c r="A130" s="107" t="str">
        <f>VLOOKUP(E130,'LISTADO ATM'!$A$2:$C$898,3,0)</f>
        <v>ESTE</v>
      </c>
      <c r="B130" s="101" t="s">
        <v>2645</v>
      </c>
      <c r="C130" s="95">
        <v>44246.742534722223</v>
      </c>
      <c r="D130" s="107" t="s">
        <v>2189</v>
      </c>
      <c r="E130" s="93">
        <v>824</v>
      </c>
      <c r="F130" s="84" t="str">
        <f>VLOOKUP(E130,VIP!$A$2:$O11457,2,0)</f>
        <v>DRBR824</v>
      </c>
      <c r="G130" s="92" t="str">
        <f>VLOOKUP(E130,'LISTADO ATM'!$A$2:$B$897,2,0)</f>
        <v xml:space="preserve">ATM Multiplaza (Higuey) </v>
      </c>
      <c r="H130" s="92" t="str">
        <f>VLOOKUP(E130,VIP!$A$2:$O16378,7,FALSE)</f>
        <v>Si</v>
      </c>
      <c r="I130" s="92" t="str">
        <f>VLOOKUP(E130,VIP!$A$2:$O8343,8,FALSE)</f>
        <v>Si</v>
      </c>
      <c r="J130" s="92" t="str">
        <f>VLOOKUP(E130,VIP!$A$2:$O8293,8,FALSE)</f>
        <v>Si</v>
      </c>
      <c r="K130" s="92" t="str">
        <f>VLOOKUP(E130,VIP!$A$2:$O11867,6,0)</f>
        <v>NO</v>
      </c>
      <c r="L130" s="97" t="s">
        <v>2228</v>
      </c>
      <c r="M130" s="96" t="s">
        <v>2470</v>
      </c>
      <c r="N130" s="121" t="s">
        <v>2477</v>
      </c>
      <c r="O130" s="120" t="s">
        <v>2479</v>
      </c>
      <c r="P130" s="110"/>
      <c r="Q130" s="96" t="s">
        <v>2228</v>
      </c>
    </row>
    <row r="131" spans="1:17" ht="17.399999999999999" x14ac:dyDescent="0.3">
      <c r="A131" s="107" t="str">
        <f>VLOOKUP(E131,'LISTADO ATM'!$A$2:$C$898,3,0)</f>
        <v>DISTRITO NACIONAL</v>
      </c>
      <c r="B131" s="101" t="s">
        <v>2642</v>
      </c>
      <c r="C131" s="95">
        <v>44246.752511574072</v>
      </c>
      <c r="D131" s="107" t="s">
        <v>2189</v>
      </c>
      <c r="E131" s="93">
        <v>225</v>
      </c>
      <c r="F131" s="84" t="str">
        <f>VLOOKUP(E131,VIP!$A$2:$O11454,2,0)</f>
        <v>DRBR225</v>
      </c>
      <c r="G131" s="92" t="str">
        <f>VLOOKUP(E131,'LISTADO ATM'!$A$2:$B$897,2,0)</f>
        <v xml:space="preserve">ATM S/M Nacional Arroyo Hondo </v>
      </c>
      <c r="H131" s="92" t="str">
        <f>VLOOKUP(E131,VIP!$A$2:$O16375,7,FALSE)</f>
        <v>Si</v>
      </c>
      <c r="I131" s="92" t="str">
        <f>VLOOKUP(E131,VIP!$A$2:$O8340,8,FALSE)</f>
        <v>Si</v>
      </c>
      <c r="J131" s="92" t="str">
        <f>VLOOKUP(E131,VIP!$A$2:$O8290,8,FALSE)</f>
        <v>Si</v>
      </c>
      <c r="K131" s="92" t="str">
        <f>VLOOKUP(E131,VIP!$A$2:$O11864,6,0)</f>
        <v>NO</v>
      </c>
      <c r="L131" s="97" t="s">
        <v>2228</v>
      </c>
      <c r="M131" s="96" t="s">
        <v>2470</v>
      </c>
      <c r="N131" s="121" t="s">
        <v>2477</v>
      </c>
      <c r="O131" s="120" t="s">
        <v>2479</v>
      </c>
      <c r="P131" s="110"/>
      <c r="Q131" s="96" t="s">
        <v>2228</v>
      </c>
    </row>
    <row r="132" spans="1:17" ht="17.399999999999999" x14ac:dyDescent="0.3">
      <c r="A132" s="107" t="str">
        <f>VLOOKUP(E132,'LISTADO ATM'!$A$2:$C$898,3,0)</f>
        <v>DISTRITO NACIONAL</v>
      </c>
      <c r="B132" s="101" t="s">
        <v>2672</v>
      </c>
      <c r="C132" s="95">
        <v>44246.779583333337</v>
      </c>
      <c r="D132" s="107" t="s">
        <v>2189</v>
      </c>
      <c r="E132" s="93">
        <v>113</v>
      </c>
      <c r="F132" s="84" t="str">
        <f>VLOOKUP(E132,VIP!$A$2:$O11459,2,0)</f>
        <v>DRBR113</v>
      </c>
      <c r="G132" s="92" t="str">
        <f>VLOOKUP(E132,'LISTADO ATM'!$A$2:$B$897,2,0)</f>
        <v xml:space="preserve">ATM Autoservicio Atalaya del Mar </v>
      </c>
      <c r="H132" s="92" t="str">
        <f>VLOOKUP(E132,VIP!$A$2:$O16380,7,FALSE)</f>
        <v>Si</v>
      </c>
      <c r="I132" s="92" t="str">
        <f>VLOOKUP(E132,VIP!$A$2:$O8345,8,FALSE)</f>
        <v>No</v>
      </c>
      <c r="J132" s="92" t="str">
        <f>VLOOKUP(E132,VIP!$A$2:$O8295,8,FALSE)</f>
        <v>No</v>
      </c>
      <c r="K132" s="92" t="str">
        <f>VLOOKUP(E132,VIP!$A$2:$O11869,6,0)</f>
        <v>NO</v>
      </c>
      <c r="L132" s="97" t="s">
        <v>2228</v>
      </c>
      <c r="M132" s="96" t="s">
        <v>2470</v>
      </c>
      <c r="N132" s="121" t="s">
        <v>2477</v>
      </c>
      <c r="O132" s="120" t="s">
        <v>2479</v>
      </c>
      <c r="P132" s="110"/>
      <c r="Q132" s="96" t="s">
        <v>2228</v>
      </c>
    </row>
    <row r="133" spans="1:17" ht="17.399999999999999" x14ac:dyDescent="0.3">
      <c r="A133" s="107" t="str">
        <f>VLOOKUP(E133,'LISTADO ATM'!$A$2:$C$898,3,0)</f>
        <v>SUR</v>
      </c>
      <c r="B133" s="101" t="s">
        <v>2671</v>
      </c>
      <c r="C133" s="95">
        <v>44246.780069444445</v>
      </c>
      <c r="D133" s="107" t="s">
        <v>2189</v>
      </c>
      <c r="E133" s="93">
        <v>296</v>
      </c>
      <c r="F133" s="84" t="str">
        <f>VLOOKUP(E133,VIP!$A$2:$O11458,2,0)</f>
        <v>DRBR296</v>
      </c>
      <c r="G133" s="92" t="str">
        <f>VLOOKUP(E133,'LISTADO ATM'!$A$2:$B$897,2,0)</f>
        <v>ATM Estación BANICOMB (Baní)  ECO Petroleo</v>
      </c>
      <c r="H133" s="92" t="str">
        <f>VLOOKUP(E133,VIP!$A$2:$O16379,7,FALSE)</f>
        <v>Si</v>
      </c>
      <c r="I133" s="92" t="str">
        <f>VLOOKUP(E133,VIP!$A$2:$O8344,8,FALSE)</f>
        <v>Si</v>
      </c>
      <c r="J133" s="92" t="str">
        <f>VLOOKUP(E133,VIP!$A$2:$O8294,8,FALSE)</f>
        <v>Si</v>
      </c>
      <c r="K133" s="92" t="str">
        <f>VLOOKUP(E133,VIP!$A$2:$O11868,6,0)</f>
        <v>NO</v>
      </c>
      <c r="L133" s="97" t="s">
        <v>2228</v>
      </c>
      <c r="M133" s="96" t="s">
        <v>2470</v>
      </c>
      <c r="N133" s="121" t="s">
        <v>2477</v>
      </c>
      <c r="O133" s="120" t="s">
        <v>2479</v>
      </c>
      <c r="P133" s="110"/>
      <c r="Q133" s="96" t="s">
        <v>2228</v>
      </c>
    </row>
    <row r="134" spans="1:17" ht="17.399999999999999" x14ac:dyDescent="0.3">
      <c r="A134" s="107" t="str">
        <f>VLOOKUP(E134,'LISTADO ATM'!$A$2:$C$898,3,0)</f>
        <v>DISTRITO NACIONAL</v>
      </c>
      <c r="B134" s="101" t="s">
        <v>2670</v>
      </c>
      <c r="C134" s="95">
        <v>44246.780381944445</v>
      </c>
      <c r="D134" s="107" t="s">
        <v>2189</v>
      </c>
      <c r="E134" s="93">
        <v>861</v>
      </c>
      <c r="F134" s="84" t="str">
        <f>VLOOKUP(E134,VIP!$A$2:$O11457,2,0)</f>
        <v>DRBR861</v>
      </c>
      <c r="G134" s="92" t="str">
        <f>VLOOKUP(E134,'LISTADO ATM'!$A$2:$B$897,2,0)</f>
        <v xml:space="preserve">ATM Oficina Bella Vista 27 de Febrero II </v>
      </c>
      <c r="H134" s="92" t="str">
        <f>VLOOKUP(E134,VIP!$A$2:$O16378,7,FALSE)</f>
        <v>Si</v>
      </c>
      <c r="I134" s="92" t="str">
        <f>VLOOKUP(E134,VIP!$A$2:$O8343,8,FALSE)</f>
        <v>Si</v>
      </c>
      <c r="J134" s="92" t="str">
        <f>VLOOKUP(E134,VIP!$A$2:$O8293,8,FALSE)</f>
        <v>Si</v>
      </c>
      <c r="K134" s="92" t="str">
        <f>VLOOKUP(E134,VIP!$A$2:$O11867,6,0)</f>
        <v>NO</v>
      </c>
      <c r="L134" s="97" t="s">
        <v>2228</v>
      </c>
      <c r="M134" s="96" t="s">
        <v>2470</v>
      </c>
      <c r="N134" s="121" t="s">
        <v>2477</v>
      </c>
      <c r="O134" s="120" t="s">
        <v>2479</v>
      </c>
      <c r="P134" s="110"/>
      <c r="Q134" s="96" t="s">
        <v>2228</v>
      </c>
    </row>
    <row r="135" spans="1:17" ht="17.399999999999999" x14ac:dyDescent="0.3">
      <c r="A135" s="107" t="str">
        <f>VLOOKUP(E135,'LISTADO ATM'!$A$2:$C$898,3,0)</f>
        <v>SUR</v>
      </c>
      <c r="B135" s="101" t="s">
        <v>2676</v>
      </c>
      <c r="C135" s="95">
        <v>44246.869027777779</v>
      </c>
      <c r="D135" s="107" t="s">
        <v>2189</v>
      </c>
      <c r="E135" s="93">
        <v>582</v>
      </c>
      <c r="F135" s="84" t="e">
        <f>VLOOKUP(E135,VIP!$A$2:$O11458,2,0)</f>
        <v>#N/A</v>
      </c>
      <c r="G135" s="92" t="str">
        <f>VLOOKUP(E135,'LISTADO ATM'!$A$2:$B$897,2,0)</f>
        <v>ATM Estación Sabana Yegua</v>
      </c>
      <c r="H135" s="92" t="e">
        <f>VLOOKUP(E135,VIP!$A$2:$O16379,7,FALSE)</f>
        <v>#N/A</v>
      </c>
      <c r="I135" s="92" t="e">
        <f>VLOOKUP(E135,VIP!$A$2:$O8344,8,FALSE)</f>
        <v>#N/A</v>
      </c>
      <c r="J135" s="92" t="e">
        <f>VLOOKUP(E135,VIP!$A$2:$O8294,8,FALSE)</f>
        <v>#N/A</v>
      </c>
      <c r="K135" s="92" t="e">
        <f>VLOOKUP(E135,VIP!$A$2:$O11868,6,0)</f>
        <v>#N/A</v>
      </c>
      <c r="L135" s="97" t="s">
        <v>2228</v>
      </c>
      <c r="M135" s="96" t="s">
        <v>2470</v>
      </c>
      <c r="N135" s="121" t="s">
        <v>2477</v>
      </c>
      <c r="O135" s="120" t="s">
        <v>2479</v>
      </c>
      <c r="P135" s="110"/>
      <c r="Q135" s="96" t="s">
        <v>2228</v>
      </c>
    </row>
    <row r="136" spans="1:17" ht="17.399999999999999" x14ac:dyDescent="0.3">
      <c r="A136" s="107" t="str">
        <f>VLOOKUP(E136,'LISTADO ATM'!$A$2:$C$898,3,0)</f>
        <v>DISTRITO NACIONAL</v>
      </c>
      <c r="B136" s="101" t="s">
        <v>2675</v>
      </c>
      <c r="C136" s="95">
        <v>44246.870983796296</v>
      </c>
      <c r="D136" s="107" t="s">
        <v>2189</v>
      </c>
      <c r="E136" s="93">
        <v>194</v>
      </c>
      <c r="F136" s="84" t="str">
        <f>VLOOKUP(E136,VIP!$A$2:$O11457,2,0)</f>
        <v>DRBR194</v>
      </c>
      <c r="G136" s="92" t="str">
        <f>VLOOKUP(E136,'LISTADO ATM'!$A$2:$B$897,2,0)</f>
        <v xml:space="preserve">ATM UNP Pantoja </v>
      </c>
      <c r="H136" s="92" t="str">
        <f>VLOOKUP(E136,VIP!$A$2:$O16378,7,FALSE)</f>
        <v>Si</v>
      </c>
      <c r="I136" s="92" t="str">
        <f>VLOOKUP(E136,VIP!$A$2:$O8343,8,FALSE)</f>
        <v>No</v>
      </c>
      <c r="J136" s="92" t="str">
        <f>VLOOKUP(E136,VIP!$A$2:$O8293,8,FALSE)</f>
        <v>No</v>
      </c>
      <c r="K136" s="92" t="str">
        <f>VLOOKUP(E136,VIP!$A$2:$O11867,6,0)</f>
        <v>NO</v>
      </c>
      <c r="L136" s="97" t="s">
        <v>2228</v>
      </c>
      <c r="M136" s="96" t="s">
        <v>2470</v>
      </c>
      <c r="N136" s="121" t="s">
        <v>2477</v>
      </c>
      <c r="O136" s="120" t="s">
        <v>2479</v>
      </c>
      <c r="P136" s="110"/>
      <c r="Q136" s="96" t="s">
        <v>2228</v>
      </c>
    </row>
    <row r="137" spans="1:17" ht="17.399999999999999" x14ac:dyDescent="0.3">
      <c r="A137" s="107" t="str">
        <f>VLOOKUP(E137,'LISTADO ATM'!$A$2:$C$898,3,0)</f>
        <v>DISTRITO NACIONAL</v>
      </c>
      <c r="B137" s="101" t="s">
        <v>2614</v>
      </c>
      <c r="C137" s="95">
        <v>44246.490358796298</v>
      </c>
      <c r="D137" s="107" t="s">
        <v>2189</v>
      </c>
      <c r="E137" s="93">
        <v>545</v>
      </c>
      <c r="F137" s="84" t="str">
        <f>VLOOKUP(E137,VIP!$A$2:$O11462,2,0)</f>
        <v>DRBR995</v>
      </c>
      <c r="G137" s="92" t="str">
        <f>VLOOKUP(E137,'LISTADO ATM'!$A$2:$B$897,2,0)</f>
        <v xml:space="preserve">ATM Oficina Isabel La Católica II  </v>
      </c>
      <c r="H137" s="92" t="str">
        <f>VLOOKUP(E137,VIP!$A$2:$O16383,7,FALSE)</f>
        <v>Si</v>
      </c>
      <c r="I137" s="92" t="str">
        <f>VLOOKUP(E137,VIP!$A$2:$O8348,8,FALSE)</f>
        <v>Si</v>
      </c>
      <c r="J137" s="92" t="str">
        <f>VLOOKUP(E137,VIP!$A$2:$O8298,8,FALSE)</f>
        <v>Si</v>
      </c>
      <c r="K137" s="92" t="str">
        <f>VLOOKUP(E137,VIP!$A$2:$O11872,6,0)</f>
        <v>NO</v>
      </c>
      <c r="L137" s="97" t="s">
        <v>2504</v>
      </c>
      <c r="M137" s="96" t="s">
        <v>2470</v>
      </c>
      <c r="N137" s="121" t="s">
        <v>2616</v>
      </c>
      <c r="O137" s="120" t="s">
        <v>2479</v>
      </c>
      <c r="P137" s="110"/>
      <c r="Q137" s="96" t="s">
        <v>2504</v>
      </c>
    </row>
    <row r="138" spans="1:17" ht="17.399999999999999" x14ac:dyDescent="0.3">
      <c r="A138" s="107" t="str">
        <f>VLOOKUP(E138,'LISTADO ATM'!$A$2:$C$898,3,0)</f>
        <v>DISTRITO NACIONAL</v>
      </c>
      <c r="B138" s="101" t="s">
        <v>2556</v>
      </c>
      <c r="C138" s="95">
        <v>44246.157581018517</v>
      </c>
      <c r="D138" s="107" t="s">
        <v>2189</v>
      </c>
      <c r="E138" s="93">
        <v>389</v>
      </c>
      <c r="F138" s="84" t="str">
        <f>VLOOKUP(E138,VIP!$A$2:$O11445,2,0)</f>
        <v>DRBR389</v>
      </c>
      <c r="G138" s="92" t="str">
        <f>VLOOKUP(E138,'LISTADO ATM'!$A$2:$B$897,2,0)</f>
        <v xml:space="preserve">ATM Casino Hotel Princess </v>
      </c>
      <c r="H138" s="92" t="str">
        <f>VLOOKUP(E138,VIP!$A$2:$O16366,7,FALSE)</f>
        <v>Si</v>
      </c>
      <c r="I138" s="92" t="str">
        <f>VLOOKUP(E138,VIP!$A$2:$O8331,8,FALSE)</f>
        <v>Si</v>
      </c>
      <c r="J138" s="92" t="str">
        <f>VLOOKUP(E138,VIP!$A$2:$O8281,8,FALSE)</f>
        <v>Si</v>
      </c>
      <c r="K138" s="92" t="str">
        <f>VLOOKUP(E138,VIP!$A$2:$O11855,6,0)</f>
        <v>NO</v>
      </c>
      <c r="L138" s="97" t="s">
        <v>2254</v>
      </c>
      <c r="M138" s="96" t="s">
        <v>2470</v>
      </c>
      <c r="N138" s="121" t="s">
        <v>2477</v>
      </c>
      <c r="O138" s="120" t="s">
        <v>2479</v>
      </c>
      <c r="P138" s="110"/>
      <c r="Q138" s="96" t="s">
        <v>2254</v>
      </c>
    </row>
    <row r="139" spans="1:17" ht="17.399999999999999" x14ac:dyDescent="0.3">
      <c r="A139" s="107" t="str">
        <f>VLOOKUP(E139,'LISTADO ATM'!$A$2:$C$898,3,0)</f>
        <v>NORTE</v>
      </c>
      <c r="B139" s="101" t="s">
        <v>2652</v>
      </c>
      <c r="C139" s="95">
        <v>44246.719178240739</v>
      </c>
      <c r="D139" s="107" t="s">
        <v>2190</v>
      </c>
      <c r="E139" s="93">
        <v>502</v>
      </c>
      <c r="F139" s="84" t="str">
        <f>VLOOKUP(E139,VIP!$A$2:$O11464,2,0)</f>
        <v>DRBR502</v>
      </c>
      <c r="G139" s="92" t="str">
        <f>VLOOKUP(E139,'LISTADO ATM'!$A$2:$B$897,2,0)</f>
        <v xml:space="preserve">ATM Materno Infantil de (Santiago) </v>
      </c>
      <c r="H139" s="92" t="str">
        <f>VLOOKUP(E139,VIP!$A$2:$O16385,7,FALSE)</f>
        <v>Si</v>
      </c>
      <c r="I139" s="92" t="str">
        <f>VLOOKUP(E139,VIP!$A$2:$O8350,8,FALSE)</f>
        <v>Si</v>
      </c>
      <c r="J139" s="92" t="str">
        <f>VLOOKUP(E139,VIP!$A$2:$O8300,8,FALSE)</f>
        <v>Si</v>
      </c>
      <c r="K139" s="92" t="str">
        <f>VLOOKUP(E139,VIP!$A$2:$O11874,6,0)</f>
        <v>NO</v>
      </c>
      <c r="L139" s="97" t="s">
        <v>2254</v>
      </c>
      <c r="M139" s="96" t="s">
        <v>2470</v>
      </c>
      <c r="N139" s="121" t="s">
        <v>2477</v>
      </c>
      <c r="O139" s="120" t="s">
        <v>2617</v>
      </c>
      <c r="P139" s="110"/>
      <c r="Q139" s="96" t="s">
        <v>2254</v>
      </c>
    </row>
    <row r="140" spans="1:17" ht="17.399999999999999" x14ac:dyDescent="0.3">
      <c r="A140" s="107" t="str">
        <f>VLOOKUP(E140,'LISTADO ATM'!$A$2:$C$898,3,0)</f>
        <v>ESTE</v>
      </c>
      <c r="B140" s="101" t="s">
        <v>2674</v>
      </c>
      <c r="C140" s="95">
        <v>44246.87290509259</v>
      </c>
      <c r="D140" s="107" t="s">
        <v>2189</v>
      </c>
      <c r="E140" s="93">
        <v>222</v>
      </c>
      <c r="F140" s="84" t="str">
        <f>VLOOKUP(E140,VIP!$A$2:$O11456,2,0)</f>
        <v>DRBR222</v>
      </c>
      <c r="G140" s="92" t="str">
        <f>VLOOKUP(E140,'LISTADO ATM'!$A$2:$B$897,2,0)</f>
        <v xml:space="preserve">ATM UNP Dominicus (La Romana) </v>
      </c>
      <c r="H140" s="92" t="str">
        <f>VLOOKUP(E140,VIP!$A$2:$O16377,7,FALSE)</f>
        <v>Si</v>
      </c>
      <c r="I140" s="92" t="str">
        <f>VLOOKUP(E140,VIP!$A$2:$O8342,8,FALSE)</f>
        <v>Si</v>
      </c>
      <c r="J140" s="92" t="str">
        <f>VLOOKUP(E140,VIP!$A$2:$O8292,8,FALSE)</f>
        <v>Si</v>
      </c>
      <c r="K140" s="92" t="str">
        <f>VLOOKUP(E140,VIP!$A$2:$O11866,6,0)</f>
        <v>NO</v>
      </c>
      <c r="L140" s="97" t="s">
        <v>2254</v>
      </c>
      <c r="M140" s="96" t="s">
        <v>2470</v>
      </c>
      <c r="N140" s="121" t="s">
        <v>2477</v>
      </c>
      <c r="O140" s="120" t="s">
        <v>2479</v>
      </c>
      <c r="P140" s="110"/>
      <c r="Q140" s="96" t="s">
        <v>2254</v>
      </c>
    </row>
    <row r="141" spans="1:17" ht="17.399999999999999" x14ac:dyDescent="0.3">
      <c r="A141" s="107" t="str">
        <f>VLOOKUP(E141,'LISTADO ATM'!$A$2:$C$898,3,0)</f>
        <v>DISTRITO NACIONAL</v>
      </c>
      <c r="B141" s="101" t="s">
        <v>2637</v>
      </c>
      <c r="C141" s="95">
        <v>44246.651516203703</v>
      </c>
      <c r="D141" s="107" t="s">
        <v>2473</v>
      </c>
      <c r="E141" s="93">
        <v>18</v>
      </c>
      <c r="F141" s="84" t="str">
        <f>VLOOKUP(E141,VIP!$A$2:$O11452,2,0)</f>
        <v>DRBR018</v>
      </c>
      <c r="G141" s="92" t="str">
        <f>VLOOKUP(E141,'LISTADO ATM'!$A$2:$B$897,2,0)</f>
        <v xml:space="preserve">ATM Oficina Haina Occidental I </v>
      </c>
      <c r="H141" s="92" t="str">
        <f>VLOOKUP(E141,VIP!$A$2:$O16373,7,FALSE)</f>
        <v>Si</v>
      </c>
      <c r="I141" s="92" t="str">
        <f>VLOOKUP(E141,VIP!$A$2:$O8338,8,FALSE)</f>
        <v>Si</v>
      </c>
      <c r="J141" s="92" t="str">
        <f>VLOOKUP(E141,VIP!$A$2:$O8288,8,FALSE)</f>
        <v>Si</v>
      </c>
      <c r="K141" s="92" t="str">
        <f>VLOOKUP(E141,VIP!$A$2:$O11862,6,0)</f>
        <v>SI</v>
      </c>
      <c r="L141" s="97" t="s">
        <v>2463</v>
      </c>
      <c r="M141" s="96" t="s">
        <v>2470</v>
      </c>
      <c r="N141" s="121" t="s">
        <v>2477</v>
      </c>
      <c r="O141" s="120" t="s">
        <v>2478</v>
      </c>
      <c r="P141" s="110"/>
      <c r="Q141" s="96" t="s">
        <v>2463</v>
      </c>
    </row>
    <row r="142" spans="1:17" ht="17.399999999999999" x14ac:dyDescent="0.3">
      <c r="A142" s="107" t="str">
        <f>VLOOKUP(E142,'LISTADO ATM'!$A$2:$C$898,3,0)</f>
        <v>DISTRITO NACIONAL</v>
      </c>
      <c r="B142" s="101" t="s">
        <v>2666</v>
      </c>
      <c r="C142" s="95">
        <v>44246.690636574072</v>
      </c>
      <c r="D142" s="107" t="s">
        <v>2473</v>
      </c>
      <c r="E142" s="93">
        <v>577</v>
      </c>
      <c r="F142" s="84" t="str">
        <f>VLOOKUP(E142,VIP!$A$2:$O11478,2,0)</f>
        <v>DRBR173</v>
      </c>
      <c r="G142" s="92" t="str">
        <f>VLOOKUP(E142,'LISTADO ATM'!$A$2:$B$897,2,0)</f>
        <v xml:space="preserve">ATM Olé Ave. Duarte </v>
      </c>
      <c r="H142" s="92" t="str">
        <f>VLOOKUP(E142,VIP!$A$2:$O16399,7,FALSE)</f>
        <v>Si</v>
      </c>
      <c r="I142" s="92" t="str">
        <f>VLOOKUP(E142,VIP!$A$2:$O8364,8,FALSE)</f>
        <v>Si</v>
      </c>
      <c r="J142" s="92" t="str">
        <f>VLOOKUP(E142,VIP!$A$2:$O8314,8,FALSE)</f>
        <v>Si</v>
      </c>
      <c r="K142" s="92" t="str">
        <f>VLOOKUP(E142,VIP!$A$2:$O11888,6,0)</f>
        <v>SI</v>
      </c>
      <c r="L142" s="97" t="s">
        <v>2463</v>
      </c>
      <c r="M142" s="96" t="s">
        <v>2470</v>
      </c>
      <c r="N142" s="121" t="s">
        <v>2477</v>
      </c>
      <c r="O142" s="120" t="s">
        <v>2478</v>
      </c>
      <c r="P142" s="110"/>
      <c r="Q142" s="96" t="s">
        <v>2463</v>
      </c>
    </row>
    <row r="143" spans="1:17" ht="17.399999999999999" x14ac:dyDescent="0.3">
      <c r="A143" s="107" t="str">
        <f>VLOOKUP(E143,'LISTADO ATM'!$A$2:$C$898,3,0)</f>
        <v>DISTRITO NACIONAL</v>
      </c>
      <c r="B143" s="101" t="s">
        <v>2690</v>
      </c>
      <c r="C143" s="95">
        <v>44246.818090277775</v>
      </c>
      <c r="D143" s="107" t="s">
        <v>2473</v>
      </c>
      <c r="E143" s="93">
        <v>640</v>
      </c>
      <c r="F143" s="84" t="str">
        <f>VLOOKUP(E143,VIP!$A$2:$O11472,2,0)</f>
        <v>DRBR640</v>
      </c>
      <c r="G143" s="92" t="str">
        <f>VLOOKUP(E143,'LISTADO ATM'!$A$2:$B$897,2,0)</f>
        <v xml:space="preserve">ATM Ministerio Obras Públicas </v>
      </c>
      <c r="H143" s="92" t="str">
        <f>VLOOKUP(E143,VIP!$A$2:$O16393,7,FALSE)</f>
        <v>Si</v>
      </c>
      <c r="I143" s="92" t="str">
        <f>VLOOKUP(E143,VIP!$A$2:$O8358,8,FALSE)</f>
        <v>Si</v>
      </c>
      <c r="J143" s="92" t="str">
        <f>VLOOKUP(E143,VIP!$A$2:$O8308,8,FALSE)</f>
        <v>Si</v>
      </c>
      <c r="K143" s="92" t="str">
        <f>VLOOKUP(E143,VIP!$A$2:$O11882,6,0)</f>
        <v>NO</v>
      </c>
      <c r="L143" s="97" t="s">
        <v>2463</v>
      </c>
      <c r="M143" s="96" t="s">
        <v>2470</v>
      </c>
      <c r="N143" s="121" t="s">
        <v>2477</v>
      </c>
      <c r="O143" s="120" t="s">
        <v>2478</v>
      </c>
      <c r="P143" s="110"/>
      <c r="Q143" s="96" t="s">
        <v>2463</v>
      </c>
    </row>
    <row r="144" spans="1:17" ht="17.399999999999999" x14ac:dyDescent="0.3">
      <c r="A144" s="107" t="str">
        <f>VLOOKUP(E144,'LISTADO ATM'!$A$2:$C$898,3,0)</f>
        <v>DISTRITO NACIONAL</v>
      </c>
      <c r="B144" s="101" t="s">
        <v>2683</v>
      </c>
      <c r="C144" s="95">
        <v>44246.85229166667</v>
      </c>
      <c r="D144" s="107" t="s">
        <v>2473</v>
      </c>
      <c r="E144" s="93">
        <v>281</v>
      </c>
      <c r="F144" s="84" t="str">
        <f>VLOOKUP(E144,VIP!$A$2:$O11465,2,0)</f>
        <v>DRBR737</v>
      </c>
      <c r="G144" s="92" t="str">
        <f>VLOOKUP(E144,'LISTADO ATM'!$A$2:$B$897,2,0)</f>
        <v xml:space="preserve">ATM S/M Pola Independencia </v>
      </c>
      <c r="H144" s="92" t="str">
        <f>VLOOKUP(E144,VIP!$A$2:$O16386,7,FALSE)</f>
        <v>Si</v>
      </c>
      <c r="I144" s="92" t="str">
        <f>VLOOKUP(E144,VIP!$A$2:$O8351,8,FALSE)</f>
        <v>Si</v>
      </c>
      <c r="J144" s="92" t="str">
        <f>VLOOKUP(E144,VIP!$A$2:$O8301,8,FALSE)</f>
        <v>Si</v>
      </c>
      <c r="K144" s="92" t="str">
        <f>VLOOKUP(E144,VIP!$A$2:$O11875,6,0)</f>
        <v>NO</v>
      </c>
      <c r="L144" s="97" t="s">
        <v>2463</v>
      </c>
      <c r="M144" s="96" t="s">
        <v>2470</v>
      </c>
      <c r="N144" s="121" t="s">
        <v>2477</v>
      </c>
      <c r="O144" s="120" t="s">
        <v>2478</v>
      </c>
      <c r="P144" s="110"/>
      <c r="Q144" s="96" t="s">
        <v>2463</v>
      </c>
    </row>
    <row r="145" spans="1:17" ht="17.399999999999999" x14ac:dyDescent="0.3">
      <c r="A145" s="107" t="str">
        <f>VLOOKUP(E145,'LISTADO ATM'!$A$2:$C$898,3,0)</f>
        <v>ESTE</v>
      </c>
      <c r="B145" s="101" t="s">
        <v>2682</v>
      </c>
      <c r="C145" s="95">
        <v>44246.855532407404</v>
      </c>
      <c r="D145" s="107" t="s">
        <v>2488</v>
      </c>
      <c r="E145" s="93">
        <v>293</v>
      </c>
      <c r="F145" s="84" t="str">
        <f>VLOOKUP(E145,VIP!$A$2:$O11464,2,0)</f>
        <v>DRBR293</v>
      </c>
      <c r="G145" s="92" t="str">
        <f>VLOOKUP(E145,'LISTADO ATM'!$A$2:$B$897,2,0)</f>
        <v xml:space="preserve">ATM S/M Nueva Visión (San Pedro) </v>
      </c>
      <c r="H145" s="92" t="str">
        <f>VLOOKUP(E145,VIP!$A$2:$O16385,7,FALSE)</f>
        <v>Si</v>
      </c>
      <c r="I145" s="92" t="str">
        <f>VLOOKUP(E145,VIP!$A$2:$O8350,8,FALSE)</f>
        <v>Si</v>
      </c>
      <c r="J145" s="92" t="str">
        <f>VLOOKUP(E145,VIP!$A$2:$O8300,8,FALSE)</f>
        <v>Si</v>
      </c>
      <c r="K145" s="92" t="str">
        <f>VLOOKUP(E145,VIP!$A$2:$O11874,6,0)</f>
        <v>NO</v>
      </c>
      <c r="L145" s="97" t="s">
        <v>2463</v>
      </c>
      <c r="M145" s="96" t="s">
        <v>2470</v>
      </c>
      <c r="N145" s="121" t="s">
        <v>2477</v>
      </c>
      <c r="O145" s="120" t="s">
        <v>2492</v>
      </c>
      <c r="P145" s="110"/>
      <c r="Q145" s="96" t="s">
        <v>2463</v>
      </c>
    </row>
    <row r="146" spans="1:17" ht="17.399999999999999" x14ac:dyDescent="0.3">
      <c r="A146" s="107" t="str">
        <f>VLOOKUP(E146,'LISTADO ATM'!$A$2:$C$898,3,0)</f>
        <v>NORTE</v>
      </c>
      <c r="B146" s="101" t="s">
        <v>2681</v>
      </c>
      <c r="C146" s="95">
        <v>44246.859027777777</v>
      </c>
      <c r="D146" s="107" t="s">
        <v>2488</v>
      </c>
      <c r="E146" s="93">
        <v>703</v>
      </c>
      <c r="F146" s="84" t="str">
        <f>VLOOKUP(E146,VIP!$A$2:$O11463,2,0)</f>
        <v>DRBR703</v>
      </c>
      <c r="G146" s="92" t="str">
        <f>VLOOKUP(E146,'LISTADO ATM'!$A$2:$B$897,2,0)</f>
        <v xml:space="preserve">ATM Oficina El Mamey Los Hidalgos </v>
      </c>
      <c r="H146" s="92" t="str">
        <f>VLOOKUP(E146,VIP!$A$2:$O16384,7,FALSE)</f>
        <v>Si</v>
      </c>
      <c r="I146" s="92" t="str">
        <f>VLOOKUP(E146,VIP!$A$2:$O8349,8,FALSE)</f>
        <v>Si</v>
      </c>
      <c r="J146" s="92" t="str">
        <f>VLOOKUP(E146,VIP!$A$2:$O8299,8,FALSE)</f>
        <v>Si</v>
      </c>
      <c r="K146" s="92" t="str">
        <f>VLOOKUP(E146,VIP!$A$2:$O11873,6,0)</f>
        <v>NO</v>
      </c>
      <c r="L146" s="97" t="s">
        <v>2463</v>
      </c>
      <c r="M146" s="96" t="s">
        <v>2470</v>
      </c>
      <c r="N146" s="121" t="s">
        <v>2477</v>
      </c>
      <c r="O146" s="120" t="s">
        <v>2492</v>
      </c>
      <c r="P146" s="110"/>
      <c r="Q146" s="96" t="s">
        <v>2463</v>
      </c>
    </row>
    <row r="147" spans="1:17" ht="17.399999999999999" x14ac:dyDescent="0.3">
      <c r="A147" s="107" t="str">
        <f>VLOOKUP(E147,'LISTADO ATM'!$A$2:$C$898,3,0)</f>
        <v>DISTRITO NACIONAL</v>
      </c>
      <c r="B147" s="101" t="s">
        <v>2680</v>
      </c>
      <c r="C147" s="95">
        <v>44246.859918981485</v>
      </c>
      <c r="D147" s="107" t="s">
        <v>2473</v>
      </c>
      <c r="E147" s="93">
        <v>713</v>
      </c>
      <c r="F147" s="84" t="str">
        <f>VLOOKUP(E147,VIP!$A$2:$O11462,2,0)</f>
        <v>DRBR016</v>
      </c>
      <c r="G147" s="92" t="str">
        <f>VLOOKUP(E147,'LISTADO ATM'!$A$2:$B$897,2,0)</f>
        <v xml:space="preserve">ATM Oficina Las Américas </v>
      </c>
      <c r="H147" s="92" t="str">
        <f>VLOOKUP(E147,VIP!$A$2:$O16383,7,FALSE)</f>
        <v>Si</v>
      </c>
      <c r="I147" s="92" t="str">
        <f>VLOOKUP(E147,VIP!$A$2:$O8348,8,FALSE)</f>
        <v>Si</v>
      </c>
      <c r="J147" s="92" t="str">
        <f>VLOOKUP(E147,VIP!$A$2:$O8298,8,FALSE)</f>
        <v>Si</v>
      </c>
      <c r="K147" s="92" t="str">
        <f>VLOOKUP(E147,VIP!$A$2:$O11872,6,0)</f>
        <v>NO</v>
      </c>
      <c r="L147" s="97" t="s">
        <v>2463</v>
      </c>
      <c r="M147" s="96" t="s">
        <v>2470</v>
      </c>
      <c r="N147" s="121" t="s">
        <v>2477</v>
      </c>
      <c r="O147" s="120" t="s">
        <v>2478</v>
      </c>
      <c r="P147" s="110"/>
      <c r="Q147" s="96" t="s">
        <v>2463</v>
      </c>
    </row>
    <row r="148" spans="1:17" ht="17.399999999999999" x14ac:dyDescent="0.3">
      <c r="A148" s="107" t="str">
        <f>VLOOKUP(E148,'LISTADO ATM'!$A$2:$C$898,3,0)</f>
        <v>DISTRITO NACIONAL</v>
      </c>
      <c r="B148" s="101" t="s">
        <v>2678</v>
      </c>
      <c r="C148" s="95">
        <v>44246.864722222221</v>
      </c>
      <c r="D148" s="107" t="s">
        <v>2473</v>
      </c>
      <c r="E148" s="93">
        <v>938</v>
      </c>
      <c r="F148" s="84" t="str">
        <f>VLOOKUP(E148,VIP!$A$2:$O11460,2,0)</f>
        <v>DRBR938</v>
      </c>
      <c r="G148" s="92" t="str">
        <f>VLOOKUP(E148,'LISTADO ATM'!$A$2:$B$897,2,0)</f>
        <v xml:space="preserve">ATM Autobanco Oficina Filadelfia Plaza </v>
      </c>
      <c r="H148" s="92" t="str">
        <f>VLOOKUP(E148,VIP!$A$2:$O16381,7,FALSE)</f>
        <v>Si</v>
      </c>
      <c r="I148" s="92" t="str">
        <f>VLOOKUP(E148,VIP!$A$2:$O8346,8,FALSE)</f>
        <v>Si</v>
      </c>
      <c r="J148" s="92" t="str">
        <f>VLOOKUP(E148,VIP!$A$2:$O8296,8,FALSE)</f>
        <v>Si</v>
      </c>
      <c r="K148" s="92" t="str">
        <f>VLOOKUP(E148,VIP!$A$2:$O11870,6,0)</f>
        <v>NO</v>
      </c>
      <c r="L148" s="97" t="s">
        <v>2463</v>
      </c>
      <c r="M148" s="96" t="s">
        <v>2470</v>
      </c>
      <c r="N148" s="121" t="s">
        <v>2477</v>
      </c>
      <c r="O148" s="120" t="s">
        <v>2478</v>
      </c>
      <c r="P148" s="110"/>
      <c r="Q148" s="96" t="s">
        <v>2463</v>
      </c>
    </row>
    <row r="149" spans="1:17" ht="17.399999999999999" x14ac:dyDescent="0.3">
      <c r="A149" s="107" t="str">
        <f>VLOOKUP(E149,'LISTADO ATM'!$A$2:$C$898,3,0)</f>
        <v>ESTE</v>
      </c>
      <c r="B149" s="101" t="s">
        <v>2638</v>
      </c>
      <c r="C149" s="95">
        <v>44246.649629629632</v>
      </c>
      <c r="D149" s="107" t="s">
        <v>2189</v>
      </c>
      <c r="E149" s="93">
        <v>462</v>
      </c>
      <c r="F149" s="84" t="str">
        <f>VLOOKUP(E149,VIP!$A$2:$O11453,2,0)</f>
        <v>DRBR462</v>
      </c>
      <c r="G149" s="92" t="str">
        <f>VLOOKUP(E149,'LISTADO ATM'!$A$2:$B$897,2,0)</f>
        <v>ATM Agrocafe Del Caribe</v>
      </c>
      <c r="H149" s="92" t="str">
        <f>VLOOKUP(E149,VIP!$A$2:$O16374,7,FALSE)</f>
        <v>Si</v>
      </c>
      <c r="I149" s="92" t="str">
        <f>VLOOKUP(E149,VIP!$A$2:$O8339,8,FALSE)</f>
        <v>Si</v>
      </c>
      <c r="J149" s="92" t="str">
        <f>VLOOKUP(E149,VIP!$A$2:$O8289,8,FALSE)</f>
        <v>Si</v>
      </c>
      <c r="K149" s="92" t="str">
        <f>VLOOKUP(E149,VIP!$A$2:$O11863,6,0)</f>
        <v>NO</v>
      </c>
      <c r="L149" s="97" t="s">
        <v>2441</v>
      </c>
      <c r="M149" s="96" t="s">
        <v>2470</v>
      </c>
      <c r="N149" s="121" t="s">
        <v>2477</v>
      </c>
      <c r="O149" s="120" t="s">
        <v>2479</v>
      </c>
      <c r="P149" s="110"/>
      <c r="Q149" s="96" t="s">
        <v>2441</v>
      </c>
    </row>
    <row r="150" spans="1:17" ht="17.399999999999999" x14ac:dyDescent="0.3">
      <c r="A150" s="107" t="str">
        <f>VLOOKUP(E150,'LISTADO ATM'!$A$2:$C$898,3,0)</f>
        <v>DISTRITO NACIONAL</v>
      </c>
      <c r="B150" s="101" t="s">
        <v>2641</v>
      </c>
      <c r="C150" s="95">
        <v>44246.764224537037</v>
      </c>
      <c r="D150" s="107" t="s">
        <v>2189</v>
      </c>
      <c r="E150" s="93">
        <v>628</v>
      </c>
      <c r="F150" s="84" t="str">
        <f>VLOOKUP(E150,VIP!$A$2:$O11453,2,0)</f>
        <v>DRBR086</v>
      </c>
      <c r="G150" s="92" t="str">
        <f>VLOOKUP(E150,'LISTADO ATM'!$A$2:$B$897,2,0)</f>
        <v xml:space="preserve">ATM Autobanco San Isidro </v>
      </c>
      <c r="H150" s="92" t="str">
        <f>VLOOKUP(E150,VIP!$A$2:$O16374,7,FALSE)</f>
        <v>Si</v>
      </c>
      <c r="I150" s="92" t="str">
        <f>VLOOKUP(E150,VIP!$A$2:$O8339,8,FALSE)</f>
        <v>Si</v>
      </c>
      <c r="J150" s="92" t="str">
        <f>VLOOKUP(E150,VIP!$A$2:$O8289,8,FALSE)</f>
        <v>Si</v>
      </c>
      <c r="K150" s="92" t="str">
        <f>VLOOKUP(E150,VIP!$A$2:$O11863,6,0)</f>
        <v>SI</v>
      </c>
      <c r="L150" s="97" t="s">
        <v>2435</v>
      </c>
      <c r="M150" s="96" t="s">
        <v>2470</v>
      </c>
      <c r="N150" s="121" t="s">
        <v>2477</v>
      </c>
      <c r="O150" s="120" t="s">
        <v>2479</v>
      </c>
      <c r="P150" s="110"/>
      <c r="Q150" s="96" t="s">
        <v>2435</v>
      </c>
    </row>
    <row r="151" spans="1:17" ht="17.399999999999999" x14ac:dyDescent="0.3">
      <c r="A151" s="107" t="str">
        <f>VLOOKUP(E151,'LISTADO ATM'!$A$2:$C$898,3,0)</f>
        <v>ESTE</v>
      </c>
      <c r="B151" s="101" t="s">
        <v>2668</v>
      </c>
      <c r="C151" s="95">
        <v>44246.797164351854</v>
      </c>
      <c r="D151" s="107" t="s">
        <v>2189</v>
      </c>
      <c r="E151" s="93">
        <v>742</v>
      </c>
      <c r="F151" s="84" t="str">
        <f>VLOOKUP(E151,VIP!$A$2:$O11455,2,0)</f>
        <v>DRBR990</v>
      </c>
      <c r="G151" s="92" t="str">
        <f>VLOOKUP(E151,'LISTADO ATM'!$A$2:$B$897,2,0)</f>
        <v xml:space="preserve">ATM Oficina Plaza del Rey (La Romana) </v>
      </c>
      <c r="H151" s="92" t="str">
        <f>VLOOKUP(E151,VIP!$A$2:$O16376,7,FALSE)</f>
        <v>Si</v>
      </c>
      <c r="I151" s="92" t="str">
        <f>VLOOKUP(E151,VIP!$A$2:$O8341,8,FALSE)</f>
        <v>Si</v>
      </c>
      <c r="J151" s="92" t="str">
        <f>VLOOKUP(E151,VIP!$A$2:$O8291,8,FALSE)</f>
        <v>Si</v>
      </c>
      <c r="K151" s="92" t="str">
        <f>VLOOKUP(E151,VIP!$A$2:$O11865,6,0)</f>
        <v>NO</v>
      </c>
      <c r="L151" s="97" t="s">
        <v>2435</v>
      </c>
      <c r="M151" s="96" t="s">
        <v>2470</v>
      </c>
      <c r="N151" s="121" t="s">
        <v>2477</v>
      </c>
      <c r="O151" s="120" t="s">
        <v>2479</v>
      </c>
      <c r="P151" s="110"/>
      <c r="Q151" s="96" t="s">
        <v>2435</v>
      </c>
    </row>
    <row r="152" spans="1:17" ht="17.399999999999999" x14ac:dyDescent="0.3">
      <c r="A152" s="107" t="str">
        <f>VLOOKUP(E152,'LISTADO ATM'!$A$2:$C$898,3,0)</f>
        <v>DISTRITO NACIONAL</v>
      </c>
      <c r="B152" s="101" t="s">
        <v>2667</v>
      </c>
      <c r="C152" s="95">
        <v>44246.797812500001</v>
      </c>
      <c r="D152" s="107" t="s">
        <v>2189</v>
      </c>
      <c r="E152" s="93">
        <v>583</v>
      </c>
      <c r="F152" s="84" t="str">
        <f>VLOOKUP(E152,VIP!$A$2:$O11454,2,0)</f>
        <v>DRBR431</v>
      </c>
      <c r="G152" s="92" t="str">
        <f>VLOOKUP(E152,'LISTADO ATM'!$A$2:$B$897,2,0)</f>
        <v xml:space="preserve">ATM Ministerio Fuerzas Armadas I </v>
      </c>
      <c r="H152" s="92" t="str">
        <f>VLOOKUP(E152,VIP!$A$2:$O16375,7,FALSE)</f>
        <v>Si</v>
      </c>
      <c r="I152" s="92" t="str">
        <f>VLOOKUP(E152,VIP!$A$2:$O8340,8,FALSE)</f>
        <v>Si</v>
      </c>
      <c r="J152" s="92" t="str">
        <f>VLOOKUP(E152,VIP!$A$2:$O8290,8,FALSE)</f>
        <v>Si</v>
      </c>
      <c r="K152" s="92" t="str">
        <f>VLOOKUP(E152,VIP!$A$2:$O11864,6,0)</f>
        <v>NO</v>
      </c>
      <c r="L152" s="97" t="s">
        <v>2435</v>
      </c>
      <c r="M152" s="96" t="s">
        <v>2470</v>
      </c>
      <c r="N152" s="121" t="s">
        <v>2477</v>
      </c>
      <c r="O152" s="120" t="s">
        <v>2479</v>
      </c>
      <c r="P152" s="110"/>
      <c r="Q152" s="96" t="s">
        <v>2435</v>
      </c>
    </row>
    <row r="153" spans="1:17" ht="17.399999999999999" x14ac:dyDescent="0.3">
      <c r="A153" s="107" t="str">
        <f>VLOOKUP(E153,'LISTADO ATM'!$A$2:$C$898,3,0)</f>
        <v>DISTRITO NACIONAL</v>
      </c>
      <c r="B153" s="101" t="s">
        <v>2515</v>
      </c>
      <c r="C153" s="95">
        <v>44245.584108796298</v>
      </c>
      <c r="D153" s="107" t="s">
        <v>2488</v>
      </c>
      <c r="E153" s="93">
        <v>24</v>
      </c>
      <c r="F153" s="84" t="str">
        <f>VLOOKUP(E153,VIP!$A$2:$O11430,2,0)</f>
        <v>DRBR024</v>
      </c>
      <c r="G153" s="92" t="str">
        <f>VLOOKUP(E153,'LISTADO ATM'!$A$2:$B$897,2,0)</f>
        <v xml:space="preserve">ATM Oficina Eusebio Manzueta </v>
      </c>
      <c r="H153" s="92" t="str">
        <f>VLOOKUP(E153,VIP!$A$2:$O16351,7,FALSE)</f>
        <v>No</v>
      </c>
      <c r="I153" s="92" t="str">
        <f>VLOOKUP(E153,VIP!$A$2:$O8316,8,FALSE)</f>
        <v>No</v>
      </c>
      <c r="J153" s="92" t="str">
        <f>VLOOKUP(E153,VIP!$A$2:$O8266,8,FALSE)</f>
        <v>No</v>
      </c>
      <c r="K153" s="92" t="str">
        <f>VLOOKUP(E153,VIP!$A$2:$O11840,6,0)</f>
        <v>NO</v>
      </c>
      <c r="L153" s="97" t="s">
        <v>2430</v>
      </c>
      <c r="M153" s="96" t="s">
        <v>2470</v>
      </c>
      <c r="N153" s="121" t="s">
        <v>2477</v>
      </c>
      <c r="O153" s="120" t="s">
        <v>2492</v>
      </c>
      <c r="P153" s="110"/>
      <c r="Q153" s="96" t="s">
        <v>2430</v>
      </c>
    </row>
    <row r="154" spans="1:17" ht="17.399999999999999" x14ac:dyDescent="0.3">
      <c r="A154" s="107" t="str">
        <f>VLOOKUP(E154,'LISTADO ATM'!$A$2:$C$898,3,0)</f>
        <v>DISTRITO NACIONAL</v>
      </c>
      <c r="B154" s="101" t="s">
        <v>2608</v>
      </c>
      <c r="C154" s="95">
        <v>44246.539085648146</v>
      </c>
      <c r="D154" s="107" t="s">
        <v>2473</v>
      </c>
      <c r="E154" s="93">
        <v>658</v>
      </c>
      <c r="F154" s="84" t="str">
        <f>VLOOKUP(E154,VIP!$A$2:$O11456,2,0)</f>
        <v>DRBR658</v>
      </c>
      <c r="G154" s="92" t="str">
        <f>VLOOKUP(E154,'LISTADO ATM'!$A$2:$B$897,2,0)</f>
        <v>ATM Cámara de Cuentas</v>
      </c>
      <c r="H154" s="92" t="str">
        <f>VLOOKUP(E154,VIP!$A$2:$O16377,7,FALSE)</f>
        <v>Si</v>
      </c>
      <c r="I154" s="92" t="str">
        <f>VLOOKUP(E154,VIP!$A$2:$O8342,8,FALSE)</f>
        <v>Si</v>
      </c>
      <c r="J154" s="92" t="str">
        <f>VLOOKUP(E154,VIP!$A$2:$O8292,8,FALSE)</f>
        <v>Si</v>
      </c>
      <c r="K154" s="92" t="str">
        <f>VLOOKUP(E154,VIP!$A$2:$O11866,6,0)</f>
        <v>NO</v>
      </c>
      <c r="L154" s="97" t="s">
        <v>2430</v>
      </c>
      <c r="M154" s="96" t="s">
        <v>2470</v>
      </c>
      <c r="N154" s="121" t="s">
        <v>2477</v>
      </c>
      <c r="O154" s="120" t="s">
        <v>2478</v>
      </c>
      <c r="P154" s="110"/>
      <c r="Q154" s="96" t="s">
        <v>2430</v>
      </c>
    </row>
    <row r="155" spans="1:17" ht="17.399999999999999" x14ac:dyDescent="0.3">
      <c r="A155" s="107" t="str">
        <f>VLOOKUP(E155,'LISTADO ATM'!$A$2:$C$898,3,0)</f>
        <v>DISTRITO NACIONAL</v>
      </c>
      <c r="B155" s="101" t="s">
        <v>2665</v>
      </c>
      <c r="C155" s="95">
        <v>44246.695092592592</v>
      </c>
      <c r="D155" s="107" t="s">
        <v>2473</v>
      </c>
      <c r="E155" s="93">
        <v>596</v>
      </c>
      <c r="F155" s="84" t="str">
        <f>VLOOKUP(E155,VIP!$A$2:$O11477,2,0)</f>
        <v>DRBR274</v>
      </c>
      <c r="G155" s="92" t="str">
        <f>VLOOKUP(E155,'LISTADO ATM'!$A$2:$B$897,2,0)</f>
        <v xml:space="preserve">ATM Autobanco Malecón Center </v>
      </c>
      <c r="H155" s="92" t="str">
        <f>VLOOKUP(E155,VIP!$A$2:$O16398,7,FALSE)</f>
        <v>Si</v>
      </c>
      <c r="I155" s="92" t="str">
        <f>VLOOKUP(E155,VIP!$A$2:$O8363,8,FALSE)</f>
        <v>Si</v>
      </c>
      <c r="J155" s="92" t="str">
        <f>VLOOKUP(E155,VIP!$A$2:$O8313,8,FALSE)</f>
        <v>Si</v>
      </c>
      <c r="K155" s="92" t="str">
        <f>VLOOKUP(E155,VIP!$A$2:$O11887,6,0)</f>
        <v>NO</v>
      </c>
      <c r="L155" s="97" t="s">
        <v>2430</v>
      </c>
      <c r="M155" s="96" t="s">
        <v>2470</v>
      </c>
      <c r="N155" s="121" t="s">
        <v>2477</v>
      </c>
      <c r="O155" s="120" t="s">
        <v>2478</v>
      </c>
      <c r="P155" s="110"/>
      <c r="Q155" s="96" t="s">
        <v>2430</v>
      </c>
    </row>
    <row r="156" spans="1:17" ht="17.399999999999999" x14ac:dyDescent="0.3">
      <c r="A156" s="107" t="str">
        <f>VLOOKUP(E156,'LISTADO ATM'!$A$2:$C$898,3,0)</f>
        <v>ESTE</v>
      </c>
      <c r="B156" s="101" t="s">
        <v>2660</v>
      </c>
      <c r="C156" s="95">
        <v>44246.710613425923</v>
      </c>
      <c r="D156" s="107" t="s">
        <v>2488</v>
      </c>
      <c r="E156" s="93">
        <v>294</v>
      </c>
      <c r="F156" s="84" t="str">
        <f>VLOOKUP(E156,VIP!$A$2:$O11472,2,0)</f>
        <v>DRBR294</v>
      </c>
      <c r="G156" s="92" t="str">
        <f>VLOOKUP(E156,'LISTADO ATM'!$A$2:$B$897,2,0)</f>
        <v xml:space="preserve">ATM Plaza Zaglul San Pedro II </v>
      </c>
      <c r="H156" s="92" t="str">
        <f>VLOOKUP(E156,VIP!$A$2:$O16393,7,FALSE)</f>
        <v>Si</v>
      </c>
      <c r="I156" s="92" t="str">
        <f>VLOOKUP(E156,VIP!$A$2:$O8358,8,FALSE)</f>
        <v>Si</v>
      </c>
      <c r="J156" s="92" t="str">
        <f>VLOOKUP(E156,VIP!$A$2:$O8308,8,FALSE)</f>
        <v>Si</v>
      </c>
      <c r="K156" s="92" t="str">
        <f>VLOOKUP(E156,VIP!$A$2:$O11882,6,0)</f>
        <v>NO</v>
      </c>
      <c r="L156" s="97" t="s">
        <v>2430</v>
      </c>
      <c r="M156" s="96" t="s">
        <v>2470</v>
      </c>
      <c r="N156" s="121" t="s">
        <v>2477</v>
      </c>
      <c r="O156" s="120" t="s">
        <v>2492</v>
      </c>
      <c r="P156" s="110"/>
      <c r="Q156" s="96" t="s">
        <v>2430</v>
      </c>
    </row>
    <row r="157" spans="1:17" ht="17.399999999999999" x14ac:dyDescent="0.3">
      <c r="A157" s="107" t="str">
        <f>VLOOKUP(E157,'LISTADO ATM'!$A$2:$C$898,3,0)</f>
        <v>ESTE</v>
      </c>
      <c r="B157" s="101" t="s">
        <v>2659</v>
      </c>
      <c r="C157" s="95">
        <v>44246.712604166663</v>
      </c>
      <c r="D157" s="107" t="s">
        <v>2488</v>
      </c>
      <c r="E157" s="93">
        <v>609</v>
      </c>
      <c r="F157" s="84" t="str">
        <f>VLOOKUP(E157,VIP!$A$2:$O11471,2,0)</f>
        <v>DRBR120</v>
      </c>
      <c r="G157" s="92" t="str">
        <f>VLOOKUP(E157,'LISTADO ATM'!$A$2:$B$897,2,0)</f>
        <v xml:space="preserve">ATM S/M Jumbo (San Pedro) </v>
      </c>
      <c r="H157" s="92" t="str">
        <f>VLOOKUP(E157,VIP!$A$2:$O16392,7,FALSE)</f>
        <v>Si</v>
      </c>
      <c r="I157" s="92" t="str">
        <f>VLOOKUP(E157,VIP!$A$2:$O8357,8,FALSE)</f>
        <v>Si</v>
      </c>
      <c r="J157" s="92" t="str">
        <f>VLOOKUP(E157,VIP!$A$2:$O8307,8,FALSE)</f>
        <v>Si</v>
      </c>
      <c r="K157" s="92" t="str">
        <f>VLOOKUP(E157,VIP!$A$2:$O11881,6,0)</f>
        <v>NO</v>
      </c>
      <c r="L157" s="97" t="s">
        <v>2430</v>
      </c>
      <c r="M157" s="96" t="s">
        <v>2470</v>
      </c>
      <c r="N157" s="121" t="s">
        <v>2477</v>
      </c>
      <c r="O157" s="120" t="s">
        <v>2492</v>
      </c>
      <c r="P157" s="110"/>
      <c r="Q157" s="96" t="s">
        <v>2430</v>
      </c>
    </row>
    <row r="158" spans="1:17" ht="17.399999999999999" x14ac:dyDescent="0.3">
      <c r="A158" s="107" t="str">
        <f>VLOOKUP(E158,'LISTADO ATM'!$A$2:$C$898,3,0)</f>
        <v>NORTE</v>
      </c>
      <c r="B158" s="101" t="s">
        <v>2689</v>
      </c>
      <c r="C158" s="95">
        <v>44246.818784722222</v>
      </c>
      <c r="D158" s="107" t="s">
        <v>2488</v>
      </c>
      <c r="E158" s="93">
        <v>990</v>
      </c>
      <c r="F158" s="84" t="str">
        <f>VLOOKUP(E158,VIP!$A$2:$O11471,2,0)</f>
        <v>DRBR742</v>
      </c>
      <c r="G158" s="92" t="str">
        <f>VLOOKUP(E158,'LISTADO ATM'!$A$2:$B$897,2,0)</f>
        <v xml:space="preserve">ATM Autoservicio Bonao II </v>
      </c>
      <c r="H158" s="92" t="str">
        <f>VLOOKUP(E158,VIP!$A$2:$O16392,7,FALSE)</f>
        <v>Si</v>
      </c>
      <c r="I158" s="92" t="str">
        <f>VLOOKUP(E158,VIP!$A$2:$O8357,8,FALSE)</f>
        <v>Si</v>
      </c>
      <c r="J158" s="92" t="str">
        <f>VLOOKUP(E158,VIP!$A$2:$O8307,8,FALSE)</f>
        <v>Si</v>
      </c>
      <c r="K158" s="92" t="str">
        <f>VLOOKUP(E158,VIP!$A$2:$O11881,6,0)</f>
        <v>NO</v>
      </c>
      <c r="L158" s="97" t="s">
        <v>2430</v>
      </c>
      <c r="M158" s="96" t="s">
        <v>2470</v>
      </c>
      <c r="N158" s="121" t="s">
        <v>2477</v>
      </c>
      <c r="O158" s="120" t="s">
        <v>2492</v>
      </c>
      <c r="P158" s="110"/>
      <c r="Q158" s="96" t="s">
        <v>2430</v>
      </c>
    </row>
    <row r="159" spans="1:17" ht="17.399999999999999" x14ac:dyDescent="0.3">
      <c r="A159" s="107" t="str">
        <f>VLOOKUP(E159,'LISTADO ATM'!$A$2:$C$898,3,0)</f>
        <v>DISTRITO NACIONAL</v>
      </c>
      <c r="B159" s="101" t="s">
        <v>2688</v>
      </c>
      <c r="C159" s="95">
        <v>44246.829768518517</v>
      </c>
      <c r="D159" s="107" t="s">
        <v>2473</v>
      </c>
      <c r="E159" s="93">
        <v>744</v>
      </c>
      <c r="F159" s="84" t="str">
        <f>VLOOKUP(E159,VIP!$A$2:$O11470,2,0)</f>
        <v>DRBR289</v>
      </c>
      <c r="G159" s="92" t="str">
        <f>VLOOKUP(E159,'LISTADO ATM'!$A$2:$B$897,2,0)</f>
        <v xml:space="preserve">ATM Multicentro La Sirena Venezuela </v>
      </c>
      <c r="H159" s="92" t="str">
        <f>VLOOKUP(E159,VIP!$A$2:$O16391,7,FALSE)</f>
        <v>Si</v>
      </c>
      <c r="I159" s="92" t="str">
        <f>VLOOKUP(E159,VIP!$A$2:$O8356,8,FALSE)</f>
        <v>Si</v>
      </c>
      <c r="J159" s="92" t="str">
        <f>VLOOKUP(E159,VIP!$A$2:$O8306,8,FALSE)</f>
        <v>Si</v>
      </c>
      <c r="K159" s="92" t="str">
        <f>VLOOKUP(E159,VIP!$A$2:$O11880,6,0)</f>
        <v>SI</v>
      </c>
      <c r="L159" s="97" t="s">
        <v>2430</v>
      </c>
      <c r="M159" s="96" t="s">
        <v>2470</v>
      </c>
      <c r="N159" s="121" t="s">
        <v>2477</v>
      </c>
      <c r="O159" s="120" t="s">
        <v>2478</v>
      </c>
      <c r="P159" s="110"/>
      <c r="Q159" s="96" t="s">
        <v>2430</v>
      </c>
    </row>
    <row r="160" spans="1:17" ht="17.399999999999999" x14ac:dyDescent="0.3">
      <c r="A160" s="107" t="str">
        <f>VLOOKUP(E160,'LISTADO ATM'!$A$2:$C$898,3,0)</f>
        <v>DISTRITO NACIONAL</v>
      </c>
      <c r="B160" s="101" t="s">
        <v>2687</v>
      </c>
      <c r="C160" s="95">
        <v>44246.831226851849</v>
      </c>
      <c r="D160" s="107" t="s">
        <v>2473</v>
      </c>
      <c r="E160" s="93">
        <v>738</v>
      </c>
      <c r="F160" s="84" t="str">
        <f>VLOOKUP(E160,VIP!$A$2:$O11469,2,0)</f>
        <v>DRBR24S</v>
      </c>
      <c r="G160" s="92" t="str">
        <f>VLOOKUP(E160,'LISTADO ATM'!$A$2:$B$897,2,0)</f>
        <v xml:space="preserve">ATM Zona Franca Los Alcarrizos </v>
      </c>
      <c r="H160" s="92" t="str">
        <f>VLOOKUP(E160,VIP!$A$2:$O16390,7,FALSE)</f>
        <v>Si</v>
      </c>
      <c r="I160" s="92" t="str">
        <f>VLOOKUP(E160,VIP!$A$2:$O8355,8,FALSE)</f>
        <v>Si</v>
      </c>
      <c r="J160" s="92" t="str">
        <f>VLOOKUP(E160,VIP!$A$2:$O8305,8,FALSE)</f>
        <v>Si</v>
      </c>
      <c r="K160" s="92" t="str">
        <f>VLOOKUP(E160,VIP!$A$2:$O11879,6,0)</f>
        <v>NO</v>
      </c>
      <c r="L160" s="97" t="s">
        <v>2430</v>
      </c>
      <c r="M160" s="96" t="s">
        <v>2470</v>
      </c>
      <c r="N160" s="121" t="s">
        <v>2477</v>
      </c>
      <c r="O160" s="120" t="s">
        <v>2478</v>
      </c>
      <c r="P160" s="110"/>
      <c r="Q160" s="96" t="s">
        <v>2430</v>
      </c>
    </row>
    <row r="161" spans="1:17" ht="17.399999999999999" x14ac:dyDescent="0.3">
      <c r="A161" s="107" t="str">
        <f>VLOOKUP(E161,'LISTADO ATM'!$A$2:$C$898,3,0)</f>
        <v>SUR</v>
      </c>
      <c r="B161" s="101" t="s">
        <v>2686</v>
      </c>
      <c r="C161" s="95">
        <v>44246.834560185183</v>
      </c>
      <c r="D161" s="107" t="s">
        <v>2488</v>
      </c>
      <c r="E161" s="93">
        <v>301</v>
      </c>
      <c r="F161" s="84" t="str">
        <f>VLOOKUP(E161,VIP!$A$2:$O11468,2,0)</f>
        <v>DRBR301</v>
      </c>
      <c r="G161" s="92" t="str">
        <f>VLOOKUP(E161,'LISTADO ATM'!$A$2:$B$897,2,0)</f>
        <v xml:space="preserve">ATM UNP Alfa y Omega (Barahona) </v>
      </c>
      <c r="H161" s="92" t="str">
        <f>VLOOKUP(E161,VIP!$A$2:$O16389,7,FALSE)</f>
        <v>Si</v>
      </c>
      <c r="I161" s="92" t="str">
        <f>VLOOKUP(E161,VIP!$A$2:$O8354,8,FALSE)</f>
        <v>Si</v>
      </c>
      <c r="J161" s="92" t="str">
        <f>VLOOKUP(E161,VIP!$A$2:$O8304,8,FALSE)</f>
        <v>Si</v>
      </c>
      <c r="K161" s="92" t="str">
        <f>VLOOKUP(E161,VIP!$A$2:$O11878,6,0)</f>
        <v>NO</v>
      </c>
      <c r="L161" s="97" t="s">
        <v>2430</v>
      </c>
      <c r="M161" s="96" t="s">
        <v>2470</v>
      </c>
      <c r="N161" s="121" t="s">
        <v>2477</v>
      </c>
      <c r="O161" s="120" t="s">
        <v>2492</v>
      </c>
      <c r="P161" s="110"/>
      <c r="Q161" s="96" t="s">
        <v>2430</v>
      </c>
    </row>
    <row r="162" spans="1:17" ht="17.399999999999999" x14ac:dyDescent="0.3">
      <c r="A162" s="107" t="str">
        <f>VLOOKUP(E162,'LISTADO ATM'!$A$2:$C$898,3,0)</f>
        <v>NORTE</v>
      </c>
      <c r="B162" s="101" t="s">
        <v>2685</v>
      </c>
      <c r="C162" s="95">
        <v>44246.846099537041</v>
      </c>
      <c r="D162" s="107" t="s">
        <v>2488</v>
      </c>
      <c r="E162" s="93">
        <v>151</v>
      </c>
      <c r="F162" s="84" t="str">
        <f>VLOOKUP(E162,VIP!$A$2:$O11467,2,0)</f>
        <v>DRBR151</v>
      </c>
      <c r="G162" s="92" t="str">
        <f>VLOOKUP(E162,'LISTADO ATM'!$A$2:$B$897,2,0)</f>
        <v xml:space="preserve">ATM Oficina Nagua </v>
      </c>
      <c r="H162" s="92" t="str">
        <f>VLOOKUP(E162,VIP!$A$2:$O16388,7,FALSE)</f>
        <v>Si</v>
      </c>
      <c r="I162" s="92" t="str">
        <f>VLOOKUP(E162,VIP!$A$2:$O8353,8,FALSE)</f>
        <v>Si</v>
      </c>
      <c r="J162" s="92" t="str">
        <f>VLOOKUP(E162,VIP!$A$2:$O8303,8,FALSE)</f>
        <v>Si</v>
      </c>
      <c r="K162" s="92" t="str">
        <f>VLOOKUP(E162,VIP!$A$2:$O11877,6,0)</f>
        <v>SI</v>
      </c>
      <c r="L162" s="97" t="s">
        <v>2430</v>
      </c>
      <c r="M162" s="96" t="s">
        <v>2470</v>
      </c>
      <c r="N162" s="121" t="s">
        <v>2477</v>
      </c>
      <c r="O162" s="120" t="s">
        <v>2492</v>
      </c>
      <c r="P162" s="110"/>
      <c r="Q162" s="96" t="s">
        <v>2430</v>
      </c>
    </row>
    <row r="163" spans="1:17" ht="17.399999999999999" x14ac:dyDescent="0.3">
      <c r="A163" s="107" t="str">
        <f>VLOOKUP(E163,'LISTADO ATM'!$A$2:$C$898,3,0)</f>
        <v>DISTRITO NACIONAL</v>
      </c>
      <c r="B163" s="101" t="s">
        <v>2684</v>
      </c>
      <c r="C163" s="95">
        <v>44246.849583333336</v>
      </c>
      <c r="D163" s="107" t="s">
        <v>2473</v>
      </c>
      <c r="E163" s="93">
        <v>377</v>
      </c>
      <c r="F163" s="84" t="str">
        <f>VLOOKUP(E163,VIP!$A$2:$O11466,2,0)</f>
        <v>DRBR377</v>
      </c>
      <c r="G163" s="92" t="str">
        <f>VLOOKUP(E163,'LISTADO ATM'!$A$2:$B$897,2,0)</f>
        <v>ATM Estación del Metro Eduardo Brito</v>
      </c>
      <c r="H163" s="92" t="str">
        <f>VLOOKUP(E163,VIP!$A$2:$O16387,7,FALSE)</f>
        <v>Si</v>
      </c>
      <c r="I163" s="92" t="str">
        <f>VLOOKUP(E163,VIP!$A$2:$O8352,8,FALSE)</f>
        <v>Si</v>
      </c>
      <c r="J163" s="92" t="str">
        <f>VLOOKUP(E163,VIP!$A$2:$O8302,8,FALSE)</f>
        <v>Si</v>
      </c>
      <c r="K163" s="92" t="str">
        <f>VLOOKUP(E163,VIP!$A$2:$O11876,6,0)</f>
        <v>NO</v>
      </c>
      <c r="L163" s="97" t="s">
        <v>2430</v>
      </c>
      <c r="M163" s="96" t="s">
        <v>2470</v>
      </c>
      <c r="N163" s="121" t="s">
        <v>2477</v>
      </c>
      <c r="O163" s="120" t="s">
        <v>2478</v>
      </c>
      <c r="P163" s="110"/>
      <c r="Q163" s="96" t="s">
        <v>2430</v>
      </c>
    </row>
    <row r="164" spans="1:17" ht="17.399999999999999" x14ac:dyDescent="0.3">
      <c r="A164" s="107" t="str">
        <f>VLOOKUP(E164,'LISTADO ATM'!$A$2:$C$898,3,0)</f>
        <v>SUR</v>
      </c>
      <c r="B164" s="101" t="s">
        <v>2679</v>
      </c>
      <c r="C164" s="95">
        <v>44246.861956018518</v>
      </c>
      <c r="D164" s="107" t="s">
        <v>2488</v>
      </c>
      <c r="E164" s="93">
        <v>783</v>
      </c>
      <c r="F164" s="84" t="str">
        <f>VLOOKUP(E164,VIP!$A$2:$O11461,2,0)</f>
        <v>DRBR303</v>
      </c>
      <c r="G164" s="92" t="str">
        <f>VLOOKUP(E164,'LISTADO ATM'!$A$2:$B$897,2,0)</f>
        <v xml:space="preserve">ATM Autobanco Alfa y Omega (Barahona) </v>
      </c>
      <c r="H164" s="92" t="str">
        <f>VLOOKUP(E164,VIP!$A$2:$O16382,7,FALSE)</f>
        <v>Si</v>
      </c>
      <c r="I164" s="92" t="str">
        <f>VLOOKUP(E164,VIP!$A$2:$O8347,8,FALSE)</f>
        <v>Si</v>
      </c>
      <c r="J164" s="92" t="str">
        <f>VLOOKUP(E164,VIP!$A$2:$O8297,8,FALSE)</f>
        <v>Si</v>
      </c>
      <c r="K164" s="92" t="str">
        <f>VLOOKUP(E164,VIP!$A$2:$O11871,6,0)</f>
        <v>NO</v>
      </c>
      <c r="L164" s="97" t="s">
        <v>2430</v>
      </c>
      <c r="M164" s="96" t="s">
        <v>2470</v>
      </c>
      <c r="N164" s="121" t="s">
        <v>2477</v>
      </c>
      <c r="O164" s="120" t="s">
        <v>2492</v>
      </c>
      <c r="P164" s="110"/>
      <c r="Q164" s="96" t="s">
        <v>2430</v>
      </c>
    </row>
    <row r="165" spans="1:17" ht="17.399999999999999" x14ac:dyDescent="0.3">
      <c r="A165" s="107" t="str">
        <f>VLOOKUP(E165,'LISTADO ATM'!$A$2:$C$898,3,0)</f>
        <v>NORTE</v>
      </c>
      <c r="B165" s="101" t="s">
        <v>2677</v>
      </c>
      <c r="C165" s="95">
        <v>44246.865914351853</v>
      </c>
      <c r="D165" s="107" t="s">
        <v>2488</v>
      </c>
      <c r="E165" s="93">
        <v>950</v>
      </c>
      <c r="F165" s="84" t="str">
        <f>VLOOKUP(E165,VIP!$A$2:$O11459,2,0)</f>
        <v>DRBR12G</v>
      </c>
      <c r="G165" s="92" t="str">
        <f>VLOOKUP(E165,'LISTADO ATM'!$A$2:$B$897,2,0)</f>
        <v xml:space="preserve">ATM Oficina Monterrico </v>
      </c>
      <c r="H165" s="92" t="str">
        <f>VLOOKUP(E165,VIP!$A$2:$O16380,7,FALSE)</f>
        <v>Si</v>
      </c>
      <c r="I165" s="92" t="str">
        <f>VLOOKUP(E165,VIP!$A$2:$O8345,8,FALSE)</f>
        <v>Si</v>
      </c>
      <c r="J165" s="92" t="str">
        <f>VLOOKUP(E165,VIP!$A$2:$O8295,8,FALSE)</f>
        <v>Si</v>
      </c>
      <c r="K165" s="92" t="str">
        <f>VLOOKUP(E165,VIP!$A$2:$O11869,6,0)</f>
        <v>SI</v>
      </c>
      <c r="L165" s="97" t="s">
        <v>2430</v>
      </c>
      <c r="M165" s="96" t="s">
        <v>2470</v>
      </c>
      <c r="N165" s="121" t="s">
        <v>2477</v>
      </c>
      <c r="O165" s="120" t="s">
        <v>2492</v>
      </c>
      <c r="P165" s="110"/>
      <c r="Q165" s="96" t="s">
        <v>2430</v>
      </c>
    </row>
    <row r="166" spans="1:17" ht="17.399999999999999" x14ac:dyDescent="0.3">
      <c r="A166" s="107" t="str">
        <f>VLOOKUP(E166,'LISTADO ATM'!$A$2:$C$898,3,0)</f>
        <v>NORTE</v>
      </c>
      <c r="B166" s="101" t="s">
        <v>2640</v>
      </c>
      <c r="C166" s="95">
        <v>44246.615902777776</v>
      </c>
      <c r="D166" s="107" t="s">
        <v>2190</v>
      </c>
      <c r="E166" s="93">
        <v>944</v>
      </c>
      <c r="F166" s="84" t="str">
        <f>VLOOKUP(E166,VIP!$A$2:$O11455,2,0)</f>
        <v>DRBR944</v>
      </c>
      <c r="G166" s="92" t="str">
        <f>VLOOKUP(E166,'LISTADO ATM'!$A$2:$B$897,2,0)</f>
        <v xml:space="preserve">ATM UNP Mao </v>
      </c>
      <c r="H166" s="92" t="str">
        <f>VLOOKUP(E166,VIP!$A$2:$O16376,7,FALSE)</f>
        <v>Si</v>
      </c>
      <c r="I166" s="92" t="str">
        <f>VLOOKUP(E166,VIP!$A$2:$O8341,8,FALSE)</f>
        <v>Si</v>
      </c>
      <c r="J166" s="92" t="str">
        <f>VLOOKUP(E166,VIP!$A$2:$O8291,8,FALSE)</f>
        <v>Si</v>
      </c>
      <c r="K166" s="92" t="str">
        <f>VLOOKUP(E166,VIP!$A$2:$O11865,6,0)</f>
        <v>NO</v>
      </c>
      <c r="L166" s="97" t="s">
        <v>2501</v>
      </c>
      <c r="M166" s="96" t="s">
        <v>2470</v>
      </c>
      <c r="N166" s="121" t="s">
        <v>2477</v>
      </c>
      <c r="O166" s="120" t="s">
        <v>2498</v>
      </c>
      <c r="P166" s="110"/>
      <c r="Q166" s="96" t="s">
        <v>2501</v>
      </c>
    </row>
    <row r="167" spans="1:17" ht="17.399999999999999" x14ac:dyDescent="0.3">
      <c r="A167" s="107" t="str">
        <f>VLOOKUP(E167,'LISTADO ATM'!$A$2:$C$898,3,0)</f>
        <v>NORTE</v>
      </c>
      <c r="B167" s="101" t="s">
        <v>2639</v>
      </c>
      <c r="C167" s="95">
        <v>44246.630416666667</v>
      </c>
      <c r="D167" s="107" t="s">
        <v>2190</v>
      </c>
      <c r="E167" s="93">
        <v>351</v>
      </c>
      <c r="F167" s="84" t="str">
        <f>VLOOKUP(E167,VIP!$A$2:$O11454,2,0)</f>
        <v>DRBR351</v>
      </c>
      <c r="G167" s="92" t="str">
        <f>VLOOKUP(E167,'LISTADO ATM'!$A$2:$B$897,2,0)</f>
        <v xml:space="preserve">ATM S/M José Luís (Puerto Plata) </v>
      </c>
      <c r="H167" s="92" t="str">
        <f>VLOOKUP(E167,VIP!$A$2:$O16375,7,FALSE)</f>
        <v>Si</v>
      </c>
      <c r="I167" s="92" t="str">
        <f>VLOOKUP(E167,VIP!$A$2:$O8340,8,FALSE)</f>
        <v>Si</v>
      </c>
      <c r="J167" s="92" t="str">
        <f>VLOOKUP(E167,VIP!$A$2:$O8290,8,FALSE)</f>
        <v>Si</v>
      </c>
      <c r="K167" s="92" t="str">
        <f>VLOOKUP(E167,VIP!$A$2:$O11864,6,0)</f>
        <v>NO</v>
      </c>
      <c r="L167" s="97" t="s">
        <v>2501</v>
      </c>
      <c r="M167" s="96" t="s">
        <v>2470</v>
      </c>
      <c r="N167" s="121" t="s">
        <v>2477</v>
      </c>
      <c r="O167" s="120" t="s">
        <v>2498</v>
      </c>
      <c r="P167" s="110"/>
      <c r="Q167" s="96" t="s">
        <v>2501</v>
      </c>
    </row>
    <row r="168" spans="1:17" ht="17.399999999999999" x14ac:dyDescent="0.3">
      <c r="A168" s="107" t="str">
        <f>VLOOKUP(E168,'LISTADO ATM'!$A$2:$C$898,3,0)</f>
        <v>DISTRITO NACIONAL</v>
      </c>
      <c r="B168" s="101" t="s">
        <v>2664</v>
      </c>
      <c r="C168" s="95">
        <v>44246.700046296297</v>
      </c>
      <c r="D168" s="107" t="s">
        <v>2189</v>
      </c>
      <c r="E168" s="93">
        <v>797</v>
      </c>
      <c r="F168" s="84" t="e">
        <f>VLOOKUP(E168,VIP!$A$2:$O11476,2,0)</f>
        <v>#N/A</v>
      </c>
      <c r="G168" s="92" t="str">
        <f>VLOOKUP(E168,'LISTADO ATM'!$A$2:$B$897,2,0)</f>
        <v>ATM Dirección de Pensiones y Jubilaciones</v>
      </c>
      <c r="H168" s="92" t="e">
        <f>VLOOKUP(E168,VIP!$A$2:$O16397,7,FALSE)</f>
        <v>#N/A</v>
      </c>
      <c r="I168" s="92" t="e">
        <f>VLOOKUP(E168,VIP!$A$2:$O8362,8,FALSE)</f>
        <v>#N/A</v>
      </c>
      <c r="J168" s="92" t="e">
        <f>VLOOKUP(E168,VIP!$A$2:$O8312,8,FALSE)</f>
        <v>#N/A</v>
      </c>
      <c r="K168" s="92" t="e">
        <f>VLOOKUP(E168,VIP!$A$2:$O11886,6,0)</f>
        <v>#N/A</v>
      </c>
      <c r="L168" s="97" t="s">
        <v>2501</v>
      </c>
      <c r="M168" s="96" t="s">
        <v>2470</v>
      </c>
      <c r="N168" s="121" t="s">
        <v>2477</v>
      </c>
      <c r="O168" s="120" t="s">
        <v>2479</v>
      </c>
      <c r="P168" s="110"/>
      <c r="Q168" s="96" t="s">
        <v>2501</v>
      </c>
    </row>
    <row r="169" spans="1:17" ht="17.399999999999999" x14ac:dyDescent="0.3">
      <c r="A169" s="107" t="str">
        <f>VLOOKUP(E169,'LISTADO ATM'!$A$2:$C$898,3,0)</f>
        <v>DISTRITO NACIONAL</v>
      </c>
      <c r="B169" s="101" t="s">
        <v>2661</v>
      </c>
      <c r="C169" s="95">
        <v>44246.705081018517</v>
      </c>
      <c r="D169" s="107" t="s">
        <v>2189</v>
      </c>
      <c r="E169" s="93">
        <v>906</v>
      </c>
      <c r="F169" s="84" t="str">
        <f>VLOOKUP(E169,VIP!$A$2:$O11473,2,0)</f>
        <v>DRBR906</v>
      </c>
      <c r="G169" s="92" t="str">
        <f>VLOOKUP(E169,'LISTADO ATM'!$A$2:$B$897,2,0)</f>
        <v xml:space="preserve">ATM MESCYT  </v>
      </c>
      <c r="H169" s="92" t="str">
        <f>VLOOKUP(E169,VIP!$A$2:$O16394,7,FALSE)</f>
        <v>Si</v>
      </c>
      <c r="I169" s="92" t="str">
        <f>VLOOKUP(E169,VIP!$A$2:$O8359,8,FALSE)</f>
        <v>Si</v>
      </c>
      <c r="J169" s="92" t="str">
        <f>VLOOKUP(E169,VIP!$A$2:$O8309,8,FALSE)</f>
        <v>Si</v>
      </c>
      <c r="K169" s="92" t="str">
        <f>VLOOKUP(E169,VIP!$A$2:$O11883,6,0)</f>
        <v>NO</v>
      </c>
      <c r="L169" s="97" t="s">
        <v>2501</v>
      </c>
      <c r="M169" s="96" t="s">
        <v>2470</v>
      </c>
      <c r="N169" s="121" t="s">
        <v>2477</v>
      </c>
      <c r="O169" s="120" t="s">
        <v>2479</v>
      </c>
      <c r="P169" s="110"/>
      <c r="Q169" s="96" t="s">
        <v>2501</v>
      </c>
    </row>
    <row r="170" spans="1:17" ht="17.399999999999999" x14ac:dyDescent="0.3">
      <c r="A170" s="107" t="str">
        <f>VLOOKUP(E170,'LISTADO ATM'!$A$2:$C$898,3,0)</f>
        <v>DISTRITO NACIONAL</v>
      </c>
      <c r="B170" s="101" t="s">
        <v>2644</v>
      </c>
      <c r="C170" s="95">
        <v>44246.743020833332</v>
      </c>
      <c r="D170" s="107" t="s">
        <v>2189</v>
      </c>
      <c r="E170" s="93">
        <v>235</v>
      </c>
      <c r="F170" s="84" t="str">
        <f>VLOOKUP(E170,VIP!$A$2:$O11456,2,0)</f>
        <v>DRBR235</v>
      </c>
      <c r="G170" s="92" t="str">
        <f>VLOOKUP(E170,'LISTADO ATM'!$A$2:$B$897,2,0)</f>
        <v xml:space="preserve">ATM Oficina Multicentro La Sirena San Isidro </v>
      </c>
      <c r="H170" s="92" t="str">
        <f>VLOOKUP(E170,VIP!$A$2:$O16377,7,FALSE)</f>
        <v>Si</v>
      </c>
      <c r="I170" s="92" t="str">
        <f>VLOOKUP(E170,VIP!$A$2:$O8342,8,FALSE)</f>
        <v>Si</v>
      </c>
      <c r="J170" s="92" t="str">
        <f>VLOOKUP(E170,VIP!$A$2:$O8292,8,FALSE)</f>
        <v>Si</v>
      </c>
      <c r="K170" s="92" t="str">
        <f>VLOOKUP(E170,VIP!$A$2:$O11866,6,0)</f>
        <v>SI</v>
      </c>
      <c r="L170" s="97" t="s">
        <v>2501</v>
      </c>
      <c r="M170" s="96" t="s">
        <v>2470</v>
      </c>
      <c r="N170" s="121" t="s">
        <v>2477</v>
      </c>
      <c r="O170" s="120" t="s">
        <v>2479</v>
      </c>
      <c r="P170" s="110"/>
      <c r="Q170" s="96" t="s">
        <v>2501</v>
      </c>
    </row>
    <row r="171" spans="1:17" ht="17.399999999999999" x14ac:dyDescent="0.3">
      <c r="A171" s="107" t="str">
        <f>VLOOKUP(E171,'LISTADO ATM'!$A$2:$C$898,3,0)</f>
        <v>DISTRITO NACIONAL</v>
      </c>
      <c r="B171" s="101" t="s">
        <v>2643</v>
      </c>
      <c r="C171" s="95">
        <v>44246.743298611109</v>
      </c>
      <c r="D171" s="107" t="s">
        <v>2189</v>
      </c>
      <c r="E171" s="93">
        <v>515</v>
      </c>
      <c r="F171" s="84" t="str">
        <f>VLOOKUP(E171,VIP!$A$2:$O11455,2,0)</f>
        <v>DRBR515</v>
      </c>
      <c r="G171" s="92" t="str">
        <f>VLOOKUP(E171,'LISTADO ATM'!$A$2:$B$897,2,0)</f>
        <v xml:space="preserve">ATM Oficina Agora Mall I </v>
      </c>
      <c r="H171" s="92" t="str">
        <f>VLOOKUP(E171,VIP!$A$2:$O16376,7,FALSE)</f>
        <v>Si</v>
      </c>
      <c r="I171" s="92" t="str">
        <f>VLOOKUP(E171,VIP!$A$2:$O8341,8,FALSE)</f>
        <v>Si</v>
      </c>
      <c r="J171" s="92" t="str">
        <f>VLOOKUP(E171,VIP!$A$2:$O8291,8,FALSE)</f>
        <v>Si</v>
      </c>
      <c r="K171" s="92" t="str">
        <f>VLOOKUP(E171,VIP!$A$2:$O11865,6,0)</f>
        <v>SI</v>
      </c>
      <c r="L171" s="97" t="s">
        <v>2501</v>
      </c>
      <c r="M171" s="96" t="s">
        <v>2470</v>
      </c>
      <c r="N171" s="121" t="s">
        <v>2477</v>
      </c>
      <c r="O171" s="120" t="s">
        <v>2479</v>
      </c>
      <c r="P171" s="110"/>
      <c r="Q171" s="96" t="s">
        <v>2501</v>
      </c>
    </row>
    <row r="172" spans="1:17" ht="17.399999999999999" x14ac:dyDescent="0.3">
      <c r="A172" s="107" t="str">
        <f>VLOOKUP(E172,'LISTADO ATM'!$A$2:$C$898,3,0)</f>
        <v>NORTE</v>
      </c>
      <c r="B172" s="101" t="s">
        <v>2669</v>
      </c>
      <c r="C172" s="95">
        <v>44246.780798611115</v>
      </c>
      <c r="D172" s="107" t="s">
        <v>2189</v>
      </c>
      <c r="E172" s="93">
        <v>691</v>
      </c>
      <c r="F172" s="84" t="str">
        <f>VLOOKUP(E172,VIP!$A$2:$O11456,2,0)</f>
        <v>DRBR691</v>
      </c>
      <c r="G172" s="92" t="str">
        <f>VLOOKUP(E172,'LISTADO ATM'!$A$2:$B$897,2,0)</f>
        <v>ATM Eco Petroleo Manzanillo</v>
      </c>
      <c r="H172" s="92" t="str">
        <f>VLOOKUP(E172,VIP!$A$2:$O16377,7,FALSE)</f>
        <v>Si</v>
      </c>
      <c r="I172" s="92" t="str">
        <f>VLOOKUP(E172,VIP!$A$2:$O8342,8,FALSE)</f>
        <v>Si</v>
      </c>
      <c r="J172" s="92" t="str">
        <f>VLOOKUP(E172,VIP!$A$2:$O8292,8,FALSE)</f>
        <v>Si</v>
      </c>
      <c r="K172" s="92" t="str">
        <f>VLOOKUP(E172,VIP!$A$2:$O11866,6,0)</f>
        <v>NO</v>
      </c>
      <c r="L172" s="97" t="s">
        <v>2501</v>
      </c>
      <c r="M172" s="96" t="s">
        <v>2470</v>
      </c>
      <c r="N172" s="121" t="s">
        <v>2477</v>
      </c>
      <c r="O172" s="120" t="s">
        <v>2479</v>
      </c>
      <c r="P172" s="110"/>
      <c r="Q172" s="96" t="s">
        <v>2501</v>
      </c>
    </row>
    <row r="173" spans="1:17" ht="17.399999999999999" x14ac:dyDescent="0.3">
      <c r="A173" s="107" t="str">
        <f>VLOOKUP(E173,'LISTADO ATM'!$A$2:$C$898,3,0)</f>
        <v>ESTE</v>
      </c>
      <c r="B173" s="101" t="s">
        <v>2673</v>
      </c>
      <c r="C173" s="95">
        <v>44246.881238425929</v>
      </c>
      <c r="D173" s="107" t="s">
        <v>2189</v>
      </c>
      <c r="E173" s="93">
        <v>433</v>
      </c>
      <c r="F173" s="84" t="str">
        <f>VLOOKUP(E173,VIP!$A$2:$O11455,2,0)</f>
        <v>DRBR433</v>
      </c>
      <c r="G173" s="92" t="str">
        <f>VLOOKUP(E173,'LISTADO ATM'!$A$2:$B$897,2,0)</f>
        <v xml:space="preserve">ATM Centro Comercial Las Canas (Cap Cana) </v>
      </c>
      <c r="H173" s="92" t="str">
        <f>VLOOKUP(E173,VIP!$A$2:$O16376,7,FALSE)</f>
        <v>Si</v>
      </c>
      <c r="I173" s="92" t="str">
        <f>VLOOKUP(E173,VIP!$A$2:$O8341,8,FALSE)</f>
        <v>Si</v>
      </c>
      <c r="J173" s="92" t="str">
        <f>VLOOKUP(E173,VIP!$A$2:$O8291,8,FALSE)</f>
        <v>Si</v>
      </c>
      <c r="K173" s="92" t="str">
        <f>VLOOKUP(E173,VIP!$A$2:$O11865,6,0)</f>
        <v>NO</v>
      </c>
      <c r="L173" s="97" t="s">
        <v>2501</v>
      </c>
      <c r="M173" s="96" t="s">
        <v>2470</v>
      </c>
      <c r="N173" s="121" t="s">
        <v>2477</v>
      </c>
      <c r="O173" s="120" t="s">
        <v>2479</v>
      </c>
      <c r="P173" s="110"/>
      <c r="Q173" s="96" t="s">
        <v>2501</v>
      </c>
    </row>
    <row r="174" spans="1:17" x14ac:dyDescent="0.3">
      <c r="B174" s="111"/>
    </row>
    <row r="175" spans="1:17" x14ac:dyDescent="0.3">
      <c r="B175" s="111"/>
    </row>
    <row r="176" spans="1:17" x14ac:dyDescent="0.3">
      <c r="B176" s="111"/>
    </row>
    <row r="177" spans="2:2" x14ac:dyDescent="0.3">
      <c r="B177" s="111"/>
    </row>
    <row r="178" spans="2:2" x14ac:dyDescent="0.3">
      <c r="B178" s="111"/>
    </row>
    <row r="179" spans="2:2" x14ac:dyDescent="0.3">
      <c r="B179" s="111"/>
    </row>
    <row r="180" spans="2:2" x14ac:dyDescent="0.3">
      <c r="B180" s="111"/>
    </row>
    <row r="181" spans="2:2" x14ac:dyDescent="0.3">
      <c r="B181" s="111"/>
    </row>
    <row r="182" spans="2:2" x14ac:dyDescent="0.3">
      <c r="B182" s="111"/>
    </row>
    <row r="183" spans="2:2" x14ac:dyDescent="0.3">
      <c r="B183" s="111"/>
    </row>
    <row r="184" spans="2:2" x14ac:dyDescent="0.3">
      <c r="B184" s="111"/>
    </row>
    <row r="185" spans="2:2" x14ac:dyDescent="0.3">
      <c r="B185" s="111"/>
    </row>
    <row r="186" spans="2:2" x14ac:dyDescent="0.3">
      <c r="B186" s="111"/>
    </row>
    <row r="187" spans="2:2" x14ac:dyDescent="0.3">
      <c r="B187" s="111"/>
    </row>
    <row r="188" spans="2:2" x14ac:dyDescent="0.3">
      <c r="B188" s="111"/>
    </row>
    <row r="189" spans="2:2" x14ac:dyDescent="0.3">
      <c r="B189" s="111"/>
    </row>
    <row r="190" spans="2:2" x14ac:dyDescent="0.3">
      <c r="B190" s="111"/>
    </row>
    <row r="191" spans="2:2" x14ac:dyDescent="0.3">
      <c r="B191" s="111"/>
    </row>
    <row r="192" spans="2:2" x14ac:dyDescent="0.3">
      <c r="B192" s="111"/>
    </row>
    <row r="193" spans="2:2" x14ac:dyDescent="0.3">
      <c r="B193" s="111"/>
    </row>
    <row r="194" spans="2:2" x14ac:dyDescent="0.3">
      <c r="B194" s="111"/>
    </row>
    <row r="195" spans="2:2" x14ac:dyDescent="0.3">
      <c r="B195" s="111"/>
    </row>
    <row r="196" spans="2:2" x14ac:dyDescent="0.3">
      <c r="B196" s="111"/>
    </row>
    <row r="197" spans="2:2" x14ac:dyDescent="0.3">
      <c r="B197" s="111"/>
    </row>
    <row r="198" spans="2:2" x14ac:dyDescent="0.3">
      <c r="B198" s="111"/>
    </row>
    <row r="199" spans="2:2" x14ac:dyDescent="0.3">
      <c r="B199" s="111"/>
    </row>
    <row r="200" spans="2:2" x14ac:dyDescent="0.3">
      <c r="B200" s="111"/>
    </row>
    <row r="201" spans="2:2" x14ac:dyDescent="0.3">
      <c r="B201" s="111"/>
    </row>
    <row r="202" spans="2:2" x14ac:dyDescent="0.3">
      <c r="B202" s="111"/>
    </row>
    <row r="203" spans="2:2" x14ac:dyDescent="0.3">
      <c r="B203" s="111"/>
    </row>
    <row r="204" spans="2:2" x14ac:dyDescent="0.3">
      <c r="B204" s="111"/>
    </row>
    <row r="205" spans="2:2" x14ac:dyDescent="0.3">
      <c r="B205" s="111"/>
    </row>
    <row r="206" spans="2:2" x14ac:dyDescent="0.3">
      <c r="B206" s="111"/>
    </row>
    <row r="207" spans="2:2" x14ac:dyDescent="0.3">
      <c r="B207" s="111"/>
    </row>
    <row r="208" spans="2:2" x14ac:dyDescent="0.3">
      <c r="B208" s="111"/>
    </row>
    <row r="209" spans="2:2" x14ac:dyDescent="0.3">
      <c r="B209" s="111"/>
    </row>
    <row r="210" spans="2:2" x14ac:dyDescent="0.3">
      <c r="B210" s="111"/>
    </row>
    <row r="211" spans="2:2" x14ac:dyDescent="0.3">
      <c r="B211" s="111"/>
    </row>
    <row r="212" spans="2:2" x14ac:dyDescent="0.3">
      <c r="B212" s="111"/>
    </row>
    <row r="213" spans="2:2" x14ac:dyDescent="0.3">
      <c r="B213" s="111"/>
    </row>
    <row r="214" spans="2:2" x14ac:dyDescent="0.3">
      <c r="B214" s="111"/>
    </row>
    <row r="215" spans="2:2" x14ac:dyDescent="0.3">
      <c r="B215" s="111"/>
    </row>
    <row r="216" spans="2:2" x14ac:dyDescent="0.3">
      <c r="B216" s="111"/>
    </row>
    <row r="217" spans="2:2" x14ac:dyDescent="0.3">
      <c r="B217" s="111"/>
    </row>
    <row r="218" spans="2:2" x14ac:dyDescent="0.3">
      <c r="B218" s="111"/>
    </row>
    <row r="219" spans="2:2" x14ac:dyDescent="0.3">
      <c r="B219" s="111"/>
    </row>
    <row r="220" spans="2:2" x14ac:dyDescent="0.3">
      <c r="B220" s="111"/>
    </row>
    <row r="221" spans="2:2" x14ac:dyDescent="0.3">
      <c r="B221" s="111"/>
    </row>
    <row r="222" spans="2:2" x14ac:dyDescent="0.3">
      <c r="B222" s="111"/>
    </row>
    <row r="223" spans="2:2" x14ac:dyDescent="0.3">
      <c r="B223" s="111"/>
    </row>
    <row r="224" spans="2:2" x14ac:dyDescent="0.3">
      <c r="B224" s="111"/>
    </row>
    <row r="225" spans="2:2" x14ac:dyDescent="0.3">
      <c r="B225" s="111"/>
    </row>
    <row r="226" spans="2:2" x14ac:dyDescent="0.3">
      <c r="B226" s="111"/>
    </row>
    <row r="227" spans="2:2" x14ac:dyDescent="0.3">
      <c r="B227" s="111"/>
    </row>
    <row r="228" spans="2:2" x14ac:dyDescent="0.3">
      <c r="B228" s="111"/>
    </row>
    <row r="229" spans="2:2" x14ac:dyDescent="0.3">
      <c r="B229" s="111"/>
    </row>
    <row r="230" spans="2:2" x14ac:dyDescent="0.3">
      <c r="B230" s="111"/>
    </row>
    <row r="231" spans="2:2" x14ac:dyDescent="0.3">
      <c r="B231" s="111"/>
    </row>
    <row r="232" spans="2:2" x14ac:dyDescent="0.3">
      <c r="B232" s="111"/>
    </row>
    <row r="233" spans="2:2" x14ac:dyDescent="0.3">
      <c r="B233" s="111"/>
    </row>
    <row r="234" spans="2:2" x14ac:dyDescent="0.3">
      <c r="B234" s="111"/>
    </row>
    <row r="235" spans="2:2" x14ac:dyDescent="0.3">
      <c r="B235" s="111"/>
    </row>
    <row r="236" spans="2:2" x14ac:dyDescent="0.3">
      <c r="B236" s="111"/>
    </row>
    <row r="237" spans="2:2" x14ac:dyDescent="0.3">
      <c r="B237" s="111"/>
    </row>
    <row r="238" spans="2:2" x14ac:dyDescent="0.3">
      <c r="B238" s="111"/>
    </row>
    <row r="239" spans="2:2" x14ac:dyDescent="0.3">
      <c r="B239" s="111"/>
    </row>
    <row r="240" spans="2:2" x14ac:dyDescent="0.3">
      <c r="B240" s="111"/>
    </row>
    <row r="241" spans="2:2" x14ac:dyDescent="0.3">
      <c r="B241" s="111"/>
    </row>
    <row r="242" spans="2:2" x14ac:dyDescent="0.3">
      <c r="B242" s="111"/>
    </row>
    <row r="243" spans="2:2" x14ac:dyDescent="0.3">
      <c r="B243" s="111"/>
    </row>
    <row r="244" spans="2:2" x14ac:dyDescent="0.3">
      <c r="B244" s="111"/>
    </row>
    <row r="245" spans="2:2" x14ac:dyDescent="0.3">
      <c r="B245" s="111"/>
    </row>
    <row r="246" spans="2:2" x14ac:dyDescent="0.3">
      <c r="B246" s="111"/>
    </row>
    <row r="247" spans="2:2" x14ac:dyDescent="0.3">
      <c r="B247" s="111"/>
    </row>
    <row r="248" spans="2:2" x14ac:dyDescent="0.3">
      <c r="B248" s="111"/>
    </row>
    <row r="249" spans="2:2" x14ac:dyDescent="0.3">
      <c r="B249" s="111"/>
    </row>
    <row r="250" spans="2:2" x14ac:dyDescent="0.3">
      <c r="B250" s="111"/>
    </row>
    <row r="251" spans="2:2" x14ac:dyDescent="0.3">
      <c r="B251" s="111"/>
    </row>
    <row r="252" spans="2:2" x14ac:dyDescent="0.3">
      <c r="B252" s="111"/>
    </row>
    <row r="253" spans="2:2" x14ac:dyDescent="0.3">
      <c r="B253" s="111"/>
    </row>
    <row r="254" spans="2:2" x14ac:dyDescent="0.3">
      <c r="B254" s="111"/>
    </row>
    <row r="255" spans="2:2" x14ac:dyDescent="0.3">
      <c r="B255" s="111"/>
    </row>
    <row r="256" spans="2:2" x14ac:dyDescent="0.3">
      <c r="B256" s="111"/>
    </row>
    <row r="257" spans="2:2" x14ac:dyDescent="0.3">
      <c r="B257" s="111"/>
    </row>
    <row r="258" spans="2:2" x14ac:dyDescent="0.3">
      <c r="B258" s="111"/>
    </row>
    <row r="259" spans="2:2" x14ac:dyDescent="0.3">
      <c r="B259" s="111"/>
    </row>
    <row r="260" spans="2:2" x14ac:dyDescent="0.3">
      <c r="B260" s="111"/>
    </row>
    <row r="261" spans="2:2" x14ac:dyDescent="0.3">
      <c r="B261" s="111"/>
    </row>
    <row r="262" spans="2:2" x14ac:dyDescent="0.3">
      <c r="B262" s="111"/>
    </row>
    <row r="263" spans="2:2" x14ac:dyDescent="0.3">
      <c r="B263" s="111"/>
    </row>
    <row r="264" spans="2:2" x14ac:dyDescent="0.3">
      <c r="B264" s="111"/>
    </row>
    <row r="265" spans="2:2" x14ac:dyDescent="0.3">
      <c r="B265" s="111"/>
    </row>
    <row r="266" spans="2:2" x14ac:dyDescent="0.3">
      <c r="B266" s="111"/>
    </row>
    <row r="267" spans="2:2" x14ac:dyDescent="0.3">
      <c r="B267" s="111"/>
    </row>
    <row r="268" spans="2:2" x14ac:dyDescent="0.3">
      <c r="B268" s="111"/>
    </row>
    <row r="269" spans="2:2" x14ac:dyDescent="0.3">
      <c r="B269" s="111"/>
    </row>
    <row r="270" spans="2:2" x14ac:dyDescent="0.3">
      <c r="B270" s="111"/>
    </row>
    <row r="271" spans="2:2" x14ac:dyDescent="0.3">
      <c r="B271" s="111"/>
    </row>
    <row r="272" spans="2:2" x14ac:dyDescent="0.3">
      <c r="B272" s="111"/>
    </row>
    <row r="273" spans="2:2" x14ac:dyDescent="0.3">
      <c r="B273" s="111"/>
    </row>
    <row r="274" spans="2:2" x14ac:dyDescent="0.3">
      <c r="B274" s="111"/>
    </row>
    <row r="275" spans="2:2" x14ac:dyDescent="0.3">
      <c r="B275" s="111"/>
    </row>
    <row r="276" spans="2:2" x14ac:dyDescent="0.3">
      <c r="B276" s="111"/>
    </row>
    <row r="277" spans="2:2" x14ac:dyDescent="0.3">
      <c r="B277" s="111"/>
    </row>
    <row r="278" spans="2:2" x14ac:dyDescent="0.3">
      <c r="B278" s="111"/>
    </row>
    <row r="279" spans="2:2" x14ac:dyDescent="0.3">
      <c r="B279" s="111"/>
    </row>
    <row r="280" spans="2:2" x14ac:dyDescent="0.3">
      <c r="B280" s="111"/>
    </row>
    <row r="281" spans="2:2" x14ac:dyDescent="0.3">
      <c r="B281" s="111"/>
    </row>
    <row r="282" spans="2:2" x14ac:dyDescent="0.3">
      <c r="B282" s="111"/>
    </row>
    <row r="283" spans="2:2" x14ac:dyDescent="0.3">
      <c r="B283" s="111"/>
    </row>
    <row r="284" spans="2:2" x14ac:dyDescent="0.3">
      <c r="B284" s="111"/>
    </row>
    <row r="285" spans="2:2" x14ac:dyDescent="0.3">
      <c r="B285" s="111"/>
    </row>
    <row r="286" spans="2:2" x14ac:dyDescent="0.3">
      <c r="B286" s="111"/>
    </row>
    <row r="287" spans="2:2" x14ac:dyDescent="0.3">
      <c r="B287" s="111"/>
    </row>
    <row r="288" spans="2:2" x14ac:dyDescent="0.3">
      <c r="B288" s="111"/>
    </row>
    <row r="289" spans="2:2" x14ac:dyDescent="0.3">
      <c r="B289" s="111"/>
    </row>
    <row r="290" spans="2:2" x14ac:dyDescent="0.3">
      <c r="B290" s="111"/>
    </row>
    <row r="291" spans="2:2" x14ac:dyDescent="0.3">
      <c r="B291" s="111"/>
    </row>
    <row r="292" spans="2:2" x14ac:dyDescent="0.3">
      <c r="B292" s="111"/>
    </row>
    <row r="293" spans="2:2" x14ac:dyDescent="0.3">
      <c r="B293" s="111"/>
    </row>
    <row r="294" spans="2:2" x14ac:dyDescent="0.3">
      <c r="B294" s="111"/>
    </row>
    <row r="295" spans="2:2" x14ac:dyDescent="0.3">
      <c r="B295" s="111"/>
    </row>
    <row r="296" spans="2:2" x14ac:dyDescent="0.3">
      <c r="B296" s="111"/>
    </row>
    <row r="297" spans="2:2" x14ac:dyDescent="0.3">
      <c r="B297" s="111"/>
    </row>
    <row r="298" spans="2:2" x14ac:dyDescent="0.3">
      <c r="B298" s="111"/>
    </row>
    <row r="299" spans="2:2" x14ac:dyDescent="0.3">
      <c r="B299" s="111"/>
    </row>
    <row r="300" spans="2:2" x14ac:dyDescent="0.3">
      <c r="B300" s="111"/>
    </row>
    <row r="301" spans="2:2" x14ac:dyDescent="0.3">
      <c r="B301" s="111"/>
    </row>
    <row r="302" spans="2:2" x14ac:dyDescent="0.3">
      <c r="B302" s="111"/>
    </row>
    <row r="303" spans="2:2" x14ac:dyDescent="0.3">
      <c r="B303" s="111"/>
    </row>
    <row r="304" spans="2:2" x14ac:dyDescent="0.3">
      <c r="B304" s="111"/>
    </row>
    <row r="305" spans="2:2" x14ac:dyDescent="0.3">
      <c r="B305" s="111"/>
    </row>
    <row r="306" spans="2:2" x14ac:dyDescent="0.3">
      <c r="B306" s="111"/>
    </row>
    <row r="307" spans="2:2" x14ac:dyDescent="0.3">
      <c r="B307" s="111"/>
    </row>
    <row r="308" spans="2:2" x14ac:dyDescent="0.3">
      <c r="B308" s="111"/>
    </row>
    <row r="309" spans="2:2" x14ac:dyDescent="0.3">
      <c r="B309" s="111"/>
    </row>
    <row r="310" spans="2:2" x14ac:dyDescent="0.3">
      <c r="B310" s="111"/>
    </row>
    <row r="311" spans="2:2" x14ac:dyDescent="0.3">
      <c r="B311" s="111"/>
    </row>
    <row r="312" spans="2:2" x14ac:dyDescent="0.3">
      <c r="B312" s="111"/>
    </row>
    <row r="313" spans="2:2" x14ac:dyDescent="0.3">
      <c r="B313" s="111"/>
    </row>
    <row r="314" spans="2:2" x14ac:dyDescent="0.3">
      <c r="B314" s="111"/>
    </row>
    <row r="315" spans="2:2" x14ac:dyDescent="0.3">
      <c r="B315" s="111"/>
    </row>
    <row r="316" spans="2:2" x14ac:dyDescent="0.3">
      <c r="B316" s="111"/>
    </row>
    <row r="317" spans="2:2" x14ac:dyDescent="0.3">
      <c r="B317" s="111"/>
    </row>
    <row r="318" spans="2:2" x14ac:dyDescent="0.3">
      <c r="B318" s="111"/>
    </row>
    <row r="319" spans="2:2" x14ac:dyDescent="0.3">
      <c r="B319" s="111"/>
    </row>
    <row r="320" spans="2:2" x14ac:dyDescent="0.3">
      <c r="B320" s="111"/>
    </row>
    <row r="321" spans="2:2" x14ac:dyDescent="0.3">
      <c r="B321" s="111"/>
    </row>
    <row r="322" spans="2:2" x14ac:dyDescent="0.3">
      <c r="B322" s="111"/>
    </row>
    <row r="323" spans="2:2" x14ac:dyDescent="0.3">
      <c r="B323" s="111"/>
    </row>
    <row r="324" spans="2:2" x14ac:dyDescent="0.3">
      <c r="B324" s="111"/>
    </row>
    <row r="325" spans="2:2" x14ac:dyDescent="0.3">
      <c r="B325" s="111"/>
    </row>
    <row r="326" spans="2:2" x14ac:dyDescent="0.3">
      <c r="B326" s="111"/>
    </row>
    <row r="327" spans="2:2" x14ac:dyDescent="0.3">
      <c r="B327" s="111"/>
    </row>
    <row r="328" spans="2:2" x14ac:dyDescent="0.3">
      <c r="B328" s="111"/>
    </row>
    <row r="329" spans="2:2" x14ac:dyDescent="0.3">
      <c r="B329" s="111"/>
    </row>
    <row r="330" spans="2:2" x14ac:dyDescent="0.3">
      <c r="B330" s="111"/>
    </row>
    <row r="331" spans="2:2" x14ac:dyDescent="0.3">
      <c r="B331" s="111"/>
    </row>
    <row r="332" spans="2:2" x14ac:dyDescent="0.3">
      <c r="B332" s="111"/>
    </row>
    <row r="333" spans="2:2" x14ac:dyDescent="0.3">
      <c r="B333" s="111"/>
    </row>
    <row r="334" spans="2:2" x14ac:dyDescent="0.3">
      <c r="B334" s="111"/>
    </row>
    <row r="335" spans="2:2" x14ac:dyDescent="0.3">
      <c r="B335" s="111"/>
    </row>
    <row r="336" spans="2:2" x14ac:dyDescent="0.3">
      <c r="B336" s="111"/>
    </row>
    <row r="337" spans="2:2" x14ac:dyDescent="0.3">
      <c r="B337" s="111"/>
    </row>
    <row r="338" spans="2:2" x14ac:dyDescent="0.3">
      <c r="B338" s="111"/>
    </row>
    <row r="339" spans="2:2" x14ac:dyDescent="0.3">
      <c r="B339" s="111"/>
    </row>
    <row r="340" spans="2:2" x14ac:dyDescent="0.3">
      <c r="B340" s="111"/>
    </row>
    <row r="341" spans="2:2" x14ac:dyDescent="0.3">
      <c r="B341" s="111"/>
    </row>
    <row r="342" spans="2:2" x14ac:dyDescent="0.3">
      <c r="B342" s="111"/>
    </row>
    <row r="343" spans="2:2" x14ac:dyDescent="0.3">
      <c r="B343" s="111"/>
    </row>
    <row r="344" spans="2:2" x14ac:dyDescent="0.3">
      <c r="B344" s="111"/>
    </row>
    <row r="345" spans="2:2" x14ac:dyDescent="0.3">
      <c r="B345" s="111"/>
    </row>
    <row r="346" spans="2:2" x14ac:dyDescent="0.3">
      <c r="B346" s="111"/>
    </row>
    <row r="347" spans="2:2" x14ac:dyDescent="0.3">
      <c r="B347" s="111"/>
    </row>
    <row r="348" spans="2:2" x14ac:dyDescent="0.3">
      <c r="B348" s="111"/>
    </row>
    <row r="349" spans="2:2" x14ac:dyDescent="0.3">
      <c r="B349" s="111"/>
    </row>
    <row r="350" spans="2:2" x14ac:dyDescent="0.3">
      <c r="B350" s="111"/>
    </row>
    <row r="351" spans="2:2" x14ac:dyDescent="0.3">
      <c r="B351" s="111"/>
    </row>
    <row r="352" spans="2:2" x14ac:dyDescent="0.3">
      <c r="B352" s="111"/>
    </row>
    <row r="353" spans="2:2" x14ac:dyDescent="0.3">
      <c r="B353" s="111"/>
    </row>
    <row r="354" spans="2:2" x14ac:dyDescent="0.3">
      <c r="B354" s="111"/>
    </row>
    <row r="355" spans="2:2" x14ac:dyDescent="0.3">
      <c r="B355" s="111"/>
    </row>
    <row r="356" spans="2:2" x14ac:dyDescent="0.3">
      <c r="B356" s="111"/>
    </row>
    <row r="357" spans="2:2" x14ac:dyDescent="0.3">
      <c r="B357" s="111"/>
    </row>
    <row r="358" spans="2:2" x14ac:dyDescent="0.3">
      <c r="B358" s="111"/>
    </row>
    <row r="359" spans="2:2" x14ac:dyDescent="0.3">
      <c r="B359" s="111"/>
    </row>
    <row r="360" spans="2:2" x14ac:dyDescent="0.3">
      <c r="B360" s="111"/>
    </row>
    <row r="361" spans="2:2" x14ac:dyDescent="0.3">
      <c r="B361" s="111"/>
    </row>
    <row r="362" spans="2:2" x14ac:dyDescent="0.3">
      <c r="B362" s="111"/>
    </row>
    <row r="363" spans="2:2" x14ac:dyDescent="0.3">
      <c r="B363" s="111"/>
    </row>
    <row r="364" spans="2:2" x14ac:dyDescent="0.3">
      <c r="B364" s="111"/>
    </row>
    <row r="365" spans="2:2" x14ac:dyDescent="0.3">
      <c r="B365" s="111"/>
    </row>
    <row r="366" spans="2:2" x14ac:dyDescent="0.3">
      <c r="B366" s="111"/>
    </row>
    <row r="367" spans="2:2" x14ac:dyDescent="0.3">
      <c r="B367" s="111"/>
    </row>
    <row r="368" spans="2:2" x14ac:dyDescent="0.3">
      <c r="B368" s="111"/>
    </row>
    <row r="369" spans="2:2" x14ac:dyDescent="0.3">
      <c r="B369" s="111"/>
    </row>
    <row r="370" spans="2:2" x14ac:dyDescent="0.3">
      <c r="B370" s="111"/>
    </row>
    <row r="371" spans="2:2" x14ac:dyDescent="0.3">
      <c r="B371" s="111"/>
    </row>
    <row r="372" spans="2:2" x14ac:dyDescent="0.3">
      <c r="B372" s="111"/>
    </row>
    <row r="373" spans="2:2" x14ac:dyDescent="0.3">
      <c r="B373" s="111"/>
    </row>
    <row r="374" spans="2:2" x14ac:dyDescent="0.3">
      <c r="B374" s="111"/>
    </row>
    <row r="375" spans="2:2" x14ac:dyDescent="0.3">
      <c r="B375" s="111"/>
    </row>
    <row r="376" spans="2:2" x14ac:dyDescent="0.3">
      <c r="B376" s="111"/>
    </row>
    <row r="377" spans="2:2" x14ac:dyDescent="0.3">
      <c r="B377" s="111"/>
    </row>
    <row r="378" spans="2:2" x14ac:dyDescent="0.3">
      <c r="B378" s="111"/>
    </row>
    <row r="379" spans="2:2" x14ac:dyDescent="0.3">
      <c r="B379" s="111"/>
    </row>
    <row r="380" spans="2:2" x14ac:dyDescent="0.3">
      <c r="B380" s="111"/>
    </row>
    <row r="381" spans="2:2" x14ac:dyDescent="0.3">
      <c r="B381" s="111"/>
    </row>
    <row r="382" spans="2:2" x14ac:dyDescent="0.3">
      <c r="B382" s="111"/>
    </row>
    <row r="383" spans="2:2" x14ac:dyDescent="0.3">
      <c r="B383" s="111"/>
    </row>
    <row r="384" spans="2:2" x14ac:dyDescent="0.3">
      <c r="B384" s="111"/>
    </row>
    <row r="385" spans="2:2" x14ac:dyDescent="0.3">
      <c r="B385" s="111"/>
    </row>
    <row r="386" spans="2:2" x14ac:dyDescent="0.3">
      <c r="B386" s="111"/>
    </row>
    <row r="387" spans="2:2" x14ac:dyDescent="0.3">
      <c r="B387" s="111"/>
    </row>
    <row r="388" spans="2:2" x14ac:dyDescent="0.3">
      <c r="B388" s="111"/>
    </row>
    <row r="389" spans="2:2" x14ac:dyDescent="0.3">
      <c r="B389" s="111"/>
    </row>
    <row r="390" spans="2:2" x14ac:dyDescent="0.3">
      <c r="B390" s="111"/>
    </row>
    <row r="391" spans="2:2" x14ac:dyDescent="0.3">
      <c r="B391" s="111"/>
    </row>
    <row r="392" spans="2:2" x14ac:dyDescent="0.3">
      <c r="B392" s="111"/>
    </row>
    <row r="393" spans="2:2" x14ac:dyDescent="0.3">
      <c r="B393" s="111"/>
    </row>
    <row r="394" spans="2:2" x14ac:dyDescent="0.3">
      <c r="B394" s="111"/>
    </row>
    <row r="395" spans="2:2" x14ac:dyDescent="0.3">
      <c r="B395" s="111"/>
    </row>
    <row r="396" spans="2:2" x14ac:dyDescent="0.3">
      <c r="B396" s="111"/>
    </row>
    <row r="397" spans="2:2" x14ac:dyDescent="0.3">
      <c r="B397" s="111"/>
    </row>
    <row r="398" spans="2:2" x14ac:dyDescent="0.3">
      <c r="B398" s="111"/>
    </row>
    <row r="399" spans="2:2" x14ac:dyDescent="0.3">
      <c r="B399" s="111"/>
    </row>
    <row r="400" spans="2:2" x14ac:dyDescent="0.3">
      <c r="B400" s="111"/>
    </row>
    <row r="401" spans="2:2" x14ac:dyDescent="0.3">
      <c r="B401" s="111"/>
    </row>
    <row r="402" spans="2:2" x14ac:dyDescent="0.3">
      <c r="B402" s="111"/>
    </row>
    <row r="403" spans="2:2" x14ac:dyDescent="0.3">
      <c r="B403" s="111"/>
    </row>
    <row r="404" spans="2:2" x14ac:dyDescent="0.3">
      <c r="B404" s="111"/>
    </row>
    <row r="405" spans="2:2" x14ac:dyDescent="0.3">
      <c r="B405" s="111"/>
    </row>
    <row r="406" spans="2:2" x14ac:dyDescent="0.3">
      <c r="B406" s="111"/>
    </row>
    <row r="407" spans="2:2" x14ac:dyDescent="0.3">
      <c r="B407" s="111"/>
    </row>
    <row r="408" spans="2:2" x14ac:dyDescent="0.3">
      <c r="B408" s="111"/>
    </row>
    <row r="409" spans="2:2" x14ac:dyDescent="0.3">
      <c r="B409" s="111"/>
    </row>
    <row r="410" spans="2:2" x14ac:dyDescent="0.3">
      <c r="B410" s="111"/>
    </row>
    <row r="411" spans="2:2" x14ac:dyDescent="0.3">
      <c r="B411" s="111"/>
    </row>
    <row r="412" spans="2:2" x14ac:dyDescent="0.3">
      <c r="B412" s="111"/>
    </row>
    <row r="413" spans="2:2" x14ac:dyDescent="0.3">
      <c r="B413" s="111"/>
    </row>
    <row r="414" spans="2:2" x14ac:dyDescent="0.3">
      <c r="B414" s="111"/>
    </row>
    <row r="415" spans="2:2" x14ac:dyDescent="0.3">
      <c r="B415" s="111"/>
    </row>
    <row r="416" spans="2:2" x14ac:dyDescent="0.3">
      <c r="B416" s="111"/>
    </row>
    <row r="417" spans="2:2" x14ac:dyDescent="0.3">
      <c r="B417" s="111"/>
    </row>
    <row r="418" spans="2:2" x14ac:dyDescent="0.3">
      <c r="B418" s="111"/>
    </row>
    <row r="419" spans="2:2" x14ac:dyDescent="0.3">
      <c r="B419" s="111"/>
    </row>
    <row r="420" spans="2:2" x14ac:dyDescent="0.3">
      <c r="B420" s="111"/>
    </row>
    <row r="421" spans="2:2" x14ac:dyDescent="0.3">
      <c r="B421" s="111"/>
    </row>
    <row r="422" spans="2:2" x14ac:dyDescent="0.3">
      <c r="B422" s="111"/>
    </row>
    <row r="423" spans="2:2" x14ac:dyDescent="0.3">
      <c r="B423" s="111"/>
    </row>
    <row r="424" spans="2:2" x14ac:dyDescent="0.3">
      <c r="B424" s="111"/>
    </row>
    <row r="425" spans="2:2" x14ac:dyDescent="0.3">
      <c r="B425" s="111"/>
    </row>
    <row r="426" spans="2:2" x14ac:dyDescent="0.3">
      <c r="B426" s="111"/>
    </row>
    <row r="427" spans="2:2" x14ac:dyDescent="0.3">
      <c r="B427" s="111"/>
    </row>
    <row r="428" spans="2:2" x14ac:dyDescent="0.3">
      <c r="B428" s="111"/>
    </row>
    <row r="429" spans="2:2" x14ac:dyDescent="0.3">
      <c r="B429" s="111"/>
    </row>
    <row r="430" spans="2:2" x14ac:dyDescent="0.3">
      <c r="B430" s="111"/>
    </row>
    <row r="431" spans="2:2" x14ac:dyDescent="0.3">
      <c r="B431" s="111"/>
    </row>
    <row r="432" spans="2:2" x14ac:dyDescent="0.3">
      <c r="B432" s="111"/>
    </row>
    <row r="433" spans="2:2" x14ac:dyDescent="0.3">
      <c r="B433" s="111"/>
    </row>
    <row r="434" spans="2:2" x14ac:dyDescent="0.3">
      <c r="B434" s="111"/>
    </row>
    <row r="435" spans="2:2" x14ac:dyDescent="0.3">
      <c r="B435" s="111"/>
    </row>
    <row r="436" spans="2:2" x14ac:dyDescent="0.3">
      <c r="B436" s="111"/>
    </row>
    <row r="437" spans="2:2" x14ac:dyDescent="0.3">
      <c r="B437" s="111"/>
    </row>
    <row r="438" spans="2:2" x14ac:dyDescent="0.3">
      <c r="B438" s="111"/>
    </row>
    <row r="439" spans="2:2" x14ac:dyDescent="0.3">
      <c r="B439" s="111"/>
    </row>
    <row r="440" spans="2:2" x14ac:dyDescent="0.3">
      <c r="B440" s="111"/>
    </row>
    <row r="441" spans="2:2" x14ac:dyDescent="0.3">
      <c r="B441" s="111"/>
    </row>
    <row r="442" spans="2:2" x14ac:dyDescent="0.3">
      <c r="B442" s="111"/>
    </row>
    <row r="443" spans="2:2" x14ac:dyDescent="0.3">
      <c r="B443" s="111"/>
    </row>
    <row r="444" spans="2:2" x14ac:dyDescent="0.3">
      <c r="B444" s="111"/>
    </row>
    <row r="445" spans="2:2" x14ac:dyDescent="0.3">
      <c r="B445" s="111"/>
    </row>
    <row r="446" spans="2:2" x14ac:dyDescent="0.3">
      <c r="B446" s="111"/>
    </row>
    <row r="447" spans="2:2" x14ac:dyDescent="0.3">
      <c r="B447" s="111"/>
    </row>
    <row r="448" spans="2:2" x14ac:dyDescent="0.3">
      <c r="B448" s="111"/>
    </row>
    <row r="449" spans="2:2" x14ac:dyDescent="0.3">
      <c r="B449" s="111"/>
    </row>
    <row r="450" spans="2:2" x14ac:dyDescent="0.3">
      <c r="B450" s="111"/>
    </row>
    <row r="451" spans="2:2" x14ac:dyDescent="0.3">
      <c r="B451" s="111"/>
    </row>
    <row r="452" spans="2:2" x14ac:dyDescent="0.3">
      <c r="B452" s="111"/>
    </row>
    <row r="453" spans="2:2" x14ac:dyDescent="0.3">
      <c r="B453" s="111"/>
    </row>
    <row r="454" spans="2:2" x14ac:dyDescent="0.3">
      <c r="B454" s="111"/>
    </row>
    <row r="455" spans="2:2" x14ac:dyDescent="0.3">
      <c r="B455" s="111"/>
    </row>
    <row r="456" spans="2:2" x14ac:dyDescent="0.3">
      <c r="B456" s="111"/>
    </row>
    <row r="457" spans="2:2" x14ac:dyDescent="0.3">
      <c r="B457" s="111"/>
    </row>
    <row r="458" spans="2:2" x14ac:dyDescent="0.3">
      <c r="B458" s="111"/>
    </row>
    <row r="459" spans="2:2" x14ac:dyDescent="0.3">
      <c r="B459" s="111"/>
    </row>
    <row r="460" spans="2:2" x14ac:dyDescent="0.3">
      <c r="B460" s="111"/>
    </row>
    <row r="461" spans="2:2" x14ac:dyDescent="0.3">
      <c r="B461" s="111"/>
    </row>
    <row r="462" spans="2:2" x14ac:dyDescent="0.3">
      <c r="B462" s="111"/>
    </row>
    <row r="463" spans="2:2" x14ac:dyDescent="0.3">
      <c r="B463" s="111"/>
    </row>
    <row r="464" spans="2:2" x14ac:dyDescent="0.3">
      <c r="B464" s="111"/>
    </row>
    <row r="465" spans="2:2" x14ac:dyDescent="0.3">
      <c r="B465" s="111"/>
    </row>
    <row r="466" spans="2:2" x14ac:dyDescent="0.3">
      <c r="B466" s="111"/>
    </row>
    <row r="467" spans="2:2" x14ac:dyDescent="0.3">
      <c r="B467" s="111"/>
    </row>
    <row r="468" spans="2:2" x14ac:dyDescent="0.3">
      <c r="B468" s="111"/>
    </row>
    <row r="469" spans="2:2" x14ac:dyDescent="0.3">
      <c r="B469" s="111"/>
    </row>
    <row r="470" spans="2:2" x14ac:dyDescent="0.3">
      <c r="B470" s="111"/>
    </row>
    <row r="471" spans="2:2" x14ac:dyDescent="0.3">
      <c r="B471" s="111"/>
    </row>
    <row r="472" spans="2:2" x14ac:dyDescent="0.3">
      <c r="B472" s="111"/>
    </row>
    <row r="473" spans="2:2" x14ac:dyDescent="0.3">
      <c r="B473" s="111"/>
    </row>
    <row r="474" spans="2:2" x14ac:dyDescent="0.3">
      <c r="B474" s="111"/>
    </row>
    <row r="475" spans="2:2" x14ac:dyDescent="0.3">
      <c r="B475" s="111"/>
    </row>
    <row r="476" spans="2:2" x14ac:dyDescent="0.3">
      <c r="B476" s="111"/>
    </row>
    <row r="477" spans="2:2" x14ac:dyDescent="0.3">
      <c r="B477" s="111"/>
    </row>
    <row r="478" spans="2:2" x14ac:dyDescent="0.3">
      <c r="B478" s="111"/>
    </row>
    <row r="479" spans="2:2" x14ac:dyDescent="0.3">
      <c r="B479" s="111"/>
    </row>
    <row r="480" spans="2:2" x14ac:dyDescent="0.3">
      <c r="B480" s="111"/>
    </row>
    <row r="481" spans="2:2" x14ac:dyDescent="0.3">
      <c r="B481" s="111"/>
    </row>
    <row r="482" spans="2:2" x14ac:dyDescent="0.3">
      <c r="B482" s="111"/>
    </row>
    <row r="483" spans="2:2" x14ac:dyDescent="0.3">
      <c r="B483" s="111"/>
    </row>
    <row r="484" spans="2:2" x14ac:dyDescent="0.3">
      <c r="B484" s="111"/>
    </row>
    <row r="485" spans="2:2" x14ac:dyDescent="0.3">
      <c r="B485" s="111"/>
    </row>
    <row r="486" spans="2:2" x14ac:dyDescent="0.3">
      <c r="B486" s="111"/>
    </row>
    <row r="487" spans="2:2" x14ac:dyDescent="0.3">
      <c r="B487" s="111"/>
    </row>
    <row r="488" spans="2:2" x14ac:dyDescent="0.3">
      <c r="B488" s="111"/>
    </row>
    <row r="489" spans="2:2" x14ac:dyDescent="0.3">
      <c r="B489" s="111"/>
    </row>
    <row r="490" spans="2:2" x14ac:dyDescent="0.3">
      <c r="B490" s="111"/>
    </row>
    <row r="491" spans="2:2" x14ac:dyDescent="0.3">
      <c r="B491" s="111"/>
    </row>
    <row r="492" spans="2:2" x14ac:dyDescent="0.3">
      <c r="B492" s="111"/>
    </row>
    <row r="493" spans="2:2" x14ac:dyDescent="0.3">
      <c r="B493" s="111"/>
    </row>
    <row r="494" spans="2:2" x14ac:dyDescent="0.3">
      <c r="B494" s="111"/>
    </row>
    <row r="495" spans="2:2" x14ac:dyDescent="0.3">
      <c r="B495" s="111"/>
    </row>
    <row r="496" spans="2:2" x14ac:dyDescent="0.3">
      <c r="B496" s="111"/>
    </row>
    <row r="497" spans="2:2" x14ac:dyDescent="0.3">
      <c r="B497" s="111"/>
    </row>
    <row r="498" spans="2:2" x14ac:dyDescent="0.3">
      <c r="B498" s="111"/>
    </row>
    <row r="499" spans="2:2" x14ac:dyDescent="0.3">
      <c r="B499" s="111"/>
    </row>
    <row r="500" spans="2:2" x14ac:dyDescent="0.3">
      <c r="B500" s="111"/>
    </row>
    <row r="501" spans="2:2" x14ac:dyDescent="0.3">
      <c r="B501" s="111"/>
    </row>
    <row r="502" spans="2:2" x14ac:dyDescent="0.3">
      <c r="B502" s="111"/>
    </row>
    <row r="503" spans="2:2" x14ac:dyDescent="0.3">
      <c r="B503" s="111"/>
    </row>
    <row r="504" spans="2:2" x14ac:dyDescent="0.3">
      <c r="B504" s="111"/>
    </row>
    <row r="505" spans="2:2" x14ac:dyDescent="0.3">
      <c r="B505" s="111"/>
    </row>
    <row r="506" spans="2:2" x14ac:dyDescent="0.3">
      <c r="B506" s="111"/>
    </row>
    <row r="507" spans="2:2" x14ac:dyDescent="0.3">
      <c r="B507" s="111"/>
    </row>
    <row r="508" spans="2:2" x14ac:dyDescent="0.3">
      <c r="B508" s="111"/>
    </row>
    <row r="509" spans="2:2" x14ac:dyDescent="0.3">
      <c r="B509" s="111"/>
    </row>
    <row r="510" spans="2:2" x14ac:dyDescent="0.3">
      <c r="B510" s="111"/>
    </row>
    <row r="511" spans="2:2" x14ac:dyDescent="0.3">
      <c r="B511" s="111"/>
    </row>
    <row r="512" spans="2:2" x14ac:dyDescent="0.3">
      <c r="B512" s="111"/>
    </row>
    <row r="513" spans="2:2" x14ac:dyDescent="0.3">
      <c r="B513" s="111"/>
    </row>
    <row r="514" spans="2:2" x14ac:dyDescent="0.3">
      <c r="B514" s="111"/>
    </row>
    <row r="515" spans="2:2" x14ac:dyDescent="0.3">
      <c r="B515" s="111"/>
    </row>
    <row r="516" spans="2:2" x14ac:dyDescent="0.3">
      <c r="B516" s="111"/>
    </row>
    <row r="517" spans="2:2" x14ac:dyDescent="0.3">
      <c r="B517" s="111"/>
    </row>
    <row r="518" spans="2:2" x14ac:dyDescent="0.3">
      <c r="B518" s="111"/>
    </row>
    <row r="519" spans="2:2" x14ac:dyDescent="0.3">
      <c r="B519" s="111"/>
    </row>
    <row r="520" spans="2:2" x14ac:dyDescent="0.3">
      <c r="B520" s="111"/>
    </row>
    <row r="521" spans="2:2" x14ac:dyDescent="0.3">
      <c r="B521" s="111"/>
    </row>
    <row r="522" spans="2:2" x14ac:dyDescent="0.3">
      <c r="B522" s="111"/>
    </row>
    <row r="523" spans="2:2" x14ac:dyDescent="0.3">
      <c r="B523" s="111"/>
    </row>
    <row r="524" spans="2:2" x14ac:dyDescent="0.3">
      <c r="B524" s="111"/>
    </row>
    <row r="525" spans="2:2" x14ac:dyDescent="0.3">
      <c r="B525" s="111"/>
    </row>
    <row r="526" spans="2:2" x14ac:dyDescent="0.3">
      <c r="B526" s="111"/>
    </row>
    <row r="527" spans="2:2" x14ac:dyDescent="0.3">
      <c r="B527" s="111"/>
    </row>
    <row r="528" spans="2:2" x14ac:dyDescent="0.3">
      <c r="B528" s="111"/>
    </row>
    <row r="529" spans="2:2" x14ac:dyDescent="0.3">
      <c r="B529" s="111"/>
    </row>
    <row r="530" spans="2:2" x14ac:dyDescent="0.3">
      <c r="B530" s="111"/>
    </row>
    <row r="531" spans="2:2" x14ac:dyDescent="0.3">
      <c r="B531" s="111"/>
    </row>
    <row r="532" spans="2:2" x14ac:dyDescent="0.3">
      <c r="B532" s="111"/>
    </row>
    <row r="533" spans="2:2" x14ac:dyDescent="0.3">
      <c r="B533" s="111"/>
    </row>
    <row r="534" spans="2:2" x14ac:dyDescent="0.3">
      <c r="B534" s="111"/>
    </row>
    <row r="535" spans="2:2" x14ac:dyDescent="0.3">
      <c r="B535" s="111"/>
    </row>
    <row r="536" spans="2:2" x14ac:dyDescent="0.3">
      <c r="B536" s="111"/>
    </row>
    <row r="537" spans="2:2" x14ac:dyDescent="0.3">
      <c r="B537" s="111"/>
    </row>
    <row r="538" spans="2:2" x14ac:dyDescent="0.3">
      <c r="B538" s="111"/>
    </row>
    <row r="539" spans="2:2" x14ac:dyDescent="0.3">
      <c r="B539" s="111"/>
    </row>
    <row r="540" spans="2:2" x14ac:dyDescent="0.3">
      <c r="B540" s="111"/>
    </row>
    <row r="541" spans="2:2" x14ac:dyDescent="0.3">
      <c r="B541" s="111"/>
    </row>
    <row r="542" spans="2:2" x14ac:dyDescent="0.3">
      <c r="B542" s="111"/>
    </row>
    <row r="543" spans="2:2" x14ac:dyDescent="0.3">
      <c r="B543" s="111"/>
    </row>
    <row r="544" spans="2:2" x14ac:dyDescent="0.3">
      <c r="B544" s="111"/>
    </row>
    <row r="545" spans="2:2" x14ac:dyDescent="0.3">
      <c r="B545" s="111"/>
    </row>
    <row r="546" spans="2:2" x14ac:dyDescent="0.3">
      <c r="B546" s="111"/>
    </row>
    <row r="547" spans="2:2" x14ac:dyDescent="0.3">
      <c r="B547" s="111"/>
    </row>
    <row r="548" spans="2:2" x14ac:dyDescent="0.3">
      <c r="B548" s="111"/>
    </row>
    <row r="549" spans="2:2" x14ac:dyDescent="0.3">
      <c r="B549" s="111"/>
    </row>
    <row r="550" spans="2:2" x14ac:dyDescent="0.3">
      <c r="B550" s="111"/>
    </row>
    <row r="551" spans="2:2" x14ac:dyDescent="0.3">
      <c r="B551" s="111"/>
    </row>
    <row r="552" spans="2:2" x14ac:dyDescent="0.3">
      <c r="B552" s="111"/>
    </row>
    <row r="553" spans="2:2" x14ac:dyDescent="0.3">
      <c r="B553" s="111"/>
    </row>
    <row r="554" spans="2:2" x14ac:dyDescent="0.3">
      <c r="B554" s="111"/>
    </row>
    <row r="555" spans="2:2" x14ac:dyDescent="0.3">
      <c r="B555" s="111"/>
    </row>
    <row r="556" spans="2:2" x14ac:dyDescent="0.3">
      <c r="B556" s="111"/>
    </row>
    <row r="557" spans="2:2" x14ac:dyDescent="0.3">
      <c r="B557" s="111"/>
    </row>
    <row r="558" spans="2:2" x14ac:dyDescent="0.3">
      <c r="B558" s="111"/>
    </row>
  </sheetData>
  <autoFilter ref="A4:Q4">
    <sortState ref="A5:Q173">
      <sortCondition ref="Q4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7" type="noConversion"/>
  <conditionalFormatting sqref="B156:B1048576 B1:B4">
    <cfRule type="duplicateValues" dxfId="233" priority="373945"/>
  </conditionalFormatting>
  <conditionalFormatting sqref="B156:B1048576">
    <cfRule type="duplicateValues" dxfId="232" priority="373949"/>
  </conditionalFormatting>
  <conditionalFormatting sqref="B156:B1048576 B1:B4">
    <cfRule type="duplicateValues" dxfId="231" priority="373953"/>
    <cfRule type="duplicateValues" dxfId="230" priority="373954"/>
    <cfRule type="duplicateValues" dxfId="229" priority="373955"/>
  </conditionalFormatting>
  <conditionalFormatting sqref="B156:B1048576 B1:B4">
    <cfRule type="duplicateValues" dxfId="228" priority="373965"/>
    <cfRule type="duplicateValues" dxfId="227" priority="373966"/>
  </conditionalFormatting>
  <conditionalFormatting sqref="B156:B1048576">
    <cfRule type="duplicateValues" dxfId="226" priority="373973"/>
    <cfRule type="duplicateValues" dxfId="225" priority="373974"/>
    <cfRule type="duplicateValues" dxfId="224" priority="373975"/>
  </conditionalFormatting>
  <conditionalFormatting sqref="B156:B1048576">
    <cfRule type="duplicateValues" dxfId="223" priority="373985"/>
    <cfRule type="duplicateValues" dxfId="222" priority="373986"/>
  </conditionalFormatting>
  <conditionalFormatting sqref="B156:B1048576">
    <cfRule type="duplicateValues" dxfId="221" priority="299"/>
  </conditionalFormatting>
  <conditionalFormatting sqref="B15">
    <cfRule type="duplicateValues" dxfId="220" priority="199"/>
  </conditionalFormatting>
  <conditionalFormatting sqref="B15">
    <cfRule type="duplicateValues" dxfId="219" priority="198"/>
  </conditionalFormatting>
  <conditionalFormatting sqref="B15">
    <cfRule type="duplicateValues" dxfId="218" priority="195"/>
    <cfRule type="duplicateValues" dxfId="217" priority="196"/>
    <cfRule type="duplicateValues" dxfId="216" priority="197"/>
  </conditionalFormatting>
  <conditionalFormatting sqref="B15">
    <cfRule type="duplicateValues" dxfId="215" priority="193"/>
    <cfRule type="duplicateValues" dxfId="214" priority="194"/>
  </conditionalFormatting>
  <conditionalFormatting sqref="B15">
    <cfRule type="duplicateValues" dxfId="213" priority="190"/>
    <cfRule type="duplicateValues" dxfId="212" priority="191"/>
    <cfRule type="duplicateValues" dxfId="211" priority="192"/>
  </conditionalFormatting>
  <conditionalFormatting sqref="B15">
    <cfRule type="duplicateValues" dxfId="210" priority="188"/>
    <cfRule type="duplicateValues" dxfId="209" priority="189"/>
  </conditionalFormatting>
  <conditionalFormatting sqref="B15">
    <cfRule type="duplicateValues" dxfId="208" priority="180"/>
  </conditionalFormatting>
  <conditionalFormatting sqref="B15">
    <cfRule type="duplicateValues" dxfId="207" priority="177"/>
    <cfRule type="duplicateValues" dxfId="206" priority="178"/>
    <cfRule type="duplicateValues" dxfId="205" priority="179"/>
  </conditionalFormatting>
  <conditionalFormatting sqref="B15">
    <cfRule type="duplicateValues" dxfId="204" priority="175"/>
    <cfRule type="duplicateValues" dxfId="203" priority="176"/>
  </conditionalFormatting>
  <conditionalFormatting sqref="B15">
    <cfRule type="duplicateValues" dxfId="202" priority="167"/>
  </conditionalFormatting>
  <conditionalFormatting sqref="B16:B21">
    <cfRule type="duplicateValues" dxfId="201" priority="165"/>
  </conditionalFormatting>
  <conditionalFormatting sqref="B16:B21">
    <cfRule type="duplicateValues" dxfId="200" priority="164"/>
  </conditionalFormatting>
  <conditionalFormatting sqref="B16:B21">
    <cfRule type="duplicateValues" dxfId="199" priority="161"/>
    <cfRule type="duplicateValues" dxfId="198" priority="162"/>
    <cfRule type="duplicateValues" dxfId="197" priority="163"/>
  </conditionalFormatting>
  <conditionalFormatting sqref="B16:B21">
    <cfRule type="duplicateValues" dxfId="196" priority="159"/>
    <cfRule type="duplicateValues" dxfId="195" priority="160"/>
  </conditionalFormatting>
  <conditionalFormatting sqref="B16:B21">
    <cfRule type="duplicateValues" dxfId="194" priority="156"/>
    <cfRule type="duplicateValues" dxfId="193" priority="157"/>
    <cfRule type="duplicateValues" dxfId="192" priority="158"/>
  </conditionalFormatting>
  <conditionalFormatting sqref="B16:B21">
    <cfRule type="duplicateValues" dxfId="191" priority="154"/>
    <cfRule type="duplicateValues" dxfId="190" priority="155"/>
  </conditionalFormatting>
  <conditionalFormatting sqref="B16:B21">
    <cfRule type="duplicateValues" dxfId="189" priority="146"/>
  </conditionalFormatting>
  <conditionalFormatting sqref="B16:B21">
    <cfRule type="duplicateValues" dxfId="188" priority="143"/>
    <cfRule type="duplicateValues" dxfId="187" priority="144"/>
    <cfRule type="duplicateValues" dxfId="186" priority="145"/>
  </conditionalFormatting>
  <conditionalFormatting sqref="B16:B21">
    <cfRule type="duplicateValues" dxfId="185" priority="141"/>
    <cfRule type="duplicateValues" dxfId="184" priority="142"/>
  </conditionalFormatting>
  <conditionalFormatting sqref="B16:B21">
    <cfRule type="duplicateValues" dxfId="183" priority="133"/>
  </conditionalFormatting>
  <conditionalFormatting sqref="B5:B14">
    <cfRule type="duplicateValues" dxfId="182" priority="377976"/>
  </conditionalFormatting>
  <conditionalFormatting sqref="B5:B14">
    <cfRule type="duplicateValues" dxfId="181" priority="377978"/>
    <cfRule type="duplicateValues" dxfId="180" priority="377979"/>
    <cfRule type="duplicateValues" dxfId="179" priority="377980"/>
  </conditionalFormatting>
  <conditionalFormatting sqref="B5:B14">
    <cfRule type="duplicateValues" dxfId="178" priority="377981"/>
    <cfRule type="duplicateValues" dxfId="177" priority="377982"/>
  </conditionalFormatting>
  <conditionalFormatting sqref="B56:B64">
    <cfRule type="duplicateValues" dxfId="176" priority="111"/>
  </conditionalFormatting>
  <conditionalFormatting sqref="B56:B64">
    <cfRule type="duplicateValues" dxfId="175" priority="108"/>
    <cfRule type="duplicateValues" dxfId="174" priority="109"/>
    <cfRule type="duplicateValues" dxfId="173" priority="110"/>
  </conditionalFormatting>
  <conditionalFormatting sqref="B56:B64">
    <cfRule type="duplicateValues" dxfId="172" priority="106"/>
    <cfRule type="duplicateValues" dxfId="171" priority="107"/>
  </conditionalFormatting>
  <conditionalFormatting sqref="B72:B76">
    <cfRule type="duplicateValues" dxfId="170" priority="99"/>
  </conditionalFormatting>
  <conditionalFormatting sqref="B72:B76">
    <cfRule type="duplicateValues" dxfId="169" priority="96"/>
    <cfRule type="duplicateValues" dxfId="168" priority="97"/>
    <cfRule type="duplicateValues" dxfId="167" priority="98"/>
  </conditionalFormatting>
  <conditionalFormatting sqref="B72:B76">
    <cfRule type="duplicateValues" dxfId="166" priority="94"/>
    <cfRule type="duplicateValues" dxfId="165" priority="95"/>
  </conditionalFormatting>
  <conditionalFormatting sqref="B77:B88">
    <cfRule type="duplicateValues" dxfId="164" priority="93"/>
  </conditionalFormatting>
  <conditionalFormatting sqref="B77:B88">
    <cfRule type="duplicateValues" dxfId="163" priority="90"/>
    <cfRule type="duplicateValues" dxfId="162" priority="91"/>
    <cfRule type="duplicateValues" dxfId="161" priority="92"/>
  </conditionalFormatting>
  <conditionalFormatting sqref="B77:B88">
    <cfRule type="duplicateValues" dxfId="160" priority="88"/>
    <cfRule type="duplicateValues" dxfId="159" priority="89"/>
  </conditionalFormatting>
  <conditionalFormatting sqref="B89:B94">
    <cfRule type="duplicateValues" dxfId="158" priority="87"/>
  </conditionalFormatting>
  <conditionalFormatting sqref="B89:B94">
    <cfRule type="duplicateValues" dxfId="157" priority="84"/>
    <cfRule type="duplicateValues" dxfId="156" priority="85"/>
    <cfRule type="duplicateValues" dxfId="155" priority="86"/>
  </conditionalFormatting>
  <conditionalFormatting sqref="B89:B94">
    <cfRule type="duplicateValues" dxfId="154" priority="82"/>
    <cfRule type="duplicateValues" dxfId="153" priority="83"/>
  </conditionalFormatting>
  <conditionalFormatting sqref="B156:B1048576 B1:B94">
    <cfRule type="duplicateValues" dxfId="152" priority="81"/>
  </conditionalFormatting>
  <conditionalFormatting sqref="B22:B55">
    <cfRule type="duplicateValues" dxfId="151" priority="377990"/>
  </conditionalFormatting>
  <conditionalFormatting sqref="B22:B55">
    <cfRule type="duplicateValues" dxfId="150" priority="377992"/>
    <cfRule type="duplicateValues" dxfId="149" priority="377993"/>
    <cfRule type="duplicateValues" dxfId="148" priority="377994"/>
  </conditionalFormatting>
  <conditionalFormatting sqref="B22:B55">
    <cfRule type="duplicateValues" dxfId="147" priority="377998"/>
    <cfRule type="duplicateValues" dxfId="146" priority="377999"/>
  </conditionalFormatting>
  <conditionalFormatting sqref="B95:B96">
    <cfRule type="duplicateValues" dxfId="145" priority="78"/>
  </conditionalFormatting>
  <conditionalFormatting sqref="B95:B96">
    <cfRule type="duplicateValues" dxfId="144" priority="75"/>
    <cfRule type="duplicateValues" dxfId="143" priority="76"/>
    <cfRule type="duplicateValues" dxfId="142" priority="77"/>
  </conditionalFormatting>
  <conditionalFormatting sqref="B95:B96">
    <cfRule type="duplicateValues" dxfId="141" priority="73"/>
    <cfRule type="duplicateValues" dxfId="140" priority="74"/>
  </conditionalFormatting>
  <conditionalFormatting sqref="B95:B96">
    <cfRule type="duplicateValues" dxfId="139" priority="72"/>
  </conditionalFormatting>
  <conditionalFormatting sqref="B156:B1048576 B1:B96">
    <cfRule type="duplicateValues" dxfId="138" priority="68"/>
  </conditionalFormatting>
  <conditionalFormatting sqref="B108:B118">
    <cfRule type="duplicateValues" dxfId="137" priority="56"/>
  </conditionalFormatting>
  <conditionalFormatting sqref="B108:B118">
    <cfRule type="duplicateValues" dxfId="136" priority="53"/>
    <cfRule type="duplicateValues" dxfId="135" priority="54"/>
    <cfRule type="duplicateValues" dxfId="134" priority="55"/>
  </conditionalFormatting>
  <conditionalFormatting sqref="B108:B118">
    <cfRule type="duplicateValues" dxfId="133" priority="51"/>
    <cfRule type="duplicateValues" dxfId="132" priority="52"/>
  </conditionalFormatting>
  <conditionalFormatting sqref="B108:B118">
    <cfRule type="duplicateValues" dxfId="131" priority="50"/>
  </conditionalFormatting>
  <conditionalFormatting sqref="B108:B118">
    <cfRule type="duplicateValues" dxfId="130" priority="46"/>
  </conditionalFormatting>
  <conditionalFormatting sqref="B65:B71">
    <cfRule type="duplicateValues" dxfId="129" priority="378006"/>
  </conditionalFormatting>
  <conditionalFormatting sqref="B65:B71">
    <cfRule type="duplicateValues" dxfId="128" priority="378007"/>
    <cfRule type="duplicateValues" dxfId="127" priority="378008"/>
    <cfRule type="duplicateValues" dxfId="126" priority="378009"/>
  </conditionalFormatting>
  <conditionalFormatting sqref="B65:B71">
    <cfRule type="duplicateValues" dxfId="125" priority="378010"/>
    <cfRule type="duplicateValues" dxfId="124" priority="378011"/>
  </conditionalFormatting>
  <conditionalFormatting sqref="B97:B107">
    <cfRule type="duplicateValues" dxfId="123" priority="378023"/>
  </conditionalFormatting>
  <conditionalFormatting sqref="B97:B107">
    <cfRule type="duplicateValues" dxfId="122" priority="378025"/>
    <cfRule type="duplicateValues" dxfId="121" priority="378026"/>
    <cfRule type="duplicateValues" dxfId="120" priority="378027"/>
  </conditionalFormatting>
  <conditionalFormatting sqref="B97:B107">
    <cfRule type="duplicateValues" dxfId="119" priority="378031"/>
    <cfRule type="duplicateValues" dxfId="118" priority="378032"/>
  </conditionalFormatting>
  <conditionalFormatting sqref="B1:B118 B156:B1048576">
    <cfRule type="duplicateValues" dxfId="117" priority="42"/>
  </conditionalFormatting>
  <conditionalFormatting sqref="B119">
    <cfRule type="duplicateValues" dxfId="116" priority="41"/>
  </conditionalFormatting>
  <conditionalFormatting sqref="B119">
    <cfRule type="duplicateValues" dxfId="115" priority="38"/>
    <cfRule type="duplicateValues" dxfId="114" priority="39"/>
    <cfRule type="duplicateValues" dxfId="113" priority="40"/>
  </conditionalFormatting>
  <conditionalFormatting sqref="B119">
    <cfRule type="duplicateValues" dxfId="112" priority="36"/>
    <cfRule type="duplicateValues" dxfId="111" priority="37"/>
  </conditionalFormatting>
  <conditionalFormatting sqref="B119">
    <cfRule type="duplicateValues" dxfId="110" priority="35"/>
  </conditionalFormatting>
  <conditionalFormatting sqref="B119">
    <cfRule type="duplicateValues" dxfId="109" priority="31"/>
  </conditionalFormatting>
  <conditionalFormatting sqref="B119">
    <cfRule type="duplicateValues" dxfId="108" priority="28"/>
  </conditionalFormatting>
  <conditionalFormatting sqref="B120:B122">
    <cfRule type="duplicateValues" dxfId="107" priority="27"/>
  </conditionalFormatting>
  <conditionalFormatting sqref="B120:B122">
    <cfRule type="duplicateValues" dxfId="106" priority="24"/>
    <cfRule type="duplicateValues" dxfId="105" priority="25"/>
    <cfRule type="duplicateValues" dxfId="104" priority="26"/>
  </conditionalFormatting>
  <conditionalFormatting sqref="B120:B122">
    <cfRule type="duplicateValues" dxfId="103" priority="22"/>
    <cfRule type="duplicateValues" dxfId="102" priority="23"/>
  </conditionalFormatting>
  <conditionalFormatting sqref="B120:B122">
    <cfRule type="duplicateValues" dxfId="101" priority="21"/>
  </conditionalFormatting>
  <conditionalFormatting sqref="B120:B122">
    <cfRule type="duplicateValues" dxfId="100" priority="20"/>
  </conditionalFormatting>
  <conditionalFormatting sqref="B120:B122">
    <cfRule type="duplicateValues" dxfId="99" priority="19"/>
  </conditionalFormatting>
  <conditionalFormatting sqref="B123:B148">
    <cfRule type="duplicateValues" dxfId="98" priority="18"/>
  </conditionalFormatting>
  <conditionalFormatting sqref="B123:B148">
    <cfRule type="duplicateValues" dxfId="97" priority="15"/>
    <cfRule type="duplicateValues" dxfId="96" priority="16"/>
    <cfRule type="duplicateValues" dxfId="95" priority="17"/>
  </conditionalFormatting>
  <conditionalFormatting sqref="B123:B148">
    <cfRule type="duplicateValues" dxfId="94" priority="13"/>
    <cfRule type="duplicateValues" dxfId="93" priority="14"/>
  </conditionalFormatting>
  <conditionalFormatting sqref="B123:B148">
    <cfRule type="duplicateValues" dxfId="92" priority="12"/>
  </conditionalFormatting>
  <conditionalFormatting sqref="B123:B148">
    <cfRule type="duplicateValues" dxfId="91" priority="11"/>
  </conditionalFormatting>
  <conditionalFormatting sqref="B123:B148">
    <cfRule type="duplicateValues" dxfId="90" priority="10"/>
  </conditionalFormatting>
  <conditionalFormatting sqref="B149:B173">
    <cfRule type="duplicateValues" dxfId="89" priority="9"/>
  </conditionalFormatting>
  <conditionalFormatting sqref="B149:B173">
    <cfRule type="duplicateValues" dxfId="88" priority="6"/>
    <cfRule type="duplicateValues" dxfId="87" priority="7"/>
    <cfRule type="duplicateValues" dxfId="86" priority="8"/>
  </conditionalFormatting>
  <conditionalFormatting sqref="B149:B173">
    <cfRule type="duplicateValues" dxfId="85" priority="4"/>
    <cfRule type="duplicateValues" dxfId="84" priority="5"/>
  </conditionalFormatting>
  <conditionalFormatting sqref="B149:B173">
    <cfRule type="duplicateValues" dxfId="83" priority="3"/>
  </conditionalFormatting>
  <conditionalFormatting sqref="B149:B173">
    <cfRule type="duplicateValues" dxfId="82" priority="2"/>
  </conditionalFormatting>
  <conditionalFormatting sqref="B149:B173">
    <cfRule type="duplicateValues" dxfId="81" priority="1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2:E103"/>
  <sheetViews>
    <sheetView topLeftCell="A43" zoomScale="80" zoomScaleNormal="80" workbookViewId="0">
      <selection activeCell="B104" sqref="B104"/>
    </sheetView>
  </sheetViews>
  <sheetFormatPr baseColWidth="10" defaultColWidth="52.6640625" defaultRowHeight="14.4" x14ac:dyDescent="0.3"/>
  <cols>
    <col min="1" max="1" width="25.6640625" style="111" bestFit="1" customWidth="1"/>
    <col min="2" max="2" width="18" style="98" bestFit="1" customWidth="1"/>
    <col min="3" max="3" width="64.5546875" style="111" customWidth="1"/>
    <col min="4" max="4" width="39" style="111" customWidth="1"/>
    <col min="5" max="5" width="13" style="111" bestFit="1" customWidth="1"/>
    <col min="6" max="16384" width="52.6640625" style="111"/>
  </cols>
  <sheetData>
    <row r="32" spans="1:5" ht="23.4" x14ac:dyDescent="0.3">
      <c r="A32" s="149" t="s">
        <v>2475</v>
      </c>
      <c r="B32" s="150"/>
      <c r="C32" s="150"/>
      <c r="D32" s="150"/>
      <c r="E32" s="151"/>
    </row>
    <row r="33" spans="1:5" ht="23.4" x14ac:dyDescent="0.3">
      <c r="A33" s="149" t="s">
        <v>2158</v>
      </c>
      <c r="B33" s="150"/>
      <c r="C33" s="150"/>
      <c r="D33" s="150"/>
      <c r="E33" s="151"/>
    </row>
    <row r="34" spans="1:5" ht="26.4" x14ac:dyDescent="0.3">
      <c r="A34" s="146" t="s">
        <v>2475</v>
      </c>
      <c r="B34" s="147"/>
      <c r="C34" s="147"/>
      <c r="D34" s="147"/>
      <c r="E34" s="148"/>
    </row>
    <row r="35" spans="1:5" ht="17.399999999999999" x14ac:dyDescent="0.3">
      <c r="B35" s="86"/>
      <c r="C35" s="86"/>
      <c r="D35" s="86"/>
      <c r="E35" s="122"/>
    </row>
    <row r="36" spans="1:5" ht="18" thickBot="1" x14ac:dyDescent="0.35">
      <c r="A36" s="123" t="s">
        <v>2423</v>
      </c>
      <c r="B36" s="124">
        <v>44246.25</v>
      </c>
      <c r="C36" s="132"/>
      <c r="D36" s="86"/>
      <c r="E36" s="125"/>
    </row>
    <row r="37" spans="1:5" ht="18" thickBot="1" x14ac:dyDescent="0.35">
      <c r="A37" s="123" t="s">
        <v>2424</v>
      </c>
      <c r="B37" s="124">
        <v>44246.708333333336</v>
      </c>
      <c r="C37" s="132"/>
      <c r="D37" s="86"/>
      <c r="E37" s="125"/>
    </row>
    <row r="38" spans="1:5" ht="17.399999999999999" x14ac:dyDescent="0.3">
      <c r="B38" s="86"/>
      <c r="C38" s="86"/>
      <c r="D38" s="86"/>
      <c r="E38" s="126"/>
    </row>
    <row r="39" spans="1:5" ht="17.399999999999999" x14ac:dyDescent="0.3">
      <c r="A39" s="139" t="s">
        <v>2425</v>
      </c>
      <c r="B39" s="139"/>
      <c r="C39" s="139"/>
      <c r="D39" s="139"/>
      <c r="E39" s="139"/>
    </row>
    <row r="40" spans="1:5" ht="17.399999999999999" x14ac:dyDescent="0.3">
      <c r="A40" s="87" t="s">
        <v>15</v>
      </c>
      <c r="B40" s="87" t="s">
        <v>2426</v>
      </c>
      <c r="C40" s="88" t="s">
        <v>46</v>
      </c>
      <c r="D40" s="133" t="s">
        <v>2433</v>
      </c>
      <c r="E40" s="127" t="s">
        <v>2427</v>
      </c>
    </row>
    <row r="41" spans="1:5" ht="17.399999999999999" x14ac:dyDescent="0.3">
      <c r="A41" s="113" t="str">
        <f>VLOOKUP(B41,'[1]LISTADO ATM'!$A$2:$C$817,3,0)</f>
        <v>DISTRITO NACIONAL</v>
      </c>
      <c r="B41" s="112">
        <v>718</v>
      </c>
      <c r="C41" s="113" t="str">
        <f>VLOOKUP(B41,'[1]LISTADO ATM'!$A$2:$B$816,2,0)</f>
        <v xml:space="preserve">ATM Feria Ganadera </v>
      </c>
      <c r="D41" s="116" t="s">
        <v>2491</v>
      </c>
      <c r="E41" s="134">
        <v>335797110</v>
      </c>
    </row>
    <row r="42" spans="1:5" ht="17.399999999999999" x14ac:dyDescent="0.3">
      <c r="A42" s="113" t="str">
        <f>VLOOKUP(B42,'[1]LISTADO ATM'!$A$2:$C$817,3,0)</f>
        <v>DISTRITO NACIONAL</v>
      </c>
      <c r="B42" s="112">
        <v>387</v>
      </c>
      <c r="C42" s="113" t="str">
        <f>VLOOKUP(B42,'[1]LISTADO ATM'!$A$2:$B$816,2,0)</f>
        <v xml:space="preserve">ATM S/M La Cadena San Vicente de Paul </v>
      </c>
      <c r="D42" s="116" t="s">
        <v>2491</v>
      </c>
      <c r="E42" s="134">
        <v>335797239</v>
      </c>
    </row>
    <row r="43" spans="1:5" ht="17.399999999999999" x14ac:dyDescent="0.3">
      <c r="A43" s="113" t="str">
        <f>VLOOKUP(B43,'[1]LISTADO ATM'!$A$2:$C$817,3,0)</f>
        <v>ESTE</v>
      </c>
      <c r="B43" s="112">
        <v>399</v>
      </c>
      <c r="C43" s="113" t="str">
        <f>VLOOKUP(B43,'[1]LISTADO ATM'!$A$2:$B$816,2,0)</f>
        <v xml:space="preserve">ATM Oficina La Romana II </v>
      </c>
      <c r="D43" s="116" t="s">
        <v>2491</v>
      </c>
      <c r="E43" s="134">
        <v>335797240</v>
      </c>
    </row>
    <row r="44" spans="1:5" ht="17.399999999999999" x14ac:dyDescent="0.3">
      <c r="A44" s="113" t="str">
        <f>VLOOKUP(B44,'[1]LISTADO ATM'!$A$2:$C$817,3,0)</f>
        <v>ESTE</v>
      </c>
      <c r="B44" s="112">
        <v>211</v>
      </c>
      <c r="C44" s="113" t="str">
        <f>VLOOKUP(B44,'[1]LISTADO ATM'!$A$2:$B$816,2,0)</f>
        <v xml:space="preserve">ATM Oficina La Romana I </v>
      </c>
      <c r="D44" s="116" t="s">
        <v>2491</v>
      </c>
      <c r="E44" s="134">
        <v>335797286</v>
      </c>
    </row>
    <row r="45" spans="1:5" ht="17.399999999999999" x14ac:dyDescent="0.3">
      <c r="A45" s="113" t="str">
        <f>VLOOKUP(B45,'[1]LISTADO ATM'!$A$2:$C$817,3,0)</f>
        <v>DISTRITO NACIONAL</v>
      </c>
      <c r="B45" s="112">
        <v>524</v>
      </c>
      <c r="C45" s="113" t="str">
        <f>VLOOKUP(B45,'[1]LISTADO ATM'!$A$2:$B$816,2,0)</f>
        <v xml:space="preserve">ATM DNCD </v>
      </c>
      <c r="D45" s="116" t="s">
        <v>2491</v>
      </c>
      <c r="E45" s="134">
        <v>335797367</v>
      </c>
    </row>
    <row r="46" spans="1:5" ht="17.399999999999999" x14ac:dyDescent="0.3">
      <c r="A46" s="113" t="str">
        <f>VLOOKUP(B46,'[1]LISTADO ATM'!$A$2:$C$817,3,0)</f>
        <v>DISTRITO NACIONAL</v>
      </c>
      <c r="B46" s="112">
        <v>152</v>
      </c>
      <c r="C46" s="113" t="str">
        <f>VLOOKUP(B46,'[1]LISTADO ATM'!$A$2:$B$816,2,0)</f>
        <v xml:space="preserve">ATM Kiosco Megacentro II </v>
      </c>
      <c r="D46" s="116" t="s">
        <v>2491</v>
      </c>
      <c r="E46" s="134" t="s">
        <v>2555</v>
      </c>
    </row>
    <row r="47" spans="1:5" ht="17.399999999999999" x14ac:dyDescent="0.3">
      <c r="A47" s="113" t="str">
        <f>VLOOKUP(B47,'[1]LISTADO ATM'!$A$2:$C$817,3,0)</f>
        <v>DISTRITO NACIONAL</v>
      </c>
      <c r="B47" s="112">
        <v>29</v>
      </c>
      <c r="C47" s="113" t="str">
        <f>VLOOKUP(B47,'[1]LISTADO ATM'!$A$2:$B$816,2,0)</f>
        <v xml:space="preserve">ATM AFP </v>
      </c>
      <c r="D47" s="116" t="s">
        <v>2491</v>
      </c>
      <c r="E47" s="134">
        <v>335797054</v>
      </c>
    </row>
    <row r="48" spans="1:5" ht="17.399999999999999" x14ac:dyDescent="0.3">
      <c r="A48" s="113" t="str">
        <f>VLOOKUP(B48,'[1]LISTADO ATM'!$A$2:$C$817,3,0)</f>
        <v>SUR</v>
      </c>
      <c r="B48" s="112">
        <v>584</v>
      </c>
      <c r="C48" s="113" t="str">
        <f>VLOOKUP(B48,'[1]LISTADO ATM'!$A$2:$B$816,2,0)</f>
        <v xml:space="preserve">ATM Oficina San Cristóbal I </v>
      </c>
      <c r="D48" s="116" t="s">
        <v>2491</v>
      </c>
      <c r="E48" s="134">
        <v>335797242</v>
      </c>
    </row>
    <row r="49" spans="1:5" ht="17.399999999999999" x14ac:dyDescent="0.3">
      <c r="A49" s="113" t="str">
        <f>VLOOKUP(B49,'[1]LISTADO ATM'!$A$2:$C$817,3,0)</f>
        <v>DISTRITO NACIONAL</v>
      </c>
      <c r="B49" s="112">
        <v>338</v>
      </c>
      <c r="C49" s="113" t="str">
        <f>VLOOKUP(B49,'[1]LISTADO ATM'!$A$2:$B$816,2,0)</f>
        <v>ATM S/M Aprezio Pantoja</v>
      </c>
      <c r="D49" s="116" t="s">
        <v>2491</v>
      </c>
      <c r="E49" s="134">
        <v>335797295</v>
      </c>
    </row>
    <row r="50" spans="1:5" ht="17.399999999999999" x14ac:dyDescent="0.3">
      <c r="A50" s="113" t="str">
        <f>VLOOKUP(B50,'[1]LISTADO ATM'!$A$2:$C$817,3,0)</f>
        <v>DISTRITO NACIONAL</v>
      </c>
      <c r="B50" s="112">
        <v>347</v>
      </c>
      <c r="C50" s="113" t="str">
        <f>VLOOKUP(B50,'[1]LISTADO ATM'!$A$2:$B$816,2,0)</f>
        <v>ATM Patio de Colombia</v>
      </c>
      <c r="D50" s="116" t="s">
        <v>2491</v>
      </c>
      <c r="E50" s="134">
        <v>335797297</v>
      </c>
    </row>
    <row r="51" spans="1:5" ht="17.399999999999999" x14ac:dyDescent="0.3">
      <c r="A51" s="113" t="str">
        <f>VLOOKUP(B51,'[1]LISTADO ATM'!$A$2:$C$817,3,0)</f>
        <v>SUR</v>
      </c>
      <c r="B51" s="112">
        <v>592</v>
      </c>
      <c r="C51" s="113" t="str">
        <f>VLOOKUP(B51,'[1]LISTADO ATM'!$A$2:$B$816,2,0)</f>
        <v xml:space="preserve">ATM Centro de Caja San Cristóbal I </v>
      </c>
      <c r="D51" s="116" t="s">
        <v>2491</v>
      </c>
      <c r="E51" s="134">
        <v>335797437</v>
      </c>
    </row>
    <row r="52" spans="1:5" ht="17.399999999999999" x14ac:dyDescent="0.3">
      <c r="A52" s="113" t="str">
        <f>VLOOKUP(B52,'[1]LISTADO ATM'!$A$2:$C$817,3,0)</f>
        <v>DISTRITO NACIONAL</v>
      </c>
      <c r="B52" s="112">
        <v>904</v>
      </c>
      <c r="C52" s="113" t="str">
        <f>VLOOKUP(B52,'[1]LISTADO ATM'!$A$2:$B$816,2,0)</f>
        <v xml:space="preserve">ATM Oficina Multicentro La Sirena Churchill </v>
      </c>
      <c r="D52" s="116" t="s">
        <v>2491</v>
      </c>
      <c r="E52" s="134">
        <v>335797584</v>
      </c>
    </row>
    <row r="53" spans="1:5" ht="17.399999999999999" x14ac:dyDescent="0.3">
      <c r="A53" s="113" t="str">
        <f>VLOOKUP(B53,'[1]LISTADO ATM'!$A$2:$C$817,3,0)</f>
        <v>DISTRITO NACIONAL</v>
      </c>
      <c r="B53" s="112">
        <v>791</v>
      </c>
      <c r="C53" s="113" t="str">
        <f>VLOOKUP(B53,'[1]LISTADO ATM'!$A$2:$B$816,2,0)</f>
        <v xml:space="preserve">ATM Oficina Sans Soucí </v>
      </c>
      <c r="D53" s="116" t="s">
        <v>2491</v>
      </c>
      <c r="E53" s="134">
        <v>335797652</v>
      </c>
    </row>
    <row r="54" spans="1:5" ht="17.399999999999999" x14ac:dyDescent="0.3">
      <c r="A54" s="113" t="str">
        <f>VLOOKUP(B54,'[1]LISTADO ATM'!$A$2:$C$817,3,0)</f>
        <v>DISTRITO NACIONAL</v>
      </c>
      <c r="B54" s="112">
        <v>967</v>
      </c>
      <c r="C54" s="113" t="str">
        <f>VLOOKUP(B54,'[1]LISTADO ATM'!$A$2:$B$816,2,0)</f>
        <v xml:space="preserve">ATM UNP Hiper Olé Autopista Duarte </v>
      </c>
      <c r="D54" s="116" t="s">
        <v>2491</v>
      </c>
      <c r="E54" s="134">
        <v>335797669</v>
      </c>
    </row>
    <row r="55" spans="1:5" ht="17.399999999999999" x14ac:dyDescent="0.3">
      <c r="A55" s="113" t="str">
        <f>VLOOKUP(B55,'[1]LISTADO ATM'!$A$2:$C$817,3,0)</f>
        <v>SUR</v>
      </c>
      <c r="B55" s="112">
        <v>873</v>
      </c>
      <c r="C55" s="113" t="str">
        <f>VLOOKUP(B55,'[1]LISTADO ATM'!$A$2:$B$816,2,0)</f>
        <v xml:space="preserve">ATM Centro de Caja San Cristóbal II </v>
      </c>
      <c r="D55" s="116" t="s">
        <v>2491</v>
      </c>
      <c r="E55" s="134">
        <v>335797673</v>
      </c>
    </row>
    <row r="56" spans="1:5" ht="17.399999999999999" x14ac:dyDescent="0.3">
      <c r="A56" s="113" t="str">
        <f>VLOOKUP(B56,'[1]LISTADO ATM'!$A$2:$C$817,3,0)</f>
        <v>DISTRITO NACIONAL</v>
      </c>
      <c r="B56" s="112">
        <v>243</v>
      </c>
      <c r="C56" s="113" t="str">
        <f>VLOOKUP(B56,'[1]LISTADO ATM'!$A$2:$B$816,2,0)</f>
        <v xml:space="preserve">ATM Autoservicio Plaza Central  </v>
      </c>
      <c r="D56" s="116" t="s">
        <v>2491</v>
      </c>
      <c r="E56" s="134" t="s">
        <v>2506</v>
      </c>
    </row>
    <row r="57" spans="1:5" ht="17.399999999999999" x14ac:dyDescent="0.3">
      <c r="A57" s="113" t="str">
        <f>VLOOKUP(B57,'[1]LISTADO ATM'!$A$2:$C$817,3,0)</f>
        <v>SUR</v>
      </c>
      <c r="B57" s="112">
        <v>995</v>
      </c>
      <c r="C57" s="113" t="e">
        <f>VLOOKUP(B57,'[1]LISTADO ATM'!$A$2:$B$816,2,0)</f>
        <v>#N/A</v>
      </c>
      <c r="D57" s="116" t="s">
        <v>2491</v>
      </c>
      <c r="E57" s="134">
        <v>335796817</v>
      </c>
    </row>
    <row r="58" spans="1:5" ht="17.399999999999999" x14ac:dyDescent="0.3">
      <c r="A58" s="113" t="e">
        <f>VLOOKUP(B58,'[1]LISTADO ATM'!$A$2:$C$817,3,0)</f>
        <v>#N/A</v>
      </c>
      <c r="B58" s="112"/>
      <c r="C58" s="113" t="e">
        <f>VLOOKUP(B58,'[1]LISTADO ATM'!$A$2:$B$816,2,0)</f>
        <v>#N/A</v>
      </c>
      <c r="D58" s="116"/>
      <c r="E58" s="134"/>
    </row>
    <row r="59" spans="1:5" ht="17.399999999999999" x14ac:dyDescent="0.3">
      <c r="A59" s="113" t="e">
        <f>VLOOKUP(B59,'[1]LISTADO ATM'!$A$2:$C$817,3,0)</f>
        <v>#N/A</v>
      </c>
      <c r="B59" s="112"/>
      <c r="C59" s="113" t="e">
        <f>VLOOKUP(B59,'[1]LISTADO ATM'!$A$2:$B$816,2,0)</f>
        <v>#N/A</v>
      </c>
      <c r="D59" s="116"/>
      <c r="E59" s="134"/>
    </row>
    <row r="60" spans="1:5" ht="18" thickBot="1" x14ac:dyDescent="0.35">
      <c r="A60" s="89" t="s">
        <v>2428</v>
      </c>
      <c r="B60" s="115">
        <f>COUNT(B41:B57)</f>
        <v>17</v>
      </c>
      <c r="C60" s="140"/>
      <c r="D60" s="141"/>
      <c r="E60" s="142"/>
    </row>
    <row r="61" spans="1:5" ht="15" thickBot="1" x14ac:dyDescent="0.35">
      <c r="E61" s="98"/>
    </row>
    <row r="62" spans="1:5" ht="18" thickBot="1" x14ac:dyDescent="0.35">
      <c r="A62" s="143" t="s">
        <v>2430</v>
      </c>
      <c r="B62" s="144"/>
      <c r="C62" s="144"/>
      <c r="D62" s="144"/>
      <c r="E62" s="145"/>
    </row>
    <row r="63" spans="1:5" ht="17.399999999999999" x14ac:dyDescent="0.3">
      <c r="A63" s="87" t="s">
        <v>15</v>
      </c>
      <c r="B63" s="87" t="s">
        <v>2426</v>
      </c>
      <c r="C63" s="88" t="s">
        <v>46</v>
      </c>
      <c r="D63" s="88" t="s">
        <v>2433</v>
      </c>
      <c r="E63" s="88" t="s">
        <v>2427</v>
      </c>
    </row>
    <row r="64" spans="1:5" ht="17.399999999999999" x14ac:dyDescent="0.3">
      <c r="A64" s="113" t="str">
        <f>VLOOKUP(B64,'[1]LISTADO ATM'!$A$2:$C$817,3,0)</f>
        <v>DISTRITO NACIONAL</v>
      </c>
      <c r="B64" s="112">
        <v>24</v>
      </c>
      <c r="C64" s="113" t="str">
        <f>VLOOKUP(B64,'[1]LISTADO ATM'!$A$2:$B$816,2,0)</f>
        <v xml:space="preserve">ATM Oficina Eusebio Manzueta </v>
      </c>
      <c r="D64" s="114" t="s">
        <v>2455</v>
      </c>
      <c r="E64" s="134" t="s">
        <v>2507</v>
      </c>
    </row>
    <row r="65" spans="1:5" ht="17.399999999999999" x14ac:dyDescent="0.3">
      <c r="A65" s="113" t="str">
        <f>VLOOKUP(B65,'[1]LISTADO ATM'!$A$2:$C$817,3,0)</f>
        <v>SUR</v>
      </c>
      <c r="B65" s="112">
        <v>881</v>
      </c>
      <c r="C65" s="113" t="str">
        <f>VLOOKUP(B65,'[1]LISTADO ATM'!$A$2:$B$816,2,0)</f>
        <v xml:space="preserve">ATM UNP Yaguate (San Cristóbal) </v>
      </c>
      <c r="D65" s="114" t="s">
        <v>2455</v>
      </c>
      <c r="E65" s="134">
        <v>335797241</v>
      </c>
    </row>
    <row r="66" spans="1:5" ht="17.399999999999999" x14ac:dyDescent="0.3">
      <c r="A66" s="113" t="str">
        <f>VLOOKUP(B66,'[1]LISTADO ATM'!$A$2:$C$817,3,0)</f>
        <v>NORTE</v>
      </c>
      <c r="B66" s="112">
        <v>809</v>
      </c>
      <c r="C66" s="113" t="str">
        <f>VLOOKUP(B66,'[1]LISTADO ATM'!$A$2:$B$816,2,0)</f>
        <v>ATM Yoma (Cotuí)</v>
      </c>
      <c r="D66" s="114" t="s">
        <v>2455</v>
      </c>
      <c r="E66" s="134">
        <v>335797916</v>
      </c>
    </row>
    <row r="67" spans="1:5" ht="17.399999999999999" x14ac:dyDescent="0.3">
      <c r="A67" s="113" t="str">
        <f>VLOOKUP(B67,'[1]LISTADO ATM'!$A$2:$C$817,3,0)</f>
        <v>DISTRITO NACIONAL</v>
      </c>
      <c r="B67" s="112">
        <v>658</v>
      </c>
      <c r="C67" s="113" t="str">
        <f>VLOOKUP(B67,'[1]LISTADO ATM'!$A$2:$B$816,2,0)</f>
        <v>ATM Cámara de Cuentas</v>
      </c>
      <c r="D67" s="114" t="s">
        <v>2455</v>
      </c>
      <c r="E67" s="134">
        <v>335797917</v>
      </c>
    </row>
    <row r="68" spans="1:5" ht="17.399999999999999" x14ac:dyDescent="0.3">
      <c r="A68" s="113" t="str">
        <f>VLOOKUP(B68,'[1]LISTADO ATM'!$A$2:$C$817,3,0)</f>
        <v>DISTRITO NACIONAL</v>
      </c>
      <c r="B68" s="112">
        <v>527</v>
      </c>
      <c r="C68" s="113" t="str">
        <f>VLOOKUP(B68,'[1]LISTADO ATM'!$A$2:$B$816,2,0)</f>
        <v>ATM Oficina Zona Oriental II</v>
      </c>
      <c r="D68" s="114" t="s">
        <v>2455</v>
      </c>
      <c r="E68" s="134">
        <v>335797925</v>
      </c>
    </row>
    <row r="69" spans="1:5" ht="17.399999999999999" x14ac:dyDescent="0.3">
      <c r="A69" s="113" t="e">
        <f>VLOOKUP(B69,'[1]LISTADO ATM'!$A$2:$C$817,3,0)</f>
        <v>#N/A</v>
      </c>
      <c r="B69" s="112"/>
      <c r="C69" s="113" t="e">
        <f>VLOOKUP(B69,'[1]LISTADO ATM'!$A$2:$B$816,2,0)</f>
        <v>#N/A</v>
      </c>
      <c r="D69" s="114"/>
      <c r="E69" s="134"/>
    </row>
    <row r="70" spans="1:5" ht="17.399999999999999" x14ac:dyDescent="0.3">
      <c r="A70" s="113" t="e">
        <f>VLOOKUP(B70,'[1]LISTADO ATM'!$A$2:$C$817,3,0)</f>
        <v>#N/A</v>
      </c>
      <c r="B70" s="112"/>
      <c r="C70" s="113" t="e">
        <f>VLOOKUP(B70,'[1]LISTADO ATM'!$A$2:$B$816,2,0)</f>
        <v>#N/A</v>
      </c>
      <c r="D70" s="114"/>
      <c r="E70" s="134"/>
    </row>
    <row r="71" spans="1:5" ht="17.399999999999999" x14ac:dyDescent="0.3">
      <c r="A71" s="113" t="e">
        <f>VLOOKUP(B71,'[1]LISTADO ATM'!$A$2:$C$817,3,0)</f>
        <v>#N/A</v>
      </c>
      <c r="B71" s="112"/>
      <c r="C71" s="113" t="e">
        <f>VLOOKUP(B71,'[1]LISTADO ATM'!$A$2:$B$816,2,0)</f>
        <v>#N/A</v>
      </c>
      <c r="D71" s="114"/>
      <c r="E71" s="134"/>
    </row>
    <row r="72" spans="1:5" ht="17.399999999999999" x14ac:dyDescent="0.3">
      <c r="A72" s="113" t="e">
        <f>VLOOKUP(B72,'[1]LISTADO ATM'!$A$2:$C$817,3,0)</f>
        <v>#N/A</v>
      </c>
      <c r="B72" s="112"/>
      <c r="C72" s="113" t="e">
        <f>VLOOKUP(B72,'[1]LISTADO ATM'!$A$2:$B$816,2,0)</f>
        <v>#N/A</v>
      </c>
      <c r="D72" s="114"/>
      <c r="E72" s="134"/>
    </row>
    <row r="73" spans="1:5" ht="18" thickBot="1" x14ac:dyDescent="0.35">
      <c r="A73" s="108" t="s">
        <v>2428</v>
      </c>
      <c r="B73" s="115">
        <f>COUNT(B64:B68)</f>
        <v>5</v>
      </c>
      <c r="C73" s="109"/>
      <c r="D73" s="109"/>
      <c r="E73" s="109"/>
    </row>
    <row r="74" spans="1:5" ht="15" thickBot="1" x14ac:dyDescent="0.35">
      <c r="E74" s="98"/>
    </row>
    <row r="75" spans="1:5" ht="18" thickBot="1" x14ac:dyDescent="0.35">
      <c r="A75" s="143" t="s">
        <v>2431</v>
      </c>
      <c r="B75" s="144"/>
      <c r="C75" s="144"/>
      <c r="D75" s="144"/>
      <c r="E75" s="145"/>
    </row>
    <row r="76" spans="1:5" ht="17.399999999999999" x14ac:dyDescent="0.3">
      <c r="A76" s="87" t="s">
        <v>15</v>
      </c>
      <c r="B76" s="87" t="s">
        <v>2426</v>
      </c>
      <c r="C76" s="88" t="s">
        <v>46</v>
      </c>
      <c r="D76" s="88" t="s">
        <v>2433</v>
      </c>
      <c r="E76" s="88" t="s">
        <v>2427</v>
      </c>
    </row>
    <row r="77" spans="1:5" ht="17.399999999999999" x14ac:dyDescent="0.3">
      <c r="A77" s="113" t="e">
        <f>VLOOKUP(B77,'[1]LISTADO ATM'!$A$2:$C$817,3,0)</f>
        <v>#N/A</v>
      </c>
      <c r="B77" s="112"/>
      <c r="C77" s="113" t="e">
        <f>VLOOKUP(B77,'[1]LISTADO ATM'!$A$2:$B$816,2,0)</f>
        <v>#N/A</v>
      </c>
      <c r="D77" s="112" t="s">
        <v>2636</v>
      </c>
      <c r="E77" s="134"/>
    </row>
    <row r="78" spans="1:5" ht="17.399999999999999" x14ac:dyDescent="0.3">
      <c r="A78" s="113" t="e">
        <f>VLOOKUP(B78,'[1]LISTADO ATM'!$A$2:$C$817,3,0)</f>
        <v>#N/A</v>
      </c>
      <c r="B78" s="112"/>
      <c r="C78" s="113" t="e">
        <f>VLOOKUP(B78,'[1]LISTADO ATM'!$A$2:$B$816,2,0)</f>
        <v>#N/A</v>
      </c>
      <c r="D78" s="112" t="s">
        <v>2636</v>
      </c>
      <c r="E78" s="134"/>
    </row>
    <row r="79" spans="1:5" ht="17.399999999999999" x14ac:dyDescent="0.3">
      <c r="A79" s="113" t="e">
        <f>VLOOKUP(B79,'[1]LISTADO ATM'!$A$2:$C$817,3,0)</f>
        <v>#N/A</v>
      </c>
      <c r="B79" s="112"/>
      <c r="C79" s="113" t="e">
        <f>VLOOKUP(B79,'[1]LISTADO ATM'!$A$2:$B$816,2,0)</f>
        <v>#N/A</v>
      </c>
      <c r="D79" s="112" t="s">
        <v>2636</v>
      </c>
      <c r="E79" s="134"/>
    </row>
    <row r="80" spans="1:5" ht="18" thickBot="1" x14ac:dyDescent="0.35">
      <c r="A80" s="89" t="s">
        <v>2428</v>
      </c>
      <c r="B80" s="115">
        <f>COUNT(#REF!:#REF!)</f>
        <v>0</v>
      </c>
      <c r="C80" s="129"/>
      <c r="D80" s="117"/>
      <c r="E80" s="118"/>
    </row>
    <row r="81" spans="1:5" ht="15" thickBot="1" x14ac:dyDescent="0.35">
      <c r="E81" s="98"/>
    </row>
    <row r="82" spans="1:5" ht="18" thickBot="1" x14ac:dyDescent="0.35">
      <c r="A82" s="152" t="s">
        <v>2429</v>
      </c>
      <c r="B82" s="153"/>
      <c r="E82" s="98"/>
    </row>
    <row r="83" spans="1:5" ht="18" thickBot="1" x14ac:dyDescent="0.35">
      <c r="A83" s="154">
        <f>+B73+B80</f>
        <v>5</v>
      </c>
      <c r="B83" s="155"/>
      <c r="E83" s="98"/>
    </row>
    <row r="84" spans="1:5" ht="15" thickBot="1" x14ac:dyDescent="0.35">
      <c r="E84" s="98"/>
    </row>
    <row r="85" spans="1:5" ht="18" thickBot="1" x14ac:dyDescent="0.35">
      <c r="A85" s="143" t="s">
        <v>2432</v>
      </c>
      <c r="B85" s="144"/>
      <c r="C85" s="144"/>
      <c r="D85" s="144"/>
      <c r="E85" s="145"/>
    </row>
    <row r="86" spans="1:5" ht="17.399999999999999" x14ac:dyDescent="0.3">
      <c r="A86" s="128"/>
      <c r="B86" s="128" t="s">
        <v>2426</v>
      </c>
      <c r="C86" s="90" t="s">
        <v>46</v>
      </c>
      <c r="D86" s="156" t="s">
        <v>2433</v>
      </c>
      <c r="E86" s="157"/>
    </row>
    <row r="87" spans="1:5" ht="17.399999999999999" x14ac:dyDescent="0.3">
      <c r="A87" s="112" t="str">
        <f>VLOOKUP(B87,'[1]LISTADO ATM'!$A$2:$C$817,3,0)</f>
        <v>NORTE</v>
      </c>
      <c r="B87" s="112">
        <v>774</v>
      </c>
      <c r="C87" s="113" t="str">
        <f>VLOOKUP(B87,'[1]LISTADO ATM'!$A$2:$B$816,2,0)</f>
        <v xml:space="preserve">ATM Oficina Montecristi </v>
      </c>
      <c r="D87" s="158" t="s">
        <v>2496</v>
      </c>
      <c r="E87" s="159"/>
    </row>
    <row r="88" spans="1:5" ht="17.399999999999999" x14ac:dyDescent="0.3">
      <c r="A88" s="112" t="str">
        <f>VLOOKUP(B88,'[1]LISTADO ATM'!$A$2:$C$817,3,0)</f>
        <v>DISTRITO NACIONAL</v>
      </c>
      <c r="B88" s="112">
        <v>784</v>
      </c>
      <c r="C88" s="113" t="str">
        <f>VLOOKUP(B88,'[1]LISTADO ATM'!$A$2:$B$816,2,0)</f>
        <v xml:space="preserve">ATM Tribunal Superior Electoral </v>
      </c>
      <c r="D88" s="158" t="s">
        <v>2496</v>
      </c>
      <c r="E88" s="159"/>
    </row>
    <row r="89" spans="1:5" ht="17.399999999999999" x14ac:dyDescent="0.3">
      <c r="A89" s="112" t="str">
        <f>VLOOKUP(B89,'[1]LISTADO ATM'!$A$2:$C$817,3,0)</f>
        <v>DISTRITO NACIONAL</v>
      </c>
      <c r="B89" s="112">
        <v>239</v>
      </c>
      <c r="C89" s="113" t="str">
        <f>VLOOKUP(B89,'[1]LISTADO ATM'!$A$2:$B$816,2,0)</f>
        <v xml:space="preserve">ATM Autobanco Charles de Gaulle </v>
      </c>
      <c r="D89" s="158" t="s">
        <v>2496</v>
      </c>
      <c r="E89" s="159"/>
    </row>
    <row r="90" spans="1:5" ht="17.399999999999999" x14ac:dyDescent="0.3">
      <c r="A90" s="112" t="str">
        <f>VLOOKUP(B90,'[1]LISTADO ATM'!$A$2:$C$817,3,0)</f>
        <v>ESTE</v>
      </c>
      <c r="B90" s="112">
        <v>294</v>
      </c>
      <c r="C90" s="113" t="str">
        <f>VLOOKUP(B90,'[1]LISTADO ATM'!$A$2:$B$816,2,0)</f>
        <v xml:space="preserve">ATM Plaza Zaglul San Pedro II </v>
      </c>
      <c r="D90" s="158" t="s">
        <v>2496</v>
      </c>
      <c r="E90" s="159"/>
    </row>
    <row r="91" spans="1:5" ht="17.399999999999999" x14ac:dyDescent="0.3">
      <c r="A91" s="112" t="str">
        <f>VLOOKUP(B91,'[1]LISTADO ATM'!$A$2:$C$817,3,0)</f>
        <v>ESTE</v>
      </c>
      <c r="B91" s="112">
        <v>912</v>
      </c>
      <c r="C91" s="113" t="str">
        <f>VLOOKUP(B91,'[1]LISTADO ATM'!$A$2:$B$816,2,0)</f>
        <v xml:space="preserve">ATM Oficina San Pedro II </v>
      </c>
      <c r="D91" s="158" t="s">
        <v>2496</v>
      </c>
      <c r="E91" s="159"/>
    </row>
    <row r="92" spans="1:5" ht="17.399999999999999" x14ac:dyDescent="0.3">
      <c r="A92" s="112" t="str">
        <f>VLOOKUP(B92,'[1]LISTADO ATM'!$A$2:$C$817,3,0)</f>
        <v>NORTE</v>
      </c>
      <c r="B92" s="112">
        <v>138</v>
      </c>
      <c r="C92" s="113" t="str">
        <f>VLOOKUP(B92,'[1]LISTADO ATM'!$A$2:$B$816,2,0)</f>
        <v xml:space="preserve">ATM UNP Fantino </v>
      </c>
      <c r="D92" s="158" t="s">
        <v>2496</v>
      </c>
      <c r="E92" s="159"/>
    </row>
    <row r="93" spans="1:5" ht="17.399999999999999" x14ac:dyDescent="0.3">
      <c r="A93" s="112" t="str">
        <f>VLOOKUP(B93,'[1]LISTADO ATM'!$A$2:$C$817,3,0)</f>
        <v>ESTE</v>
      </c>
      <c r="B93" s="112">
        <v>268</v>
      </c>
      <c r="C93" s="113" t="str">
        <f>VLOOKUP(B93,'[1]LISTADO ATM'!$A$2:$B$816,2,0)</f>
        <v xml:space="preserve">ATM Autobanco La Altagracia (Higuey) </v>
      </c>
      <c r="D93" s="158" t="s">
        <v>2496</v>
      </c>
      <c r="E93" s="159"/>
    </row>
    <row r="94" spans="1:5" ht="17.399999999999999" x14ac:dyDescent="0.3">
      <c r="A94" s="112" t="str">
        <f>VLOOKUP(B94,'[1]LISTADO ATM'!$A$2:$C$817,3,0)</f>
        <v>NORTE</v>
      </c>
      <c r="B94" s="112">
        <v>307</v>
      </c>
      <c r="C94" s="113" t="str">
        <f>VLOOKUP(B94,'[1]LISTADO ATM'!$A$2:$B$816,2,0)</f>
        <v>ATM Oficina Nagua II</v>
      </c>
      <c r="D94" s="158" t="s">
        <v>2496</v>
      </c>
      <c r="E94" s="159"/>
    </row>
    <row r="95" spans="1:5" ht="17.399999999999999" x14ac:dyDescent="0.3">
      <c r="A95" s="112" t="str">
        <f>VLOOKUP(B95,'[1]LISTADO ATM'!$A$2:$C$817,3,0)</f>
        <v>DISTRITO NACIONAL</v>
      </c>
      <c r="B95" s="112">
        <v>409</v>
      </c>
      <c r="C95" s="113" t="str">
        <f>VLOOKUP(B95,'[1]LISTADO ATM'!$A$2:$B$816,2,0)</f>
        <v xml:space="preserve">ATM Oficina Las Palmas de Herrera I </v>
      </c>
      <c r="D95" s="158" t="s">
        <v>2496</v>
      </c>
      <c r="E95" s="159"/>
    </row>
    <row r="96" spans="1:5" ht="17.399999999999999" x14ac:dyDescent="0.3">
      <c r="A96" s="112" t="str">
        <f>VLOOKUP(B96,'[1]LISTADO ATM'!$A$2:$C$817,3,0)</f>
        <v>ESTE</v>
      </c>
      <c r="B96" s="112">
        <v>609</v>
      </c>
      <c r="C96" s="113" t="str">
        <f>VLOOKUP(B96,'[1]LISTADO ATM'!$A$2:$B$816,2,0)</f>
        <v xml:space="preserve">ATM S/M Jumbo (San Pedro) </v>
      </c>
      <c r="D96" s="158" t="s">
        <v>2496</v>
      </c>
      <c r="E96" s="159"/>
    </row>
    <row r="97" spans="1:5" ht="17.399999999999999" x14ac:dyDescent="0.3">
      <c r="A97" s="112" t="str">
        <f>VLOOKUP(B97,'[1]LISTADO ATM'!$A$2:$C$817,3,0)</f>
        <v>NORTE</v>
      </c>
      <c r="B97" s="112">
        <v>649</v>
      </c>
      <c r="C97" s="113" t="str">
        <f>VLOOKUP(B97,'[1]LISTADO ATM'!$A$2:$B$816,2,0)</f>
        <v xml:space="preserve">ATM Oficina Galería 56 (San Francisco de Macorís) </v>
      </c>
      <c r="D97" s="158" t="s">
        <v>2496</v>
      </c>
      <c r="E97" s="159"/>
    </row>
    <row r="98" spans="1:5" ht="17.399999999999999" x14ac:dyDescent="0.3">
      <c r="A98" s="112" t="e">
        <f>VLOOKUP(B98,'[1]LISTADO ATM'!$A$2:$C$817,3,0)</f>
        <v>#N/A</v>
      </c>
      <c r="B98" s="112"/>
      <c r="C98" s="113" t="e">
        <f>VLOOKUP(B98,'[1]LISTADO ATM'!$A$2:$B$816,2,0)</f>
        <v>#N/A</v>
      </c>
      <c r="D98" s="130"/>
      <c r="E98" s="131"/>
    </row>
    <row r="99" spans="1:5" ht="17.399999999999999" x14ac:dyDescent="0.3">
      <c r="A99" s="112" t="e">
        <f>VLOOKUP(B99,'[1]LISTADO ATM'!$A$2:$C$817,3,0)</f>
        <v>#N/A</v>
      </c>
      <c r="B99" s="112"/>
      <c r="C99" s="113" t="e">
        <f>VLOOKUP(B99,'[1]LISTADO ATM'!$A$2:$B$816,2,0)</f>
        <v>#N/A</v>
      </c>
      <c r="D99" s="130"/>
      <c r="E99" s="131"/>
    </row>
    <row r="100" spans="1:5" ht="17.399999999999999" x14ac:dyDescent="0.3">
      <c r="A100" s="112" t="e">
        <f>VLOOKUP(B100,'[1]LISTADO ATM'!$A$2:$C$817,3,0)</f>
        <v>#N/A</v>
      </c>
      <c r="B100" s="112"/>
      <c r="C100" s="113" t="e">
        <f>VLOOKUP(B100,'[1]LISTADO ATM'!$A$2:$B$816,2,0)</f>
        <v>#N/A</v>
      </c>
      <c r="D100" s="130"/>
      <c r="E100" s="131"/>
    </row>
    <row r="101" spans="1:5" ht="17.399999999999999" x14ac:dyDescent="0.3">
      <c r="A101" s="112" t="e">
        <f>VLOOKUP(B101,'[1]LISTADO ATM'!$A$2:$C$817,3,0)</f>
        <v>#N/A</v>
      </c>
      <c r="B101" s="112"/>
      <c r="C101" s="113" t="e">
        <f>VLOOKUP(B101,'[1]LISTADO ATM'!$A$2:$B$816,2,0)</f>
        <v>#N/A</v>
      </c>
      <c r="D101" s="130"/>
      <c r="E101" s="131"/>
    </row>
    <row r="102" spans="1:5" ht="17.399999999999999" x14ac:dyDescent="0.3">
      <c r="A102" s="112" t="e">
        <f>VLOOKUP(B102,'[1]LISTADO ATM'!$A$2:$C$817,3,0)</f>
        <v>#N/A</v>
      </c>
      <c r="B102" s="112"/>
      <c r="C102" s="113" t="e">
        <f>VLOOKUP(B102,'[1]LISTADO ATM'!$A$2:$B$816,2,0)</f>
        <v>#N/A</v>
      </c>
      <c r="D102" s="130"/>
      <c r="E102" s="131"/>
    </row>
    <row r="103" spans="1:5" ht="18" thickBot="1" x14ac:dyDescent="0.35">
      <c r="A103" s="89" t="s">
        <v>2428</v>
      </c>
      <c r="B103" s="115">
        <f>COUNT(B87:B98)</f>
        <v>11</v>
      </c>
      <c r="C103" s="129"/>
      <c r="D103" s="160"/>
      <c r="E103" s="142"/>
    </row>
  </sheetData>
  <mergeCells count="23">
    <mergeCell ref="D97:E97"/>
    <mergeCell ref="D103:E103"/>
    <mergeCell ref="D92:E92"/>
    <mergeCell ref="D93:E93"/>
    <mergeCell ref="D94:E94"/>
    <mergeCell ref="D95:E95"/>
    <mergeCell ref="D96:E96"/>
    <mergeCell ref="D87:E87"/>
    <mergeCell ref="D88:E88"/>
    <mergeCell ref="D89:E89"/>
    <mergeCell ref="D90:E90"/>
    <mergeCell ref="D91:E91"/>
    <mergeCell ref="A75:E75"/>
    <mergeCell ref="A82:B82"/>
    <mergeCell ref="A83:B83"/>
    <mergeCell ref="A85:E85"/>
    <mergeCell ref="D86:E86"/>
    <mergeCell ref="A39:E39"/>
    <mergeCell ref="C60:E60"/>
    <mergeCell ref="A62:E62"/>
    <mergeCell ref="A34:E34"/>
    <mergeCell ref="A32:E32"/>
    <mergeCell ref="A33:E33"/>
  </mergeCells>
  <phoneticPr fontId="47" type="noConversion"/>
  <conditionalFormatting sqref="B103 B60:B62 B64 B77:B86 B32:B39 B73:B75">
    <cfRule type="duplicateValues" dxfId="80" priority="16"/>
  </conditionalFormatting>
  <conditionalFormatting sqref="B103">
    <cfRule type="duplicateValues" dxfId="79" priority="15"/>
  </conditionalFormatting>
  <conditionalFormatting sqref="B41:B59">
    <cfRule type="duplicateValues" dxfId="78" priority="14"/>
  </conditionalFormatting>
  <conditionalFormatting sqref="B41:B59">
    <cfRule type="duplicateValues" dxfId="77" priority="13"/>
  </conditionalFormatting>
  <conditionalFormatting sqref="E58:E59">
    <cfRule type="duplicateValues" dxfId="76" priority="12"/>
  </conditionalFormatting>
  <conditionalFormatting sqref="B41:B59">
    <cfRule type="duplicateValues" dxfId="75" priority="11"/>
  </conditionalFormatting>
  <conditionalFormatting sqref="E48 E69:E72">
    <cfRule type="duplicateValues" dxfId="74" priority="10"/>
  </conditionalFormatting>
  <conditionalFormatting sqref="B32:B103">
    <cfRule type="duplicateValues" dxfId="73" priority="9"/>
  </conditionalFormatting>
  <conditionalFormatting sqref="E91">
    <cfRule type="duplicateValues" dxfId="72" priority="8"/>
  </conditionalFormatting>
  <conditionalFormatting sqref="E44">
    <cfRule type="duplicateValues" dxfId="71" priority="7"/>
  </conditionalFormatting>
  <conditionalFormatting sqref="E89:E90">
    <cfRule type="duplicateValues" dxfId="70" priority="17"/>
  </conditionalFormatting>
  <conditionalFormatting sqref="E45">
    <cfRule type="duplicateValues" dxfId="69" priority="6"/>
  </conditionalFormatting>
  <conditionalFormatting sqref="E51">
    <cfRule type="duplicateValues" dxfId="68" priority="5"/>
  </conditionalFormatting>
  <conditionalFormatting sqref="E52">
    <cfRule type="duplicateValues" dxfId="67" priority="4"/>
  </conditionalFormatting>
  <conditionalFormatting sqref="E65 E42:E43">
    <cfRule type="duplicateValues" dxfId="66" priority="18"/>
  </conditionalFormatting>
  <conditionalFormatting sqref="B65">
    <cfRule type="duplicateValues" dxfId="65" priority="19"/>
  </conditionalFormatting>
  <conditionalFormatting sqref="B87:B102">
    <cfRule type="duplicateValues" dxfId="64" priority="20"/>
  </conditionalFormatting>
  <conditionalFormatting sqref="E49:E50">
    <cfRule type="duplicateValues" dxfId="63" priority="21"/>
  </conditionalFormatting>
  <conditionalFormatting sqref="E53:E55">
    <cfRule type="duplicateValues" dxfId="62" priority="22"/>
  </conditionalFormatting>
  <conditionalFormatting sqref="E98:E103 E60:E64 E32:E41 E73:E88 E56:E57 E46:E47">
    <cfRule type="duplicateValues" dxfId="61" priority="23"/>
  </conditionalFormatting>
  <conditionalFormatting sqref="B66:B72">
    <cfRule type="duplicateValues" dxfId="60" priority="24"/>
  </conditionalFormatting>
  <conditionalFormatting sqref="B77:B103 B60:B62 B64 B32:B39 B73:B75">
    <cfRule type="duplicateValues" dxfId="59" priority="25"/>
  </conditionalFormatting>
  <conditionalFormatting sqref="B73:B103 B60:B64 B32:B40">
    <cfRule type="duplicateValues" dxfId="58" priority="26"/>
  </conditionalFormatting>
  <conditionalFormatting sqref="E66:E68">
    <cfRule type="duplicateValues" dxfId="57" priority="3"/>
  </conditionalFormatting>
  <conditionalFormatting sqref="E92:E96">
    <cfRule type="duplicateValues" dxfId="56" priority="2"/>
  </conditionalFormatting>
  <conditionalFormatting sqref="E97">
    <cfRule type="duplicateValues" dxfId="5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6"/>
  <sheetViews>
    <sheetView topLeftCell="A462" zoomScale="110" zoomScaleNormal="110" workbookViewId="0">
      <selection activeCell="A465" sqref="A465"/>
    </sheetView>
  </sheetViews>
  <sheetFormatPr baseColWidth="10" defaultColWidth="9.109375" defaultRowHeight="14.4" x14ac:dyDescent="0.3"/>
  <cols>
    <col min="1" max="1" width="7.33203125" style="25" bestFit="1" customWidth="1"/>
    <col min="2" max="2" width="81.44140625" style="25" bestFit="1" customWidth="1"/>
    <col min="3" max="3" width="19.109375" style="25" bestFit="1" customWidth="1"/>
    <col min="4" max="4" width="9.109375" style="25"/>
    <col min="5" max="5" width="15.33203125" style="25" bestFit="1" customWidth="1"/>
    <col min="6" max="255" width="9.109375" style="25"/>
    <col min="256" max="256" width="5" style="25" customWidth="1"/>
    <col min="257" max="257" width="58.88671875" style="25" bestFit="1" customWidth="1"/>
    <col min="258" max="258" width="14.6640625" style="25" bestFit="1" customWidth="1"/>
    <col min="259" max="511" width="9.109375" style="25"/>
    <col min="512" max="512" width="5" style="25" customWidth="1"/>
    <col min="513" max="513" width="58.88671875" style="25" bestFit="1" customWidth="1"/>
    <col min="514" max="514" width="14.6640625" style="25" bestFit="1" customWidth="1"/>
    <col min="515" max="767" width="9.109375" style="25"/>
    <col min="768" max="768" width="5" style="25" customWidth="1"/>
    <col min="769" max="769" width="58.88671875" style="25" bestFit="1" customWidth="1"/>
    <col min="770" max="770" width="14.6640625" style="25" bestFit="1" customWidth="1"/>
    <col min="771" max="1023" width="9.109375" style="25"/>
    <col min="1024" max="1024" width="5" style="25" customWidth="1"/>
    <col min="1025" max="1025" width="58.88671875" style="25" bestFit="1" customWidth="1"/>
    <col min="1026" max="1026" width="14.6640625" style="25" bestFit="1" customWidth="1"/>
    <col min="1027" max="1279" width="9.109375" style="25"/>
    <col min="1280" max="1280" width="5" style="25" customWidth="1"/>
    <col min="1281" max="1281" width="58.88671875" style="25" bestFit="1" customWidth="1"/>
    <col min="1282" max="1282" width="14.6640625" style="25" bestFit="1" customWidth="1"/>
    <col min="1283" max="1535" width="9.109375" style="25"/>
    <col min="1536" max="1536" width="5" style="25" customWidth="1"/>
    <col min="1537" max="1537" width="58.88671875" style="25" bestFit="1" customWidth="1"/>
    <col min="1538" max="1538" width="14.6640625" style="25" bestFit="1" customWidth="1"/>
    <col min="1539" max="1791" width="9.109375" style="25"/>
    <col min="1792" max="1792" width="5" style="25" customWidth="1"/>
    <col min="1793" max="1793" width="58.88671875" style="25" bestFit="1" customWidth="1"/>
    <col min="1794" max="1794" width="14.6640625" style="25" bestFit="1" customWidth="1"/>
    <col min="1795" max="2047" width="9.109375" style="25"/>
    <col min="2048" max="2048" width="5" style="25" customWidth="1"/>
    <col min="2049" max="2049" width="58.88671875" style="25" bestFit="1" customWidth="1"/>
    <col min="2050" max="2050" width="14.6640625" style="25" bestFit="1" customWidth="1"/>
    <col min="2051" max="2303" width="9.109375" style="25"/>
    <col min="2304" max="2304" width="5" style="25" customWidth="1"/>
    <col min="2305" max="2305" width="58.88671875" style="25" bestFit="1" customWidth="1"/>
    <col min="2306" max="2306" width="14.6640625" style="25" bestFit="1" customWidth="1"/>
    <col min="2307" max="2559" width="9.109375" style="25"/>
    <col min="2560" max="2560" width="5" style="25" customWidth="1"/>
    <col min="2561" max="2561" width="58.88671875" style="25" bestFit="1" customWidth="1"/>
    <col min="2562" max="2562" width="14.6640625" style="25" bestFit="1" customWidth="1"/>
    <col min="2563" max="2815" width="9.109375" style="25"/>
    <col min="2816" max="2816" width="5" style="25" customWidth="1"/>
    <col min="2817" max="2817" width="58.88671875" style="25" bestFit="1" customWidth="1"/>
    <col min="2818" max="2818" width="14.6640625" style="25" bestFit="1" customWidth="1"/>
    <col min="2819" max="3071" width="9.109375" style="25"/>
    <col min="3072" max="3072" width="5" style="25" customWidth="1"/>
    <col min="3073" max="3073" width="58.88671875" style="25" bestFit="1" customWidth="1"/>
    <col min="3074" max="3074" width="14.6640625" style="25" bestFit="1" customWidth="1"/>
    <col min="3075" max="3327" width="9.109375" style="25"/>
    <col min="3328" max="3328" width="5" style="25" customWidth="1"/>
    <col min="3329" max="3329" width="58.88671875" style="25" bestFit="1" customWidth="1"/>
    <col min="3330" max="3330" width="14.6640625" style="25" bestFit="1" customWidth="1"/>
    <col min="3331" max="3583" width="9.109375" style="25"/>
    <col min="3584" max="3584" width="5" style="25" customWidth="1"/>
    <col min="3585" max="3585" width="58.88671875" style="25" bestFit="1" customWidth="1"/>
    <col min="3586" max="3586" width="14.6640625" style="25" bestFit="1" customWidth="1"/>
    <col min="3587" max="3839" width="9.109375" style="25"/>
    <col min="3840" max="3840" width="5" style="25" customWidth="1"/>
    <col min="3841" max="3841" width="58.88671875" style="25" bestFit="1" customWidth="1"/>
    <col min="3842" max="3842" width="14.6640625" style="25" bestFit="1" customWidth="1"/>
    <col min="3843" max="4095" width="9.109375" style="25"/>
    <col min="4096" max="4096" width="5" style="25" customWidth="1"/>
    <col min="4097" max="4097" width="58.88671875" style="25" bestFit="1" customWidth="1"/>
    <col min="4098" max="4098" width="14.6640625" style="25" bestFit="1" customWidth="1"/>
    <col min="4099" max="4351" width="9.109375" style="25"/>
    <col min="4352" max="4352" width="5" style="25" customWidth="1"/>
    <col min="4353" max="4353" width="58.88671875" style="25" bestFit="1" customWidth="1"/>
    <col min="4354" max="4354" width="14.6640625" style="25" bestFit="1" customWidth="1"/>
    <col min="4355" max="4607" width="9.109375" style="25"/>
    <col min="4608" max="4608" width="5" style="25" customWidth="1"/>
    <col min="4609" max="4609" width="58.88671875" style="25" bestFit="1" customWidth="1"/>
    <col min="4610" max="4610" width="14.6640625" style="25" bestFit="1" customWidth="1"/>
    <col min="4611" max="4863" width="9.109375" style="25"/>
    <col min="4864" max="4864" width="5" style="25" customWidth="1"/>
    <col min="4865" max="4865" width="58.88671875" style="25" bestFit="1" customWidth="1"/>
    <col min="4866" max="4866" width="14.6640625" style="25" bestFit="1" customWidth="1"/>
    <col min="4867" max="5119" width="9.109375" style="25"/>
    <col min="5120" max="5120" width="5" style="25" customWidth="1"/>
    <col min="5121" max="5121" width="58.88671875" style="25" bestFit="1" customWidth="1"/>
    <col min="5122" max="5122" width="14.6640625" style="25" bestFit="1" customWidth="1"/>
    <col min="5123" max="5375" width="9.109375" style="25"/>
    <col min="5376" max="5376" width="5" style="25" customWidth="1"/>
    <col min="5377" max="5377" width="58.88671875" style="25" bestFit="1" customWidth="1"/>
    <col min="5378" max="5378" width="14.6640625" style="25" bestFit="1" customWidth="1"/>
    <col min="5379" max="5631" width="9.109375" style="25"/>
    <col min="5632" max="5632" width="5" style="25" customWidth="1"/>
    <col min="5633" max="5633" width="58.88671875" style="25" bestFit="1" customWidth="1"/>
    <col min="5634" max="5634" width="14.6640625" style="25" bestFit="1" customWidth="1"/>
    <col min="5635" max="5887" width="9.109375" style="25"/>
    <col min="5888" max="5888" width="5" style="25" customWidth="1"/>
    <col min="5889" max="5889" width="58.88671875" style="25" bestFit="1" customWidth="1"/>
    <col min="5890" max="5890" width="14.6640625" style="25" bestFit="1" customWidth="1"/>
    <col min="5891" max="6143" width="9.109375" style="25"/>
    <col min="6144" max="6144" width="5" style="25" customWidth="1"/>
    <col min="6145" max="6145" width="58.88671875" style="25" bestFit="1" customWidth="1"/>
    <col min="6146" max="6146" width="14.6640625" style="25" bestFit="1" customWidth="1"/>
    <col min="6147" max="6399" width="9.109375" style="25"/>
    <col min="6400" max="6400" width="5" style="25" customWidth="1"/>
    <col min="6401" max="6401" width="58.88671875" style="25" bestFit="1" customWidth="1"/>
    <col min="6402" max="6402" width="14.6640625" style="25" bestFit="1" customWidth="1"/>
    <col min="6403" max="6655" width="9.109375" style="25"/>
    <col min="6656" max="6656" width="5" style="25" customWidth="1"/>
    <col min="6657" max="6657" width="58.88671875" style="25" bestFit="1" customWidth="1"/>
    <col min="6658" max="6658" width="14.6640625" style="25" bestFit="1" customWidth="1"/>
    <col min="6659" max="6911" width="9.109375" style="25"/>
    <col min="6912" max="6912" width="5" style="25" customWidth="1"/>
    <col min="6913" max="6913" width="58.88671875" style="25" bestFit="1" customWidth="1"/>
    <col min="6914" max="6914" width="14.6640625" style="25" bestFit="1" customWidth="1"/>
    <col min="6915" max="7167" width="9.109375" style="25"/>
    <col min="7168" max="7168" width="5" style="25" customWidth="1"/>
    <col min="7169" max="7169" width="58.88671875" style="25" bestFit="1" customWidth="1"/>
    <col min="7170" max="7170" width="14.6640625" style="25" bestFit="1" customWidth="1"/>
    <col min="7171" max="7423" width="9.109375" style="25"/>
    <col min="7424" max="7424" width="5" style="25" customWidth="1"/>
    <col min="7425" max="7425" width="58.88671875" style="25" bestFit="1" customWidth="1"/>
    <col min="7426" max="7426" width="14.6640625" style="25" bestFit="1" customWidth="1"/>
    <col min="7427" max="7679" width="9.109375" style="25"/>
    <col min="7680" max="7680" width="5" style="25" customWidth="1"/>
    <col min="7681" max="7681" width="58.88671875" style="25" bestFit="1" customWidth="1"/>
    <col min="7682" max="7682" width="14.6640625" style="25" bestFit="1" customWidth="1"/>
    <col min="7683" max="7935" width="9.109375" style="25"/>
    <col min="7936" max="7936" width="5" style="25" customWidth="1"/>
    <col min="7937" max="7937" width="58.88671875" style="25" bestFit="1" customWidth="1"/>
    <col min="7938" max="7938" width="14.6640625" style="25" bestFit="1" customWidth="1"/>
    <col min="7939" max="8191" width="9.109375" style="25"/>
    <col min="8192" max="8192" width="5" style="25" customWidth="1"/>
    <col min="8193" max="8193" width="58.88671875" style="25" bestFit="1" customWidth="1"/>
    <col min="8194" max="8194" width="14.6640625" style="25" bestFit="1" customWidth="1"/>
    <col min="8195" max="8447" width="9.109375" style="25"/>
    <col min="8448" max="8448" width="5" style="25" customWidth="1"/>
    <col min="8449" max="8449" width="58.88671875" style="25" bestFit="1" customWidth="1"/>
    <col min="8450" max="8450" width="14.6640625" style="25" bestFit="1" customWidth="1"/>
    <col min="8451" max="8703" width="9.109375" style="25"/>
    <col min="8704" max="8704" width="5" style="25" customWidth="1"/>
    <col min="8705" max="8705" width="58.88671875" style="25" bestFit="1" customWidth="1"/>
    <col min="8706" max="8706" width="14.6640625" style="25" bestFit="1" customWidth="1"/>
    <col min="8707" max="8959" width="9.109375" style="25"/>
    <col min="8960" max="8960" width="5" style="25" customWidth="1"/>
    <col min="8961" max="8961" width="58.88671875" style="25" bestFit="1" customWidth="1"/>
    <col min="8962" max="8962" width="14.6640625" style="25" bestFit="1" customWidth="1"/>
    <col min="8963" max="9215" width="9.109375" style="25"/>
    <col min="9216" max="9216" width="5" style="25" customWidth="1"/>
    <col min="9217" max="9217" width="58.88671875" style="25" bestFit="1" customWidth="1"/>
    <col min="9218" max="9218" width="14.6640625" style="25" bestFit="1" customWidth="1"/>
    <col min="9219" max="9471" width="9.109375" style="25"/>
    <col min="9472" max="9472" width="5" style="25" customWidth="1"/>
    <col min="9473" max="9473" width="58.88671875" style="25" bestFit="1" customWidth="1"/>
    <col min="9474" max="9474" width="14.6640625" style="25" bestFit="1" customWidth="1"/>
    <col min="9475" max="9727" width="9.109375" style="25"/>
    <col min="9728" max="9728" width="5" style="25" customWidth="1"/>
    <col min="9729" max="9729" width="58.88671875" style="25" bestFit="1" customWidth="1"/>
    <col min="9730" max="9730" width="14.6640625" style="25" bestFit="1" customWidth="1"/>
    <col min="9731" max="9983" width="9.109375" style="25"/>
    <col min="9984" max="9984" width="5" style="25" customWidth="1"/>
    <col min="9985" max="9985" width="58.88671875" style="25" bestFit="1" customWidth="1"/>
    <col min="9986" max="9986" width="14.6640625" style="25" bestFit="1" customWidth="1"/>
    <col min="9987" max="10239" width="9.109375" style="25"/>
    <col min="10240" max="10240" width="5" style="25" customWidth="1"/>
    <col min="10241" max="10241" width="58.88671875" style="25" bestFit="1" customWidth="1"/>
    <col min="10242" max="10242" width="14.6640625" style="25" bestFit="1" customWidth="1"/>
    <col min="10243" max="10495" width="9.109375" style="25"/>
    <col min="10496" max="10496" width="5" style="25" customWidth="1"/>
    <col min="10497" max="10497" width="58.88671875" style="25" bestFit="1" customWidth="1"/>
    <col min="10498" max="10498" width="14.6640625" style="25" bestFit="1" customWidth="1"/>
    <col min="10499" max="10751" width="9.109375" style="25"/>
    <col min="10752" max="10752" width="5" style="25" customWidth="1"/>
    <col min="10753" max="10753" width="58.88671875" style="25" bestFit="1" customWidth="1"/>
    <col min="10754" max="10754" width="14.6640625" style="25" bestFit="1" customWidth="1"/>
    <col min="10755" max="11007" width="9.109375" style="25"/>
    <col min="11008" max="11008" width="5" style="25" customWidth="1"/>
    <col min="11009" max="11009" width="58.88671875" style="25" bestFit="1" customWidth="1"/>
    <col min="11010" max="11010" width="14.6640625" style="25" bestFit="1" customWidth="1"/>
    <col min="11011" max="11263" width="9.109375" style="25"/>
    <col min="11264" max="11264" width="5" style="25" customWidth="1"/>
    <col min="11265" max="11265" width="58.88671875" style="25" bestFit="1" customWidth="1"/>
    <col min="11266" max="11266" width="14.6640625" style="25" bestFit="1" customWidth="1"/>
    <col min="11267" max="11519" width="9.109375" style="25"/>
    <col min="11520" max="11520" width="5" style="25" customWidth="1"/>
    <col min="11521" max="11521" width="58.88671875" style="25" bestFit="1" customWidth="1"/>
    <col min="11522" max="11522" width="14.6640625" style="25" bestFit="1" customWidth="1"/>
    <col min="11523" max="11775" width="9.109375" style="25"/>
    <col min="11776" max="11776" width="5" style="25" customWidth="1"/>
    <col min="11777" max="11777" width="58.88671875" style="25" bestFit="1" customWidth="1"/>
    <col min="11778" max="11778" width="14.6640625" style="25" bestFit="1" customWidth="1"/>
    <col min="11779" max="12031" width="9.109375" style="25"/>
    <col min="12032" max="12032" width="5" style="25" customWidth="1"/>
    <col min="12033" max="12033" width="58.88671875" style="25" bestFit="1" customWidth="1"/>
    <col min="12034" max="12034" width="14.6640625" style="25" bestFit="1" customWidth="1"/>
    <col min="12035" max="12287" width="9.109375" style="25"/>
    <col min="12288" max="12288" width="5" style="25" customWidth="1"/>
    <col min="12289" max="12289" width="58.88671875" style="25" bestFit="1" customWidth="1"/>
    <col min="12290" max="12290" width="14.6640625" style="25" bestFit="1" customWidth="1"/>
    <col min="12291" max="12543" width="9.109375" style="25"/>
    <col min="12544" max="12544" width="5" style="25" customWidth="1"/>
    <col min="12545" max="12545" width="58.88671875" style="25" bestFit="1" customWidth="1"/>
    <col min="12546" max="12546" width="14.6640625" style="25" bestFit="1" customWidth="1"/>
    <col min="12547" max="12799" width="9.109375" style="25"/>
    <col min="12800" max="12800" width="5" style="25" customWidth="1"/>
    <col min="12801" max="12801" width="58.88671875" style="25" bestFit="1" customWidth="1"/>
    <col min="12802" max="12802" width="14.6640625" style="25" bestFit="1" customWidth="1"/>
    <col min="12803" max="13055" width="9.109375" style="25"/>
    <col min="13056" max="13056" width="5" style="25" customWidth="1"/>
    <col min="13057" max="13057" width="58.88671875" style="25" bestFit="1" customWidth="1"/>
    <col min="13058" max="13058" width="14.6640625" style="25" bestFit="1" customWidth="1"/>
    <col min="13059" max="13311" width="9.109375" style="25"/>
    <col min="13312" max="13312" width="5" style="25" customWidth="1"/>
    <col min="13313" max="13313" width="58.88671875" style="25" bestFit="1" customWidth="1"/>
    <col min="13314" max="13314" width="14.6640625" style="25" bestFit="1" customWidth="1"/>
    <col min="13315" max="13567" width="9.109375" style="25"/>
    <col min="13568" max="13568" width="5" style="25" customWidth="1"/>
    <col min="13569" max="13569" width="58.88671875" style="25" bestFit="1" customWidth="1"/>
    <col min="13570" max="13570" width="14.6640625" style="25" bestFit="1" customWidth="1"/>
    <col min="13571" max="13823" width="9.109375" style="25"/>
    <col min="13824" max="13824" width="5" style="25" customWidth="1"/>
    <col min="13825" max="13825" width="58.88671875" style="25" bestFit="1" customWidth="1"/>
    <col min="13826" max="13826" width="14.6640625" style="25" bestFit="1" customWidth="1"/>
    <col min="13827" max="14079" width="9.109375" style="25"/>
    <col min="14080" max="14080" width="5" style="25" customWidth="1"/>
    <col min="14081" max="14081" width="58.88671875" style="25" bestFit="1" customWidth="1"/>
    <col min="14082" max="14082" width="14.6640625" style="25" bestFit="1" customWidth="1"/>
    <col min="14083" max="14335" width="9.109375" style="25"/>
    <col min="14336" max="14336" width="5" style="25" customWidth="1"/>
    <col min="14337" max="14337" width="58.88671875" style="25" bestFit="1" customWidth="1"/>
    <col min="14338" max="14338" width="14.6640625" style="25" bestFit="1" customWidth="1"/>
    <col min="14339" max="14591" width="9.109375" style="25"/>
    <col min="14592" max="14592" width="5" style="25" customWidth="1"/>
    <col min="14593" max="14593" width="58.88671875" style="25" bestFit="1" customWidth="1"/>
    <col min="14594" max="14594" width="14.6640625" style="25" bestFit="1" customWidth="1"/>
    <col min="14595" max="14847" width="9.109375" style="25"/>
    <col min="14848" max="14848" width="5" style="25" customWidth="1"/>
    <col min="14849" max="14849" width="58.88671875" style="25" bestFit="1" customWidth="1"/>
    <col min="14850" max="14850" width="14.6640625" style="25" bestFit="1" customWidth="1"/>
    <col min="14851" max="15103" width="9.109375" style="25"/>
    <col min="15104" max="15104" width="5" style="25" customWidth="1"/>
    <col min="15105" max="15105" width="58.88671875" style="25" bestFit="1" customWidth="1"/>
    <col min="15106" max="15106" width="14.6640625" style="25" bestFit="1" customWidth="1"/>
    <col min="15107" max="15359" width="9.109375" style="25"/>
    <col min="15360" max="15360" width="5" style="25" customWidth="1"/>
    <col min="15361" max="15361" width="58.88671875" style="25" bestFit="1" customWidth="1"/>
    <col min="15362" max="15362" width="14.6640625" style="25" bestFit="1" customWidth="1"/>
    <col min="15363" max="15615" width="9.109375" style="25"/>
    <col min="15616" max="15616" width="5" style="25" customWidth="1"/>
    <col min="15617" max="15617" width="58.88671875" style="25" bestFit="1" customWidth="1"/>
    <col min="15618" max="15618" width="14.6640625" style="25" bestFit="1" customWidth="1"/>
    <col min="15619" max="15871" width="9.109375" style="25"/>
    <col min="15872" max="15872" width="5" style="25" customWidth="1"/>
    <col min="15873" max="15873" width="58.88671875" style="25" bestFit="1" customWidth="1"/>
    <col min="15874" max="15874" width="14.6640625" style="25" bestFit="1" customWidth="1"/>
    <col min="15875" max="16127" width="9.109375" style="25"/>
    <col min="16128" max="16128" width="5" style="25" customWidth="1"/>
    <col min="16129" max="16129" width="58.88671875" style="25" bestFit="1" customWidth="1"/>
    <col min="16130" max="16130" width="14.6640625" style="25" bestFit="1" customWidth="1"/>
    <col min="16131" max="16384" width="9.109375" style="25"/>
  </cols>
  <sheetData>
    <row r="1" spans="1:3" x14ac:dyDescent="0.3">
      <c r="A1" s="39" t="s">
        <v>18</v>
      </c>
      <c r="B1" s="39" t="s">
        <v>46</v>
      </c>
      <c r="C1" s="39" t="s">
        <v>15</v>
      </c>
    </row>
    <row r="2" spans="1:3" x14ac:dyDescent="0.3">
      <c r="A2" s="40">
        <v>1</v>
      </c>
      <c r="B2" s="40" t="s">
        <v>2373</v>
      </c>
      <c r="C2" s="40" t="s">
        <v>1276</v>
      </c>
    </row>
    <row r="3" spans="1:3" x14ac:dyDescent="0.3">
      <c r="A3" s="40">
        <v>2</v>
      </c>
      <c r="B3" s="40" t="s">
        <v>2141</v>
      </c>
      <c r="C3" s="40" t="s">
        <v>1275</v>
      </c>
    </row>
    <row r="4" spans="1:3" x14ac:dyDescent="0.3">
      <c r="A4" s="40">
        <v>3</v>
      </c>
      <c r="B4" s="40" t="s">
        <v>2145</v>
      </c>
      <c r="C4" s="40" t="s">
        <v>1278</v>
      </c>
    </row>
    <row r="5" spans="1:3" x14ac:dyDescent="0.3">
      <c r="A5" s="40">
        <v>4</v>
      </c>
      <c r="B5" s="40" t="s">
        <v>2169</v>
      </c>
      <c r="C5" s="40" t="s">
        <v>1278</v>
      </c>
    </row>
    <row r="6" spans="1:3" x14ac:dyDescent="0.3">
      <c r="A6" s="40">
        <v>5</v>
      </c>
      <c r="B6" s="40" t="s">
        <v>2009</v>
      </c>
      <c r="C6" s="40" t="s">
        <v>1277</v>
      </c>
    </row>
    <row r="7" spans="1:3" x14ac:dyDescent="0.3">
      <c r="A7" s="40">
        <v>6</v>
      </c>
      <c r="B7" s="40" t="s">
        <v>2010</v>
      </c>
      <c r="C7" s="40" t="s">
        <v>1277</v>
      </c>
    </row>
    <row r="8" spans="1:3" x14ac:dyDescent="0.3">
      <c r="A8" s="40">
        <v>7</v>
      </c>
      <c r="B8" s="40" t="s">
        <v>2012</v>
      </c>
      <c r="C8" s="40" t="s">
        <v>1277</v>
      </c>
    </row>
    <row r="9" spans="1:3" x14ac:dyDescent="0.3">
      <c r="A9" s="40">
        <v>8</v>
      </c>
      <c r="B9" s="40" t="s">
        <v>2016</v>
      </c>
      <c r="C9" s="40" t="s">
        <v>1278</v>
      </c>
    </row>
    <row r="10" spans="1:3" x14ac:dyDescent="0.3">
      <c r="A10" s="40">
        <v>9</v>
      </c>
      <c r="B10" s="40" t="s">
        <v>2008</v>
      </c>
      <c r="C10" s="40" t="s">
        <v>1278</v>
      </c>
    </row>
    <row r="11" spans="1:3" x14ac:dyDescent="0.3">
      <c r="A11" s="40">
        <v>10</v>
      </c>
      <c r="B11" s="40" t="s">
        <v>1304</v>
      </c>
      <c r="C11" s="40" t="s">
        <v>1275</v>
      </c>
    </row>
    <row r="12" spans="1:3" x14ac:dyDescent="0.3">
      <c r="A12" s="40">
        <v>11</v>
      </c>
      <c r="B12" s="40" t="s">
        <v>2143</v>
      </c>
      <c r="C12" s="40" t="s">
        <v>1278</v>
      </c>
    </row>
    <row r="13" spans="1:3" x14ac:dyDescent="0.3">
      <c r="A13" s="40">
        <v>12</v>
      </c>
      <c r="B13" s="40" t="s">
        <v>1305</v>
      </c>
      <c r="C13" s="40" t="s">
        <v>1275</v>
      </c>
    </row>
    <row r="14" spans="1:3" x14ac:dyDescent="0.3">
      <c r="A14" s="40">
        <v>13</v>
      </c>
      <c r="B14" s="40" t="s">
        <v>1306</v>
      </c>
      <c r="C14" s="40" t="s">
        <v>1275</v>
      </c>
    </row>
    <row r="15" spans="1:3" x14ac:dyDescent="0.3">
      <c r="A15" s="40">
        <v>14</v>
      </c>
      <c r="B15" s="40" t="s">
        <v>1307</v>
      </c>
      <c r="C15" s="40" t="s">
        <v>1275</v>
      </c>
    </row>
    <row r="16" spans="1:3" x14ac:dyDescent="0.3">
      <c r="A16" s="40">
        <v>15</v>
      </c>
      <c r="B16" s="40" t="s">
        <v>2142</v>
      </c>
      <c r="C16" s="40" t="s">
        <v>1275</v>
      </c>
    </row>
    <row r="17" spans="1:3" x14ac:dyDescent="0.3">
      <c r="A17" s="40">
        <v>16</v>
      </c>
      <c r="B17" s="40" t="s">
        <v>2146</v>
      </c>
      <c r="C17" s="40" t="s">
        <v>1276</v>
      </c>
    </row>
    <row r="18" spans="1:3" x14ac:dyDescent="0.3">
      <c r="A18" s="40">
        <v>17</v>
      </c>
      <c r="B18" s="40" t="s">
        <v>1308</v>
      </c>
      <c r="C18" s="40" t="s">
        <v>1276</v>
      </c>
    </row>
    <row r="19" spans="1:3" x14ac:dyDescent="0.3">
      <c r="A19" s="40">
        <v>18</v>
      </c>
      <c r="B19" s="40" t="s">
        <v>1309</v>
      </c>
      <c r="C19" s="40" t="s">
        <v>1275</v>
      </c>
    </row>
    <row r="20" spans="1:3" x14ac:dyDescent="0.3">
      <c r="A20" s="40">
        <v>19</v>
      </c>
      <c r="B20" s="40" t="s">
        <v>1310</v>
      </c>
      <c r="C20" s="40" t="s">
        <v>1275</v>
      </c>
    </row>
    <row r="21" spans="1:3" x14ac:dyDescent="0.3">
      <c r="A21" s="40">
        <v>20</v>
      </c>
      <c r="B21" s="40" t="s">
        <v>2345</v>
      </c>
      <c r="C21" s="40" t="s">
        <v>1275</v>
      </c>
    </row>
    <row r="22" spans="1:3" x14ac:dyDescent="0.3">
      <c r="A22" s="40">
        <v>21</v>
      </c>
      <c r="B22" s="40" t="s">
        <v>1311</v>
      </c>
      <c r="C22" s="40" t="s">
        <v>1275</v>
      </c>
    </row>
    <row r="23" spans="1:3" x14ac:dyDescent="0.3">
      <c r="A23" s="40">
        <v>22</v>
      </c>
      <c r="B23" s="40" t="s">
        <v>2392</v>
      </c>
      <c r="C23" s="40" t="s">
        <v>1278</v>
      </c>
    </row>
    <row r="24" spans="1:3" x14ac:dyDescent="0.3">
      <c r="A24" s="40">
        <v>23</v>
      </c>
      <c r="B24" s="40" t="s">
        <v>2374</v>
      </c>
      <c r="C24" s="40" t="s">
        <v>1275</v>
      </c>
    </row>
    <row r="25" spans="1:3" x14ac:dyDescent="0.3">
      <c r="A25" s="40">
        <v>24</v>
      </c>
      <c r="B25" s="40" t="s">
        <v>1312</v>
      </c>
      <c r="C25" s="40" t="s">
        <v>1275</v>
      </c>
    </row>
    <row r="26" spans="1:3" x14ac:dyDescent="0.3">
      <c r="A26" s="40">
        <v>26</v>
      </c>
      <c r="B26" s="40" t="s">
        <v>2149</v>
      </c>
      <c r="C26" s="40" t="s">
        <v>1275</v>
      </c>
    </row>
    <row r="27" spans="1:3" x14ac:dyDescent="0.3">
      <c r="A27" s="40">
        <v>27</v>
      </c>
      <c r="B27" s="40" t="s">
        <v>2154</v>
      </c>
      <c r="C27" s="40" t="s">
        <v>1276</v>
      </c>
    </row>
    <row r="28" spans="1:3" x14ac:dyDescent="0.3">
      <c r="A28" s="40">
        <v>27</v>
      </c>
      <c r="B28" s="40" t="s">
        <v>2154</v>
      </c>
      <c r="C28" s="40" t="s">
        <v>1276</v>
      </c>
    </row>
    <row r="29" spans="1:3" x14ac:dyDescent="0.3">
      <c r="A29" s="40">
        <v>28</v>
      </c>
      <c r="B29" s="40" t="s">
        <v>2191</v>
      </c>
      <c r="C29" s="40" t="s">
        <v>1276</v>
      </c>
    </row>
    <row r="30" spans="1:3" x14ac:dyDescent="0.3">
      <c r="A30" s="40">
        <v>29</v>
      </c>
      <c r="B30" s="40" t="s">
        <v>1313</v>
      </c>
      <c r="C30" s="40" t="s">
        <v>1275</v>
      </c>
    </row>
    <row r="31" spans="1:3" x14ac:dyDescent="0.3">
      <c r="A31" s="40">
        <v>30</v>
      </c>
      <c r="B31" s="40" t="s">
        <v>1314</v>
      </c>
      <c r="C31" s="40" t="s">
        <v>1278</v>
      </c>
    </row>
    <row r="32" spans="1:3" x14ac:dyDescent="0.3">
      <c r="A32" s="40">
        <v>31</v>
      </c>
      <c r="B32" s="40" t="s">
        <v>1315</v>
      </c>
      <c r="C32" s="40" t="s">
        <v>1275</v>
      </c>
    </row>
    <row r="33" spans="1:3" x14ac:dyDescent="0.3">
      <c r="A33" s="40">
        <v>32</v>
      </c>
      <c r="B33" s="40" t="s">
        <v>1316</v>
      </c>
      <c r="C33" s="40" t="s">
        <v>1275</v>
      </c>
    </row>
    <row r="34" spans="1:3" x14ac:dyDescent="0.3">
      <c r="A34" s="40">
        <v>33</v>
      </c>
      <c r="B34" s="40" t="s">
        <v>1317</v>
      </c>
      <c r="C34" s="40" t="s">
        <v>1277</v>
      </c>
    </row>
    <row r="35" spans="1:3" x14ac:dyDescent="0.3">
      <c r="A35" s="40">
        <v>34</v>
      </c>
      <c r="B35" s="40" t="s">
        <v>1318</v>
      </c>
      <c r="C35" s="40" t="s">
        <v>1275</v>
      </c>
    </row>
    <row r="36" spans="1:3" x14ac:dyDescent="0.3">
      <c r="A36" s="40">
        <v>35</v>
      </c>
      <c r="B36" s="40" t="s">
        <v>1319</v>
      </c>
      <c r="C36" s="40" t="s">
        <v>1275</v>
      </c>
    </row>
    <row r="37" spans="1:3" x14ac:dyDescent="0.3">
      <c r="A37" s="40">
        <v>36</v>
      </c>
      <c r="B37" s="40" t="s">
        <v>1320</v>
      </c>
      <c r="C37" s="40" t="s">
        <v>1275</v>
      </c>
    </row>
    <row r="38" spans="1:3" x14ac:dyDescent="0.3">
      <c r="A38" s="40">
        <v>37</v>
      </c>
      <c r="B38" s="40" t="s">
        <v>1321</v>
      </c>
      <c r="C38" s="40" t="s">
        <v>1275</v>
      </c>
    </row>
    <row r="39" spans="1:3" x14ac:dyDescent="0.3">
      <c r="A39" s="40">
        <v>39</v>
      </c>
      <c r="B39" s="40" t="s">
        <v>1322</v>
      </c>
      <c r="C39" s="40" t="s">
        <v>1275</v>
      </c>
    </row>
    <row r="40" spans="1:3" x14ac:dyDescent="0.3">
      <c r="A40" s="40">
        <v>40</v>
      </c>
      <c r="B40" s="40" t="s">
        <v>1323</v>
      </c>
      <c r="C40" s="40" t="s">
        <v>1278</v>
      </c>
    </row>
    <row r="41" spans="1:3" x14ac:dyDescent="0.3">
      <c r="A41" s="40">
        <v>42</v>
      </c>
      <c r="B41" s="40" t="s">
        <v>1324</v>
      </c>
      <c r="C41" s="40" t="s">
        <v>1278</v>
      </c>
    </row>
    <row r="42" spans="1:3" x14ac:dyDescent="0.3">
      <c r="A42" s="40">
        <v>43</v>
      </c>
      <c r="B42" s="40" t="s">
        <v>1325</v>
      </c>
      <c r="C42" s="40" t="s">
        <v>1275</v>
      </c>
    </row>
    <row r="43" spans="1:3" x14ac:dyDescent="0.3">
      <c r="A43" s="40">
        <v>44</v>
      </c>
      <c r="B43" s="40" t="s">
        <v>1326</v>
      </c>
      <c r="C43" s="40" t="s">
        <v>1277</v>
      </c>
    </row>
    <row r="44" spans="1:3" x14ac:dyDescent="0.3">
      <c r="A44" s="40">
        <v>45</v>
      </c>
      <c r="B44" s="40" t="s">
        <v>1327</v>
      </c>
      <c r="C44" s="40" t="s">
        <v>1277</v>
      </c>
    </row>
    <row r="45" spans="1:3" x14ac:dyDescent="0.3">
      <c r="A45" s="40">
        <v>47</v>
      </c>
      <c r="B45" s="40" t="s">
        <v>1328</v>
      </c>
      <c r="C45" s="40" t="s">
        <v>1277</v>
      </c>
    </row>
    <row r="46" spans="1:3" x14ac:dyDescent="0.3">
      <c r="A46" s="40">
        <v>48</v>
      </c>
      <c r="B46" s="40" t="s">
        <v>2407</v>
      </c>
      <c r="C46" s="40" t="s">
        <v>1277</v>
      </c>
    </row>
    <row r="47" spans="1:3" x14ac:dyDescent="0.3">
      <c r="A47" s="40">
        <v>50</v>
      </c>
      <c r="B47" s="40" t="s">
        <v>1329</v>
      </c>
      <c r="C47" s="40" t="s">
        <v>1277</v>
      </c>
    </row>
    <row r="48" spans="1:3" x14ac:dyDescent="0.3">
      <c r="A48" s="40">
        <v>52</v>
      </c>
      <c r="B48" s="40" t="s">
        <v>1330</v>
      </c>
      <c r="C48" s="40" t="s">
        <v>1278</v>
      </c>
    </row>
    <row r="49" spans="1:3" x14ac:dyDescent="0.3">
      <c r="A49" s="40">
        <v>53</v>
      </c>
      <c r="B49" s="40" t="s">
        <v>1331</v>
      </c>
      <c r="C49" s="40" t="s">
        <v>1278</v>
      </c>
    </row>
    <row r="50" spans="1:3" x14ac:dyDescent="0.3">
      <c r="A50" s="40">
        <v>54</v>
      </c>
      <c r="B50" s="40" t="s">
        <v>2328</v>
      </c>
      <c r="C50" s="40" t="s">
        <v>1275</v>
      </c>
    </row>
    <row r="51" spans="1:3" x14ac:dyDescent="0.3">
      <c r="A51" s="40">
        <v>56</v>
      </c>
      <c r="B51" s="40" t="s">
        <v>1332</v>
      </c>
      <c r="C51" s="40" t="s">
        <v>1275</v>
      </c>
    </row>
    <row r="52" spans="1:3" x14ac:dyDescent="0.3">
      <c r="A52" s="40">
        <v>57</v>
      </c>
      <c r="B52" s="40" t="s">
        <v>1333</v>
      </c>
      <c r="C52" s="40" t="s">
        <v>1275</v>
      </c>
    </row>
    <row r="53" spans="1:3" x14ac:dyDescent="0.3">
      <c r="A53" s="40">
        <v>60</v>
      </c>
      <c r="B53" s="40" t="s">
        <v>1334</v>
      </c>
      <c r="C53" s="40" t="s">
        <v>1275</v>
      </c>
    </row>
    <row r="54" spans="1:3" x14ac:dyDescent="0.3">
      <c r="A54" s="40">
        <v>62</v>
      </c>
      <c r="B54" s="40" t="s">
        <v>1335</v>
      </c>
      <c r="C54" s="40" t="s">
        <v>1278</v>
      </c>
    </row>
    <row r="55" spans="1:3" x14ac:dyDescent="0.3">
      <c r="A55" s="40">
        <v>63</v>
      </c>
      <c r="B55" s="40" t="s">
        <v>1336</v>
      </c>
      <c r="C55" s="40" t="s">
        <v>1278</v>
      </c>
    </row>
    <row r="56" spans="1:3" x14ac:dyDescent="0.3">
      <c r="A56" s="40">
        <v>64</v>
      </c>
      <c r="B56" s="40" t="s">
        <v>1337</v>
      </c>
      <c r="C56" s="40" t="s">
        <v>1278</v>
      </c>
    </row>
    <row r="57" spans="1:3" x14ac:dyDescent="0.3">
      <c r="A57" s="40">
        <v>67</v>
      </c>
      <c r="B57" s="40" t="s">
        <v>1338</v>
      </c>
      <c r="C57" s="40" t="s">
        <v>1276</v>
      </c>
    </row>
    <row r="58" spans="1:3" x14ac:dyDescent="0.3">
      <c r="A58" s="40">
        <v>68</v>
      </c>
      <c r="B58" s="40" t="s">
        <v>1339</v>
      </c>
      <c r="C58" s="40" t="s">
        <v>1276</v>
      </c>
    </row>
    <row r="59" spans="1:3" x14ac:dyDescent="0.3">
      <c r="A59" s="40">
        <v>70</v>
      </c>
      <c r="B59" s="40" t="s">
        <v>2331</v>
      </c>
      <c r="C59" s="40" t="s">
        <v>1275</v>
      </c>
    </row>
    <row r="60" spans="1:3" x14ac:dyDescent="0.3">
      <c r="A60" s="40">
        <v>72</v>
      </c>
      <c r="B60" s="40" t="s">
        <v>1340</v>
      </c>
      <c r="C60" s="40" t="s">
        <v>1278</v>
      </c>
    </row>
    <row r="61" spans="1:3" x14ac:dyDescent="0.3">
      <c r="A61" s="40">
        <v>73</v>
      </c>
      <c r="B61" s="40" t="s">
        <v>1341</v>
      </c>
      <c r="C61" s="40" t="s">
        <v>1278</v>
      </c>
    </row>
    <row r="62" spans="1:3" x14ac:dyDescent="0.3">
      <c r="A62" s="40">
        <v>74</v>
      </c>
      <c r="B62" s="40" t="s">
        <v>1342</v>
      </c>
      <c r="C62" s="40" t="s">
        <v>1278</v>
      </c>
    </row>
    <row r="63" spans="1:3" x14ac:dyDescent="0.3">
      <c r="A63" s="40">
        <v>75</v>
      </c>
      <c r="B63" s="40" t="s">
        <v>1343</v>
      </c>
      <c r="C63" s="40" t="s">
        <v>1278</v>
      </c>
    </row>
    <row r="64" spans="1:3" x14ac:dyDescent="0.3">
      <c r="A64" s="40">
        <v>76</v>
      </c>
      <c r="B64" s="40" t="s">
        <v>2337</v>
      </c>
      <c r="C64" s="40" t="s">
        <v>1278</v>
      </c>
    </row>
    <row r="65" spans="1:3" x14ac:dyDescent="0.3">
      <c r="A65" s="40">
        <v>77</v>
      </c>
      <c r="B65" s="40" t="s">
        <v>1344</v>
      </c>
      <c r="C65" s="40" t="s">
        <v>1278</v>
      </c>
    </row>
    <row r="66" spans="1:3" x14ac:dyDescent="0.3">
      <c r="A66" s="40">
        <v>78</v>
      </c>
      <c r="B66" s="40" t="s">
        <v>1345</v>
      </c>
      <c r="C66" s="40" t="s">
        <v>1276</v>
      </c>
    </row>
    <row r="67" spans="1:3" x14ac:dyDescent="0.3">
      <c r="A67" s="40">
        <v>79</v>
      </c>
      <c r="B67" s="40" t="s">
        <v>1346</v>
      </c>
      <c r="C67" s="40" t="s">
        <v>1278</v>
      </c>
    </row>
    <row r="68" spans="1:3" x14ac:dyDescent="0.3">
      <c r="A68" s="40">
        <v>84</v>
      </c>
      <c r="B68" s="40" t="s">
        <v>1347</v>
      </c>
      <c r="C68" s="40" t="s">
        <v>1277</v>
      </c>
    </row>
    <row r="69" spans="1:3" x14ac:dyDescent="0.3">
      <c r="A69" s="40">
        <v>85</v>
      </c>
      <c r="B69" s="40" t="s">
        <v>1348</v>
      </c>
      <c r="C69" s="40" t="s">
        <v>1275</v>
      </c>
    </row>
    <row r="70" spans="1:3" x14ac:dyDescent="0.3">
      <c r="A70" s="40">
        <v>87</v>
      </c>
      <c r="B70" s="40" t="s">
        <v>1349</v>
      </c>
      <c r="C70" s="40" t="s">
        <v>1275</v>
      </c>
    </row>
    <row r="71" spans="1:3" x14ac:dyDescent="0.3">
      <c r="A71" s="40">
        <v>88</v>
      </c>
      <c r="B71" s="40" t="s">
        <v>1350</v>
      </c>
      <c r="C71" s="40" t="s">
        <v>1278</v>
      </c>
    </row>
    <row r="72" spans="1:3" x14ac:dyDescent="0.3">
      <c r="A72" s="40">
        <v>89</v>
      </c>
      <c r="B72" s="40" t="s">
        <v>1351</v>
      </c>
      <c r="C72" s="40" t="s">
        <v>1277</v>
      </c>
    </row>
    <row r="73" spans="1:3" x14ac:dyDescent="0.3">
      <c r="A73" s="40">
        <v>90</v>
      </c>
      <c r="B73" s="40" t="s">
        <v>1352</v>
      </c>
      <c r="C73" s="40" t="s">
        <v>1276</v>
      </c>
    </row>
    <row r="74" spans="1:3" x14ac:dyDescent="0.3">
      <c r="A74" s="40">
        <v>91</v>
      </c>
      <c r="B74" s="40" t="s">
        <v>1353</v>
      </c>
      <c r="C74" s="40" t="s">
        <v>1278</v>
      </c>
    </row>
    <row r="75" spans="1:3" x14ac:dyDescent="0.3">
      <c r="A75" s="40">
        <v>92</v>
      </c>
      <c r="B75" s="40" t="s">
        <v>1354</v>
      </c>
      <c r="C75" s="40" t="s">
        <v>1278</v>
      </c>
    </row>
    <row r="76" spans="1:3" x14ac:dyDescent="0.3">
      <c r="A76" s="40">
        <v>93</v>
      </c>
      <c r="B76" s="40" t="s">
        <v>1355</v>
      </c>
      <c r="C76" s="40" t="s">
        <v>1278</v>
      </c>
    </row>
    <row r="77" spans="1:3" x14ac:dyDescent="0.3">
      <c r="A77" s="40">
        <v>94</v>
      </c>
      <c r="B77" s="40" t="s">
        <v>1356</v>
      </c>
      <c r="C77" s="40" t="s">
        <v>1278</v>
      </c>
    </row>
    <row r="78" spans="1:3" x14ac:dyDescent="0.3">
      <c r="A78" s="40">
        <v>95</v>
      </c>
      <c r="B78" s="40" t="s">
        <v>1357</v>
      </c>
      <c r="C78" s="40" t="s">
        <v>1278</v>
      </c>
    </row>
    <row r="79" spans="1:3" x14ac:dyDescent="0.3">
      <c r="A79" s="40">
        <v>96</v>
      </c>
      <c r="B79" s="40" t="s">
        <v>1896</v>
      </c>
      <c r="C79" s="40" t="s">
        <v>1275</v>
      </c>
    </row>
    <row r="80" spans="1:3" x14ac:dyDescent="0.3">
      <c r="A80" s="40">
        <v>97</v>
      </c>
      <c r="B80" s="40" t="s">
        <v>1358</v>
      </c>
      <c r="C80" s="40" t="s">
        <v>1278</v>
      </c>
    </row>
    <row r="81" spans="1:3" x14ac:dyDescent="0.3">
      <c r="A81" s="40">
        <v>98</v>
      </c>
      <c r="B81" s="40" t="s">
        <v>1359</v>
      </c>
      <c r="C81" s="40" t="s">
        <v>1278</v>
      </c>
    </row>
    <row r="82" spans="1:3" x14ac:dyDescent="0.3">
      <c r="A82" s="40">
        <v>99</v>
      </c>
      <c r="B82" s="40" t="s">
        <v>1360</v>
      </c>
      <c r="C82" s="40" t="s">
        <v>1278</v>
      </c>
    </row>
    <row r="83" spans="1:3" x14ac:dyDescent="0.3">
      <c r="A83" s="40">
        <v>101</v>
      </c>
      <c r="B83" s="40" t="s">
        <v>1361</v>
      </c>
      <c r="C83" s="40" t="s">
        <v>1277</v>
      </c>
    </row>
    <row r="84" spans="1:3" x14ac:dyDescent="0.3">
      <c r="A84" s="40">
        <v>102</v>
      </c>
      <c r="B84" s="40" t="s">
        <v>1362</v>
      </c>
      <c r="C84" s="40" t="s">
        <v>1275</v>
      </c>
    </row>
    <row r="85" spans="1:3" x14ac:dyDescent="0.3">
      <c r="A85" s="40">
        <v>103</v>
      </c>
      <c r="B85" s="40" t="s">
        <v>1363</v>
      </c>
      <c r="C85" s="40" t="s">
        <v>1277</v>
      </c>
    </row>
    <row r="86" spans="1:3" x14ac:dyDescent="0.3">
      <c r="A86" s="40">
        <v>104</v>
      </c>
      <c r="B86" s="40" t="s">
        <v>1364</v>
      </c>
      <c r="C86" s="40" t="s">
        <v>1276</v>
      </c>
    </row>
    <row r="87" spans="1:3" x14ac:dyDescent="0.3">
      <c r="A87" s="40">
        <v>105</v>
      </c>
      <c r="B87" s="40" t="s">
        <v>1365</v>
      </c>
      <c r="C87" s="40" t="s">
        <v>1278</v>
      </c>
    </row>
    <row r="88" spans="1:3" x14ac:dyDescent="0.3">
      <c r="A88" s="40">
        <v>107</v>
      </c>
      <c r="B88" s="40" t="s">
        <v>2382</v>
      </c>
      <c r="C88" s="40" t="s">
        <v>1278</v>
      </c>
    </row>
    <row r="89" spans="1:3" x14ac:dyDescent="0.3">
      <c r="A89" s="40">
        <v>111</v>
      </c>
      <c r="B89" s="40" t="s">
        <v>1366</v>
      </c>
      <c r="C89" s="40" t="s">
        <v>1276</v>
      </c>
    </row>
    <row r="90" spans="1:3" x14ac:dyDescent="0.3">
      <c r="A90" s="40">
        <v>113</v>
      </c>
      <c r="B90" s="40" t="s">
        <v>1367</v>
      </c>
      <c r="C90" s="40" t="s">
        <v>1275</v>
      </c>
    </row>
    <row r="91" spans="1:3" x14ac:dyDescent="0.3">
      <c r="A91" s="40">
        <v>114</v>
      </c>
      <c r="B91" s="40" t="s">
        <v>1368</v>
      </c>
      <c r="C91" s="40" t="s">
        <v>1276</v>
      </c>
    </row>
    <row r="92" spans="1:3" x14ac:dyDescent="0.3">
      <c r="A92" s="40">
        <v>115</v>
      </c>
      <c r="B92" s="40" t="s">
        <v>1369</v>
      </c>
      <c r="C92" s="40" t="s">
        <v>1275</v>
      </c>
    </row>
    <row r="93" spans="1:3" x14ac:dyDescent="0.3">
      <c r="A93" s="40">
        <v>116</v>
      </c>
      <c r="B93" s="40"/>
      <c r="C93" s="40"/>
    </row>
    <row r="94" spans="1:3" x14ac:dyDescent="0.3">
      <c r="A94" s="40">
        <v>117</v>
      </c>
      <c r="B94" s="40" t="s">
        <v>1371</v>
      </c>
      <c r="C94" s="40" t="s">
        <v>1276</v>
      </c>
    </row>
    <row r="95" spans="1:3" x14ac:dyDescent="0.3">
      <c r="A95" s="40">
        <v>118</v>
      </c>
      <c r="B95" s="40" t="s">
        <v>2256</v>
      </c>
      <c r="C95" s="40" t="s">
        <v>1275</v>
      </c>
    </row>
    <row r="96" spans="1:3" x14ac:dyDescent="0.3">
      <c r="A96" s="40">
        <v>119</v>
      </c>
      <c r="B96" s="40" t="s">
        <v>2232</v>
      </c>
      <c r="C96" s="40" t="s">
        <v>1278</v>
      </c>
    </row>
    <row r="97" spans="1:3" x14ac:dyDescent="0.3">
      <c r="A97" s="40">
        <v>121</v>
      </c>
      <c r="B97" s="40" t="s">
        <v>1372</v>
      </c>
      <c r="C97" s="40" t="s">
        <v>1276</v>
      </c>
    </row>
    <row r="98" spans="1:3" x14ac:dyDescent="0.3">
      <c r="A98" s="40">
        <v>125</v>
      </c>
      <c r="B98" s="40" t="s">
        <v>1373</v>
      </c>
      <c r="C98" s="40" t="s">
        <v>1275</v>
      </c>
    </row>
    <row r="99" spans="1:3" x14ac:dyDescent="0.3">
      <c r="A99" s="40">
        <v>129</v>
      </c>
      <c r="B99" s="40" t="s">
        <v>1374</v>
      </c>
      <c r="C99" s="40" t="s">
        <v>1278</v>
      </c>
    </row>
    <row r="100" spans="1:3" x14ac:dyDescent="0.3">
      <c r="A100" s="40">
        <v>131</v>
      </c>
      <c r="B100" s="40" t="s">
        <v>1375</v>
      </c>
      <c r="C100" s="40" t="s">
        <v>1277</v>
      </c>
    </row>
    <row r="101" spans="1:3" x14ac:dyDescent="0.3">
      <c r="A101" s="40">
        <v>134</v>
      </c>
      <c r="B101" s="40" t="s">
        <v>1376</v>
      </c>
      <c r="C101" s="40" t="s">
        <v>1277</v>
      </c>
    </row>
    <row r="102" spans="1:3" x14ac:dyDescent="0.3">
      <c r="A102" s="40">
        <v>135</v>
      </c>
      <c r="B102" s="40" t="s">
        <v>1377</v>
      </c>
      <c r="C102" s="40" t="s">
        <v>1277</v>
      </c>
    </row>
    <row r="103" spans="1:3" x14ac:dyDescent="0.3">
      <c r="A103" s="40">
        <v>136</v>
      </c>
      <c r="B103" s="40" t="s">
        <v>2394</v>
      </c>
      <c r="C103" s="40" t="s">
        <v>1278</v>
      </c>
    </row>
    <row r="104" spans="1:3" x14ac:dyDescent="0.3">
      <c r="A104" s="40">
        <v>137</v>
      </c>
      <c r="B104" s="40" t="s">
        <v>1378</v>
      </c>
      <c r="C104" s="40" t="s">
        <v>1277</v>
      </c>
    </row>
    <row r="105" spans="1:3" x14ac:dyDescent="0.3">
      <c r="A105" s="40">
        <v>138</v>
      </c>
      <c r="B105" s="40" t="s">
        <v>1379</v>
      </c>
      <c r="C105" s="40" t="s">
        <v>1278</v>
      </c>
    </row>
    <row r="106" spans="1:3" x14ac:dyDescent="0.3">
      <c r="A106" s="40">
        <v>139</v>
      </c>
      <c r="B106" s="40" t="s">
        <v>1380</v>
      </c>
      <c r="C106" s="40" t="s">
        <v>1275</v>
      </c>
    </row>
    <row r="107" spans="1:3" x14ac:dyDescent="0.3">
      <c r="A107" s="40">
        <v>140</v>
      </c>
      <c r="B107" s="40" t="s">
        <v>2192</v>
      </c>
      <c r="C107" s="40" t="s">
        <v>1278</v>
      </c>
    </row>
    <row r="108" spans="1:3" x14ac:dyDescent="0.3">
      <c r="A108" s="40">
        <v>142</v>
      </c>
      <c r="B108" s="40" t="s">
        <v>1381</v>
      </c>
      <c r="C108" s="40" t="s">
        <v>1278</v>
      </c>
    </row>
    <row r="109" spans="1:3" x14ac:dyDescent="0.3">
      <c r="A109" s="40">
        <v>143</v>
      </c>
      <c r="B109" s="40" t="s">
        <v>1382</v>
      </c>
      <c r="C109" s="40" t="s">
        <v>1278</v>
      </c>
    </row>
    <row r="110" spans="1:3" x14ac:dyDescent="0.3">
      <c r="A110" s="40">
        <v>144</v>
      </c>
      <c r="B110" s="40" t="s">
        <v>1383</v>
      </c>
      <c r="C110" s="40" t="s">
        <v>1278</v>
      </c>
    </row>
    <row r="111" spans="1:3" x14ac:dyDescent="0.3">
      <c r="A111" s="40">
        <v>146</v>
      </c>
      <c r="B111" s="40" t="s">
        <v>1384</v>
      </c>
      <c r="C111" s="40" t="s">
        <v>1275</v>
      </c>
    </row>
    <row r="112" spans="1:3" x14ac:dyDescent="0.3">
      <c r="A112" s="40">
        <v>147</v>
      </c>
      <c r="B112" s="40" t="s">
        <v>1385</v>
      </c>
      <c r="C112" s="40" t="s">
        <v>1275</v>
      </c>
    </row>
    <row r="113" spans="1:3" x14ac:dyDescent="0.3">
      <c r="A113" s="40">
        <v>149</v>
      </c>
      <c r="B113" s="40" t="s">
        <v>2272</v>
      </c>
      <c r="C113" s="40" t="s">
        <v>1275</v>
      </c>
    </row>
    <row r="114" spans="1:3" x14ac:dyDescent="0.3">
      <c r="A114" s="40">
        <v>151</v>
      </c>
      <c r="B114" s="40" t="s">
        <v>1386</v>
      </c>
      <c r="C114" s="40" t="s">
        <v>1278</v>
      </c>
    </row>
    <row r="115" spans="1:3" x14ac:dyDescent="0.3">
      <c r="A115" s="40">
        <v>152</v>
      </c>
      <c r="B115" s="40" t="s">
        <v>1387</v>
      </c>
      <c r="C115" s="40" t="s">
        <v>1275</v>
      </c>
    </row>
    <row r="116" spans="1:3" x14ac:dyDescent="0.3">
      <c r="A116" s="40">
        <v>153</v>
      </c>
      <c r="B116" s="40" t="s">
        <v>1388</v>
      </c>
      <c r="C116" s="40" t="s">
        <v>1275</v>
      </c>
    </row>
    <row r="117" spans="1:3" x14ac:dyDescent="0.3">
      <c r="A117" s="40">
        <v>154</v>
      </c>
      <c r="B117" s="40" t="s">
        <v>1389</v>
      </c>
      <c r="C117" s="40" t="s">
        <v>1278</v>
      </c>
    </row>
    <row r="118" spans="1:3" x14ac:dyDescent="0.3">
      <c r="A118" s="40">
        <v>157</v>
      </c>
      <c r="B118" s="40" t="s">
        <v>1390</v>
      </c>
      <c r="C118" s="40" t="s">
        <v>1278</v>
      </c>
    </row>
    <row r="119" spans="1:3" x14ac:dyDescent="0.3">
      <c r="A119" s="40">
        <v>158</v>
      </c>
      <c r="B119" s="40" t="s">
        <v>1391</v>
      </c>
      <c r="C119" s="40" t="s">
        <v>1276</v>
      </c>
    </row>
    <row r="120" spans="1:3" x14ac:dyDescent="0.3">
      <c r="A120" s="40">
        <v>159</v>
      </c>
      <c r="B120" s="40" t="s">
        <v>1392</v>
      </c>
      <c r="C120" s="40" t="s">
        <v>1276</v>
      </c>
    </row>
    <row r="121" spans="1:3" x14ac:dyDescent="0.3">
      <c r="A121" s="40">
        <v>160</v>
      </c>
      <c r="B121" s="40" t="s">
        <v>1393</v>
      </c>
      <c r="C121" s="40" t="s">
        <v>1275</v>
      </c>
    </row>
    <row r="122" spans="1:3" x14ac:dyDescent="0.3">
      <c r="A122" s="40">
        <v>161</v>
      </c>
      <c r="B122" s="40" t="s">
        <v>1394</v>
      </c>
      <c r="C122" s="40" t="s">
        <v>1276</v>
      </c>
    </row>
    <row r="123" spans="1:3" x14ac:dyDescent="0.3">
      <c r="A123" s="40">
        <v>162</v>
      </c>
      <c r="B123" s="40" t="s">
        <v>1912</v>
      </c>
      <c r="C123" s="40" t="s">
        <v>1275</v>
      </c>
    </row>
    <row r="124" spans="1:3" x14ac:dyDescent="0.3">
      <c r="A124" s="40">
        <v>165</v>
      </c>
      <c r="B124" s="40" t="s">
        <v>2323</v>
      </c>
      <c r="C124" s="40" t="s">
        <v>1275</v>
      </c>
    </row>
    <row r="125" spans="1:3" x14ac:dyDescent="0.3">
      <c r="A125" s="40">
        <v>167</v>
      </c>
      <c r="B125" s="40" t="s">
        <v>1395</v>
      </c>
      <c r="C125" s="40" t="s">
        <v>1275</v>
      </c>
    </row>
    <row r="126" spans="1:3" x14ac:dyDescent="0.3">
      <c r="A126" s="40">
        <v>169</v>
      </c>
      <c r="B126" s="40" t="s">
        <v>1396</v>
      </c>
      <c r="C126" s="40" t="s">
        <v>1275</v>
      </c>
    </row>
    <row r="127" spans="1:3" x14ac:dyDescent="0.3">
      <c r="A127" s="40">
        <v>171</v>
      </c>
      <c r="B127" s="40" t="s">
        <v>1397</v>
      </c>
      <c r="C127" s="40" t="s">
        <v>1278</v>
      </c>
    </row>
    <row r="128" spans="1:3" x14ac:dyDescent="0.3">
      <c r="A128" s="40">
        <v>172</v>
      </c>
      <c r="B128" s="40" t="s">
        <v>1398</v>
      </c>
      <c r="C128" s="40" t="s">
        <v>1278</v>
      </c>
    </row>
    <row r="129" spans="1:3" x14ac:dyDescent="0.3">
      <c r="A129" s="40">
        <v>175</v>
      </c>
      <c r="B129" s="40" t="s">
        <v>1399</v>
      </c>
      <c r="C129" s="40" t="s">
        <v>1275</v>
      </c>
    </row>
    <row r="130" spans="1:3" x14ac:dyDescent="0.3">
      <c r="A130" s="40">
        <v>180</v>
      </c>
      <c r="B130" s="40" t="s">
        <v>1400</v>
      </c>
      <c r="C130" s="40" t="s">
        <v>1275</v>
      </c>
    </row>
    <row r="131" spans="1:3" x14ac:dyDescent="0.3">
      <c r="A131" s="40">
        <v>181</v>
      </c>
      <c r="B131" s="40" t="s">
        <v>1401</v>
      </c>
      <c r="C131" s="40" t="s">
        <v>1278</v>
      </c>
    </row>
    <row r="132" spans="1:3" x14ac:dyDescent="0.3">
      <c r="A132" s="40">
        <v>182</v>
      </c>
      <c r="B132" s="40" t="s">
        <v>1402</v>
      </c>
      <c r="C132" s="40" t="s">
        <v>1277</v>
      </c>
    </row>
    <row r="133" spans="1:3" x14ac:dyDescent="0.3">
      <c r="A133" s="40">
        <v>183</v>
      </c>
      <c r="B133" s="40" t="s">
        <v>2270</v>
      </c>
      <c r="C133" s="40" t="s">
        <v>1275</v>
      </c>
    </row>
    <row r="134" spans="1:3" x14ac:dyDescent="0.3">
      <c r="A134" s="40">
        <v>184</v>
      </c>
      <c r="B134" s="40" t="s">
        <v>1403</v>
      </c>
      <c r="C134" s="40" t="s">
        <v>1275</v>
      </c>
    </row>
    <row r="135" spans="1:3" x14ac:dyDescent="0.3">
      <c r="A135" s="40">
        <v>185</v>
      </c>
      <c r="B135" s="40" t="s">
        <v>1404</v>
      </c>
      <c r="C135" s="40" t="s">
        <v>1275</v>
      </c>
    </row>
    <row r="136" spans="1:3" x14ac:dyDescent="0.3">
      <c r="A136" s="40">
        <v>188</v>
      </c>
      <c r="B136" s="40" t="s">
        <v>1405</v>
      </c>
      <c r="C136" s="40" t="s">
        <v>1276</v>
      </c>
    </row>
    <row r="137" spans="1:3" x14ac:dyDescent="0.3">
      <c r="A137" s="40">
        <v>189</v>
      </c>
      <c r="B137" s="40" t="s">
        <v>1406</v>
      </c>
      <c r="C137" s="40" t="s">
        <v>1278</v>
      </c>
    </row>
    <row r="138" spans="1:3" x14ac:dyDescent="0.3">
      <c r="A138" s="40">
        <v>192</v>
      </c>
      <c r="B138" s="40" t="s">
        <v>1407</v>
      </c>
      <c r="C138" s="40" t="s">
        <v>1275</v>
      </c>
    </row>
    <row r="139" spans="1:3" x14ac:dyDescent="0.3">
      <c r="A139" s="40">
        <v>193</v>
      </c>
      <c r="B139" s="40" t="s">
        <v>1408</v>
      </c>
      <c r="C139" s="40" t="s">
        <v>1278</v>
      </c>
    </row>
    <row r="140" spans="1:3" x14ac:dyDescent="0.3">
      <c r="A140" s="40">
        <v>194</v>
      </c>
      <c r="B140" s="40" t="s">
        <v>1409</v>
      </c>
      <c r="C140" s="40" t="s">
        <v>1275</v>
      </c>
    </row>
    <row r="141" spans="1:3" x14ac:dyDescent="0.3">
      <c r="A141" s="40">
        <v>196</v>
      </c>
      <c r="B141" s="40" t="s">
        <v>1410</v>
      </c>
      <c r="C141" s="40" t="s">
        <v>1278</v>
      </c>
    </row>
    <row r="142" spans="1:3" x14ac:dyDescent="0.3">
      <c r="A142" s="40">
        <v>198</v>
      </c>
      <c r="B142" s="40" t="s">
        <v>1411</v>
      </c>
      <c r="C142" s="40" t="s">
        <v>1278</v>
      </c>
    </row>
    <row r="143" spans="1:3" x14ac:dyDescent="0.3">
      <c r="A143" s="40">
        <v>199</v>
      </c>
      <c r="B143" s="40" t="s">
        <v>2350</v>
      </c>
      <c r="C143" s="40" t="s">
        <v>1275</v>
      </c>
    </row>
    <row r="144" spans="1:3" x14ac:dyDescent="0.3">
      <c r="A144" s="40">
        <v>201</v>
      </c>
      <c r="B144" s="40" t="s">
        <v>1412</v>
      </c>
      <c r="C144" s="40" t="s">
        <v>1278</v>
      </c>
    </row>
    <row r="145" spans="1:3" x14ac:dyDescent="0.3">
      <c r="A145" s="40">
        <v>204</v>
      </c>
      <c r="B145" s="40" t="s">
        <v>1899</v>
      </c>
      <c r="C145" s="40" t="s">
        <v>1276</v>
      </c>
    </row>
    <row r="146" spans="1:3" x14ac:dyDescent="0.3">
      <c r="A146" s="40">
        <v>208</v>
      </c>
      <c r="B146" s="40" t="s">
        <v>1413</v>
      </c>
      <c r="C146" s="40" t="s">
        <v>1278</v>
      </c>
    </row>
    <row r="147" spans="1:3" x14ac:dyDescent="0.3">
      <c r="A147" s="40">
        <v>209</v>
      </c>
      <c r="B147" s="40" t="s">
        <v>1414</v>
      </c>
      <c r="C147" s="40" t="s">
        <v>1276</v>
      </c>
    </row>
    <row r="148" spans="1:3" x14ac:dyDescent="0.3">
      <c r="A148" s="40">
        <v>211</v>
      </c>
      <c r="B148" s="40" t="s">
        <v>1415</v>
      </c>
      <c r="C148" s="40" t="s">
        <v>1276</v>
      </c>
    </row>
    <row r="149" spans="1:3" x14ac:dyDescent="0.3">
      <c r="A149" s="40">
        <v>212</v>
      </c>
      <c r="B149" s="40" t="s">
        <v>1416</v>
      </c>
      <c r="C149" s="40" t="s">
        <v>1275</v>
      </c>
    </row>
    <row r="150" spans="1:3" x14ac:dyDescent="0.3">
      <c r="A150" s="40">
        <v>213</v>
      </c>
      <c r="B150" s="40" t="s">
        <v>1417</v>
      </c>
      <c r="C150" s="40" t="s">
        <v>1276</v>
      </c>
    </row>
    <row r="151" spans="1:3" x14ac:dyDescent="0.3">
      <c r="A151" s="40">
        <v>216</v>
      </c>
      <c r="B151" s="40" t="s">
        <v>1418</v>
      </c>
      <c r="C151" s="40" t="s">
        <v>1276</v>
      </c>
    </row>
    <row r="152" spans="1:3" x14ac:dyDescent="0.3">
      <c r="A152" s="40">
        <v>217</v>
      </c>
      <c r="B152" s="40" t="s">
        <v>1419</v>
      </c>
      <c r="C152" s="40" t="s">
        <v>1276</v>
      </c>
    </row>
    <row r="153" spans="1:3" x14ac:dyDescent="0.3">
      <c r="A153" s="40">
        <v>218</v>
      </c>
      <c r="B153" s="40" t="s">
        <v>1420</v>
      </c>
      <c r="C153" s="40" t="s">
        <v>1276</v>
      </c>
    </row>
    <row r="154" spans="1:3" x14ac:dyDescent="0.3">
      <c r="A154" s="40">
        <v>219</v>
      </c>
      <c r="B154" s="40" t="s">
        <v>1421</v>
      </c>
      <c r="C154" s="40" t="s">
        <v>1276</v>
      </c>
    </row>
    <row r="155" spans="1:3" x14ac:dyDescent="0.3">
      <c r="A155" s="40">
        <v>222</v>
      </c>
      <c r="B155" s="40" t="s">
        <v>1422</v>
      </c>
      <c r="C155" s="40" t="s">
        <v>1276</v>
      </c>
    </row>
    <row r="156" spans="1:3" x14ac:dyDescent="0.3">
      <c r="A156" s="40">
        <v>223</v>
      </c>
      <c r="B156" s="40" t="s">
        <v>1423</v>
      </c>
      <c r="C156" s="40" t="s">
        <v>1275</v>
      </c>
    </row>
    <row r="157" spans="1:3" x14ac:dyDescent="0.3">
      <c r="A157" s="40">
        <v>224</v>
      </c>
      <c r="B157" s="40" t="s">
        <v>2370</v>
      </c>
      <c r="C157" s="40" t="s">
        <v>1275</v>
      </c>
    </row>
    <row r="158" spans="1:3" x14ac:dyDescent="0.3">
      <c r="A158" s="40">
        <v>225</v>
      </c>
      <c r="B158" s="40" t="s">
        <v>2369</v>
      </c>
      <c r="C158" s="40" t="s">
        <v>1275</v>
      </c>
    </row>
    <row r="159" spans="1:3" x14ac:dyDescent="0.3">
      <c r="A159" s="40">
        <v>227</v>
      </c>
      <c r="B159" s="40" t="s">
        <v>2353</v>
      </c>
      <c r="C159" s="40" t="s">
        <v>1275</v>
      </c>
    </row>
    <row r="160" spans="1:3" x14ac:dyDescent="0.3">
      <c r="A160" s="40">
        <v>228</v>
      </c>
      <c r="B160" s="40" t="s">
        <v>1424</v>
      </c>
      <c r="C160" s="40" t="s">
        <v>1278</v>
      </c>
    </row>
    <row r="161" spans="1:3" x14ac:dyDescent="0.3">
      <c r="A161" s="40">
        <v>231</v>
      </c>
      <c r="B161" s="40" t="s">
        <v>1425</v>
      </c>
      <c r="C161" s="40" t="s">
        <v>1275</v>
      </c>
    </row>
    <row r="162" spans="1:3" x14ac:dyDescent="0.3">
      <c r="A162" s="40">
        <v>232</v>
      </c>
      <c r="B162" s="40" t="s">
        <v>1426</v>
      </c>
      <c r="C162" s="40" t="s">
        <v>1275</v>
      </c>
    </row>
    <row r="163" spans="1:3" x14ac:dyDescent="0.3">
      <c r="A163" s="40">
        <v>234</v>
      </c>
      <c r="B163" s="40" t="s">
        <v>1427</v>
      </c>
      <c r="C163" s="40" t="s">
        <v>1275</v>
      </c>
    </row>
    <row r="164" spans="1:3" x14ac:dyDescent="0.3">
      <c r="A164" s="40">
        <v>235</v>
      </c>
      <c r="B164" s="40" t="s">
        <v>1428</v>
      </c>
      <c r="C164" s="40" t="s">
        <v>1275</v>
      </c>
    </row>
    <row r="165" spans="1:3" x14ac:dyDescent="0.3">
      <c r="A165" s="40">
        <v>237</v>
      </c>
      <c r="B165" s="40" t="s">
        <v>1429</v>
      </c>
      <c r="C165" s="40" t="s">
        <v>1275</v>
      </c>
    </row>
    <row r="166" spans="1:3" x14ac:dyDescent="0.3">
      <c r="A166" s="40">
        <v>238</v>
      </c>
      <c r="B166" s="40" t="s">
        <v>1430</v>
      </c>
      <c r="C166" s="40" t="s">
        <v>1275</v>
      </c>
    </row>
    <row r="167" spans="1:3" x14ac:dyDescent="0.3">
      <c r="A167" s="40">
        <v>239</v>
      </c>
      <c r="B167" s="40" t="s">
        <v>1431</v>
      </c>
      <c r="C167" s="40" t="s">
        <v>1275</v>
      </c>
    </row>
    <row r="168" spans="1:3" x14ac:dyDescent="0.3">
      <c r="A168" s="40">
        <v>240</v>
      </c>
      <c r="B168" s="40" t="s">
        <v>1432</v>
      </c>
      <c r="C168" s="40" t="s">
        <v>1275</v>
      </c>
    </row>
    <row r="169" spans="1:3" x14ac:dyDescent="0.3">
      <c r="A169" s="40">
        <v>241</v>
      </c>
      <c r="B169" s="40" t="s">
        <v>1433</v>
      </c>
      <c r="C169" s="40" t="s">
        <v>1275</v>
      </c>
    </row>
    <row r="170" spans="1:3" x14ac:dyDescent="0.3">
      <c r="A170" s="40">
        <v>243</v>
      </c>
      <c r="B170" s="40" t="s">
        <v>2330</v>
      </c>
      <c r="C170" s="40" t="s">
        <v>1275</v>
      </c>
    </row>
    <row r="171" spans="1:3" x14ac:dyDescent="0.3">
      <c r="A171" s="40">
        <v>244</v>
      </c>
      <c r="B171" s="40" t="s">
        <v>1434</v>
      </c>
      <c r="C171" s="40" t="s">
        <v>1275</v>
      </c>
    </row>
    <row r="172" spans="1:3" x14ac:dyDescent="0.3">
      <c r="A172" s="40">
        <v>245</v>
      </c>
      <c r="B172" s="40" t="s">
        <v>2150</v>
      </c>
      <c r="C172" s="40" t="s">
        <v>1278</v>
      </c>
    </row>
    <row r="173" spans="1:3" x14ac:dyDescent="0.3">
      <c r="A173" s="40">
        <v>246</v>
      </c>
      <c r="B173" s="40" t="s">
        <v>1435</v>
      </c>
      <c r="C173" s="40" t="s">
        <v>1275</v>
      </c>
    </row>
    <row r="174" spans="1:3" x14ac:dyDescent="0.3">
      <c r="A174" s="40">
        <v>248</v>
      </c>
      <c r="B174" s="40" t="s">
        <v>1436</v>
      </c>
      <c r="C174" s="40" t="s">
        <v>1275</v>
      </c>
    </row>
    <row r="175" spans="1:3" x14ac:dyDescent="0.3">
      <c r="A175" s="40">
        <v>249</v>
      </c>
      <c r="B175" s="40" t="s">
        <v>1437</v>
      </c>
      <c r="C175" s="40" t="s">
        <v>1277</v>
      </c>
    </row>
    <row r="176" spans="1:3" x14ac:dyDescent="0.3">
      <c r="A176" s="40">
        <v>250</v>
      </c>
      <c r="B176" s="40" t="s">
        <v>2339</v>
      </c>
      <c r="C176" s="40" t="s">
        <v>1277</v>
      </c>
    </row>
    <row r="177" spans="1:3" x14ac:dyDescent="0.3">
      <c r="A177" s="40">
        <v>252</v>
      </c>
      <c r="B177" s="40" t="s">
        <v>1438</v>
      </c>
      <c r="C177" s="40" t="s">
        <v>1277</v>
      </c>
    </row>
    <row r="178" spans="1:3" x14ac:dyDescent="0.3">
      <c r="A178" s="40">
        <v>253</v>
      </c>
      <c r="B178" s="40" t="s">
        <v>1439</v>
      </c>
      <c r="C178" s="40" t="s">
        <v>1278</v>
      </c>
    </row>
    <row r="179" spans="1:3" x14ac:dyDescent="0.3">
      <c r="A179" s="40">
        <v>256</v>
      </c>
      <c r="B179" s="40" t="s">
        <v>1440</v>
      </c>
      <c r="C179" s="40" t="s">
        <v>1278</v>
      </c>
    </row>
    <row r="180" spans="1:3" x14ac:dyDescent="0.3">
      <c r="A180" s="40">
        <v>257</v>
      </c>
      <c r="B180" s="40" t="s">
        <v>2393</v>
      </c>
      <c r="C180" s="40" t="s">
        <v>1278</v>
      </c>
    </row>
    <row r="181" spans="1:3" x14ac:dyDescent="0.3">
      <c r="A181" s="40">
        <v>259</v>
      </c>
      <c r="B181" s="40" t="s">
        <v>2348</v>
      </c>
      <c r="C181" s="40" t="s">
        <v>1275</v>
      </c>
    </row>
    <row r="182" spans="1:3" x14ac:dyDescent="0.3">
      <c r="A182" s="40">
        <v>261</v>
      </c>
      <c r="B182" s="40" t="s">
        <v>2397</v>
      </c>
      <c r="C182" s="40" t="s">
        <v>1278</v>
      </c>
    </row>
    <row r="183" spans="1:3" x14ac:dyDescent="0.3">
      <c r="A183" s="40">
        <v>262</v>
      </c>
      <c r="B183" s="40" t="s">
        <v>1441</v>
      </c>
      <c r="C183" s="40" t="s">
        <v>1278</v>
      </c>
    </row>
    <row r="184" spans="1:3" x14ac:dyDescent="0.3">
      <c r="A184" s="40">
        <v>264</v>
      </c>
      <c r="B184" s="40" t="s">
        <v>1442</v>
      </c>
      <c r="C184" s="40" t="s">
        <v>1275</v>
      </c>
    </row>
    <row r="185" spans="1:3" x14ac:dyDescent="0.3">
      <c r="A185" s="40">
        <v>265</v>
      </c>
      <c r="B185" s="40" t="s">
        <v>2003</v>
      </c>
      <c r="C185" s="40" t="s">
        <v>1276</v>
      </c>
    </row>
    <row r="186" spans="1:3" x14ac:dyDescent="0.3">
      <c r="A186" s="40">
        <v>266</v>
      </c>
      <c r="B186" s="40" t="s">
        <v>1443</v>
      </c>
      <c r="C186" s="40" t="s">
        <v>1278</v>
      </c>
    </row>
    <row r="187" spans="1:3" x14ac:dyDescent="0.3">
      <c r="A187" s="40">
        <v>267</v>
      </c>
      <c r="B187" s="40" t="s">
        <v>1444</v>
      </c>
      <c r="C187" s="40" t="s">
        <v>1275</v>
      </c>
    </row>
    <row r="188" spans="1:3" x14ac:dyDescent="0.3">
      <c r="A188" s="40">
        <v>268</v>
      </c>
      <c r="B188" s="40" t="s">
        <v>1445</v>
      </c>
      <c r="C188" s="40" t="s">
        <v>1276</v>
      </c>
    </row>
    <row r="189" spans="1:3" x14ac:dyDescent="0.3">
      <c r="A189" s="40">
        <v>272</v>
      </c>
      <c r="B189" s="40" t="s">
        <v>1446</v>
      </c>
      <c r="C189" s="40" t="s">
        <v>1275</v>
      </c>
    </row>
    <row r="190" spans="1:3" x14ac:dyDescent="0.3">
      <c r="A190" s="40">
        <v>275</v>
      </c>
      <c r="B190" s="40" t="s">
        <v>1447</v>
      </c>
      <c r="C190" s="40" t="s">
        <v>1278</v>
      </c>
    </row>
    <row r="191" spans="1:3" x14ac:dyDescent="0.3">
      <c r="A191" s="40">
        <v>276</v>
      </c>
      <c r="B191" s="40" t="s">
        <v>1448</v>
      </c>
      <c r="C191" s="40" t="s">
        <v>1278</v>
      </c>
    </row>
    <row r="192" spans="1:3" x14ac:dyDescent="0.3">
      <c r="A192" s="40">
        <v>277</v>
      </c>
      <c r="B192" s="40" t="s">
        <v>1449</v>
      </c>
      <c r="C192" s="40" t="s">
        <v>1278</v>
      </c>
    </row>
    <row r="193" spans="1:3" x14ac:dyDescent="0.3">
      <c r="A193" s="40">
        <v>279</v>
      </c>
      <c r="B193" s="40" t="s">
        <v>2326</v>
      </c>
      <c r="C193" s="40" t="s">
        <v>1275</v>
      </c>
    </row>
    <row r="194" spans="1:3" x14ac:dyDescent="0.3">
      <c r="A194" s="40">
        <v>280</v>
      </c>
      <c r="B194" s="40" t="s">
        <v>1450</v>
      </c>
      <c r="C194" s="40" t="s">
        <v>1275</v>
      </c>
    </row>
    <row r="195" spans="1:3" x14ac:dyDescent="0.3">
      <c r="A195" s="40">
        <v>281</v>
      </c>
      <c r="B195" s="40" t="s">
        <v>1451</v>
      </c>
      <c r="C195" s="40" t="s">
        <v>1275</v>
      </c>
    </row>
    <row r="196" spans="1:3" x14ac:dyDescent="0.3">
      <c r="A196" s="40">
        <v>282</v>
      </c>
      <c r="B196" s="40" t="s">
        <v>1452</v>
      </c>
      <c r="C196" s="40" t="s">
        <v>1278</v>
      </c>
    </row>
    <row r="197" spans="1:3" x14ac:dyDescent="0.3">
      <c r="A197" s="40">
        <v>283</v>
      </c>
      <c r="B197" s="40" t="s">
        <v>1453</v>
      </c>
      <c r="C197" s="40" t="s">
        <v>1278</v>
      </c>
    </row>
    <row r="198" spans="1:3" x14ac:dyDescent="0.3">
      <c r="A198" s="40">
        <v>285</v>
      </c>
      <c r="B198" s="40" t="s">
        <v>1454</v>
      </c>
      <c r="C198" s="40" t="s">
        <v>1278</v>
      </c>
    </row>
    <row r="199" spans="1:3" x14ac:dyDescent="0.3">
      <c r="A199" s="40">
        <v>288</v>
      </c>
      <c r="B199" s="40" t="s">
        <v>2308</v>
      </c>
      <c r="C199" s="40" t="s">
        <v>1278</v>
      </c>
    </row>
    <row r="200" spans="1:3" x14ac:dyDescent="0.3">
      <c r="A200" s="40">
        <v>289</v>
      </c>
      <c r="B200" s="40" t="s">
        <v>2269</v>
      </c>
      <c r="C200" s="40" t="s">
        <v>1276</v>
      </c>
    </row>
    <row r="201" spans="1:3" x14ac:dyDescent="0.3">
      <c r="A201" s="40">
        <v>290</v>
      </c>
      <c r="B201" s="40" t="s">
        <v>1455</v>
      </c>
      <c r="C201" s="40" t="s">
        <v>1278</v>
      </c>
    </row>
    <row r="202" spans="1:3" x14ac:dyDescent="0.3">
      <c r="A202" s="40">
        <v>291</v>
      </c>
      <c r="B202" s="40" t="s">
        <v>2362</v>
      </c>
      <c r="C202" s="40" t="s">
        <v>1278</v>
      </c>
    </row>
    <row r="203" spans="1:3" x14ac:dyDescent="0.3">
      <c r="A203" s="40">
        <v>292</v>
      </c>
      <c r="B203" s="40" t="s">
        <v>1456</v>
      </c>
      <c r="C203" s="40" t="s">
        <v>1278</v>
      </c>
    </row>
    <row r="204" spans="1:3" x14ac:dyDescent="0.3">
      <c r="A204" s="40">
        <v>293</v>
      </c>
      <c r="B204" s="40" t="s">
        <v>2371</v>
      </c>
      <c r="C204" s="40" t="s">
        <v>1276</v>
      </c>
    </row>
    <row r="205" spans="1:3" x14ac:dyDescent="0.3">
      <c r="A205" s="40">
        <v>294</v>
      </c>
      <c r="B205" s="40" t="s">
        <v>1457</v>
      </c>
      <c r="C205" s="40" t="s">
        <v>1276</v>
      </c>
    </row>
    <row r="206" spans="1:3" x14ac:dyDescent="0.3">
      <c r="A206" s="40">
        <v>295</v>
      </c>
      <c r="B206" s="40" t="s">
        <v>1458</v>
      </c>
      <c r="C206" s="40" t="s">
        <v>1276</v>
      </c>
    </row>
    <row r="207" spans="1:3" x14ac:dyDescent="0.3">
      <c r="A207" s="40">
        <v>296</v>
      </c>
      <c r="B207" s="40" t="s">
        <v>1459</v>
      </c>
      <c r="C207" s="40" t="s">
        <v>1277</v>
      </c>
    </row>
    <row r="208" spans="1:3" x14ac:dyDescent="0.3">
      <c r="A208" s="40">
        <v>297</v>
      </c>
      <c r="B208" s="40" t="s">
        <v>1460</v>
      </c>
      <c r="C208" s="40" t="s">
        <v>1277</v>
      </c>
    </row>
    <row r="209" spans="1:3" x14ac:dyDescent="0.3">
      <c r="A209" s="40">
        <v>298</v>
      </c>
      <c r="B209" s="40" t="s">
        <v>1461</v>
      </c>
      <c r="C209" s="40" t="s">
        <v>1275</v>
      </c>
    </row>
    <row r="210" spans="1:3" x14ac:dyDescent="0.3">
      <c r="A210" s="40">
        <v>299</v>
      </c>
      <c r="B210" s="40" t="s">
        <v>1462</v>
      </c>
      <c r="C210" s="40" t="s">
        <v>1278</v>
      </c>
    </row>
    <row r="211" spans="1:3" x14ac:dyDescent="0.3">
      <c r="A211" s="40">
        <v>300</v>
      </c>
      <c r="B211" s="40" t="s">
        <v>1463</v>
      </c>
      <c r="C211" s="40" t="s">
        <v>1275</v>
      </c>
    </row>
    <row r="212" spans="1:3" x14ac:dyDescent="0.3">
      <c r="A212" s="40">
        <v>301</v>
      </c>
      <c r="B212" s="40" t="s">
        <v>1464</v>
      </c>
      <c r="C212" s="40" t="s">
        <v>1277</v>
      </c>
    </row>
    <row r="213" spans="1:3" x14ac:dyDescent="0.3">
      <c r="A213" s="40">
        <v>302</v>
      </c>
      <c r="B213" s="40" t="s">
        <v>1465</v>
      </c>
      <c r="C213" s="40" t="s">
        <v>1275</v>
      </c>
    </row>
    <row r="214" spans="1:3" x14ac:dyDescent="0.3">
      <c r="A214" s="40">
        <v>304</v>
      </c>
      <c r="B214" s="40" t="s">
        <v>1466</v>
      </c>
      <c r="C214" s="40" t="s">
        <v>1278</v>
      </c>
    </row>
    <row r="215" spans="1:3" x14ac:dyDescent="0.3">
      <c r="A215" s="40">
        <v>306</v>
      </c>
      <c r="B215" s="40" t="s">
        <v>1897</v>
      </c>
      <c r="C215" s="40" t="s">
        <v>1278</v>
      </c>
    </row>
    <row r="216" spans="1:3" x14ac:dyDescent="0.3">
      <c r="A216" s="40">
        <v>307</v>
      </c>
      <c r="B216" s="40" t="s">
        <v>2193</v>
      </c>
      <c r="C216" s="40" t="s">
        <v>1278</v>
      </c>
    </row>
    <row r="217" spans="1:3" x14ac:dyDescent="0.3">
      <c r="A217" s="40">
        <v>309</v>
      </c>
      <c r="B217" s="40" t="s">
        <v>1467</v>
      </c>
      <c r="C217" s="40" t="s">
        <v>1276</v>
      </c>
    </row>
    <row r="218" spans="1:3" x14ac:dyDescent="0.3">
      <c r="A218" s="40">
        <v>310</v>
      </c>
      <c r="B218" s="40" t="s">
        <v>1468</v>
      </c>
      <c r="C218" s="40" t="s">
        <v>1278</v>
      </c>
    </row>
    <row r="219" spans="1:3" x14ac:dyDescent="0.3">
      <c r="A219" s="40">
        <v>311</v>
      </c>
      <c r="B219" s="40" t="s">
        <v>2194</v>
      </c>
      <c r="C219" s="40" t="s">
        <v>1277</v>
      </c>
    </row>
    <row r="220" spans="1:3" x14ac:dyDescent="0.3">
      <c r="A220" s="40">
        <v>312</v>
      </c>
      <c r="B220" s="40" t="s">
        <v>1469</v>
      </c>
      <c r="C220" s="40" t="s">
        <v>1275</v>
      </c>
    </row>
    <row r="221" spans="1:3" x14ac:dyDescent="0.3">
      <c r="A221" s="40">
        <v>313</v>
      </c>
      <c r="B221" s="40" t="s">
        <v>2395</v>
      </c>
      <c r="C221" s="40" t="s">
        <v>1278</v>
      </c>
    </row>
    <row r="222" spans="1:3" x14ac:dyDescent="0.3">
      <c r="A222" s="40">
        <v>314</v>
      </c>
      <c r="B222" s="40" t="s">
        <v>1470</v>
      </c>
      <c r="C222" s="40" t="s">
        <v>1275</v>
      </c>
    </row>
    <row r="223" spans="1:3" x14ac:dyDescent="0.3">
      <c r="A223" s="40">
        <v>315</v>
      </c>
      <c r="B223" s="40" t="s">
        <v>1471</v>
      </c>
      <c r="C223" s="40" t="s">
        <v>1278</v>
      </c>
    </row>
    <row r="224" spans="1:3" x14ac:dyDescent="0.3">
      <c r="A224" s="40">
        <v>317</v>
      </c>
      <c r="B224" s="40" t="s">
        <v>1943</v>
      </c>
      <c r="C224" s="40" t="s">
        <v>1278</v>
      </c>
    </row>
    <row r="225" spans="1:3" x14ac:dyDescent="0.3">
      <c r="A225" s="40">
        <v>318</v>
      </c>
      <c r="B225" s="40" t="s">
        <v>2322</v>
      </c>
      <c r="C225" s="40" t="s">
        <v>1275</v>
      </c>
    </row>
    <row r="226" spans="1:3" x14ac:dyDescent="0.3">
      <c r="A226" s="40">
        <v>319</v>
      </c>
      <c r="B226" s="40" t="s">
        <v>1950</v>
      </c>
      <c r="C226" s="40" t="s">
        <v>1275</v>
      </c>
    </row>
    <row r="227" spans="1:3" x14ac:dyDescent="0.3">
      <c r="A227" s="40">
        <v>320</v>
      </c>
      <c r="B227" s="40" t="s">
        <v>1988</v>
      </c>
      <c r="C227" s="40" t="s">
        <v>1276</v>
      </c>
    </row>
    <row r="228" spans="1:3" x14ac:dyDescent="0.3">
      <c r="A228" s="40">
        <v>321</v>
      </c>
      <c r="B228" s="40" t="s">
        <v>1472</v>
      </c>
      <c r="C228" s="40" t="s">
        <v>1275</v>
      </c>
    </row>
    <row r="229" spans="1:3" x14ac:dyDescent="0.3">
      <c r="A229" s="40">
        <v>325</v>
      </c>
      <c r="B229" s="40" t="s">
        <v>1931</v>
      </c>
      <c r="C229" s="40" t="s">
        <v>1275</v>
      </c>
    </row>
    <row r="230" spans="1:3" x14ac:dyDescent="0.3">
      <c r="A230" s="40">
        <v>326</v>
      </c>
      <c r="B230" s="40" t="s">
        <v>2329</v>
      </c>
      <c r="C230" s="40" t="s">
        <v>1275</v>
      </c>
    </row>
    <row r="231" spans="1:3" x14ac:dyDescent="0.3">
      <c r="A231" s="40">
        <v>327</v>
      </c>
      <c r="B231" s="40" t="s">
        <v>1473</v>
      </c>
      <c r="C231" s="40" t="s">
        <v>1275</v>
      </c>
    </row>
    <row r="232" spans="1:3" x14ac:dyDescent="0.3">
      <c r="A232" s="40">
        <v>330</v>
      </c>
      <c r="B232" s="40" t="s">
        <v>1474</v>
      </c>
      <c r="C232" s="40" t="s">
        <v>1276</v>
      </c>
    </row>
    <row r="233" spans="1:3" x14ac:dyDescent="0.3">
      <c r="A233" s="40">
        <v>331</v>
      </c>
      <c r="B233" s="40" t="s">
        <v>2334</v>
      </c>
      <c r="C233" s="40" t="s">
        <v>1275</v>
      </c>
    </row>
    <row r="234" spans="1:3" x14ac:dyDescent="0.3">
      <c r="A234" s="40">
        <v>332</v>
      </c>
      <c r="B234" s="40" t="s">
        <v>2282</v>
      </c>
      <c r="C234" s="40" t="s">
        <v>1278</v>
      </c>
    </row>
    <row r="235" spans="1:3" x14ac:dyDescent="0.3">
      <c r="A235" s="40">
        <v>333</v>
      </c>
      <c r="B235" s="40" t="s">
        <v>2283</v>
      </c>
      <c r="C235" s="40" t="s">
        <v>1278</v>
      </c>
    </row>
    <row r="236" spans="1:3" x14ac:dyDescent="0.3">
      <c r="A236" s="40">
        <v>334</v>
      </c>
      <c r="B236" s="40" t="s">
        <v>1974</v>
      </c>
      <c r="C236" s="40" t="s">
        <v>1278</v>
      </c>
    </row>
    <row r="237" spans="1:3" x14ac:dyDescent="0.3">
      <c r="A237" s="40">
        <v>335</v>
      </c>
      <c r="B237" s="40" t="s">
        <v>1924</v>
      </c>
      <c r="C237" s="40" t="s">
        <v>1275</v>
      </c>
    </row>
    <row r="238" spans="1:3" x14ac:dyDescent="0.3">
      <c r="A238" s="40">
        <v>336</v>
      </c>
      <c r="B238" s="40" t="s">
        <v>2153</v>
      </c>
      <c r="C238" s="40" t="s">
        <v>1275</v>
      </c>
    </row>
    <row r="239" spans="1:3" x14ac:dyDescent="0.3">
      <c r="A239" s="40">
        <v>337</v>
      </c>
      <c r="B239" s="40" t="s">
        <v>1939</v>
      </c>
      <c r="C239" s="40" t="s">
        <v>1278</v>
      </c>
    </row>
    <row r="240" spans="1:3" x14ac:dyDescent="0.3">
      <c r="A240" s="40">
        <v>338</v>
      </c>
      <c r="B240" s="40" t="s">
        <v>2349</v>
      </c>
      <c r="C240" s="40" t="s">
        <v>1275</v>
      </c>
    </row>
    <row r="241" spans="1:3" x14ac:dyDescent="0.3">
      <c r="A241" s="40">
        <v>339</v>
      </c>
      <c r="B241" s="40" t="s">
        <v>2351</v>
      </c>
      <c r="C241" s="40" t="s">
        <v>1275</v>
      </c>
    </row>
    <row r="242" spans="1:3" x14ac:dyDescent="0.3">
      <c r="A242" s="40">
        <v>342</v>
      </c>
      <c r="B242" s="40" t="s">
        <v>2275</v>
      </c>
      <c r="C242" s="40" t="s">
        <v>1277</v>
      </c>
    </row>
    <row r="243" spans="1:3" x14ac:dyDescent="0.3">
      <c r="A243" s="40">
        <v>345</v>
      </c>
      <c r="B243" s="40" t="s">
        <v>2471</v>
      </c>
      <c r="C243" s="40" t="s">
        <v>1276</v>
      </c>
    </row>
    <row r="244" spans="1:3" x14ac:dyDescent="0.3">
      <c r="A244" s="40">
        <v>346</v>
      </c>
      <c r="B244" s="40" t="s">
        <v>2229</v>
      </c>
      <c r="C244" s="40" t="s">
        <v>1275</v>
      </c>
    </row>
    <row r="245" spans="1:3" x14ac:dyDescent="0.3">
      <c r="A245" s="40">
        <v>347</v>
      </c>
      <c r="B245" s="40" t="s">
        <v>2274</v>
      </c>
      <c r="C245" s="40" t="s">
        <v>1275</v>
      </c>
    </row>
    <row r="246" spans="1:3" x14ac:dyDescent="0.3">
      <c r="A246" s="40">
        <v>348</v>
      </c>
      <c r="B246" s="40" t="s">
        <v>2480</v>
      </c>
      <c r="C246" s="40" t="s">
        <v>1275</v>
      </c>
    </row>
    <row r="247" spans="1:3" x14ac:dyDescent="0.3">
      <c r="A247" s="40">
        <v>350</v>
      </c>
      <c r="B247" s="40" t="s">
        <v>1475</v>
      </c>
      <c r="C247" s="40" t="s">
        <v>1278</v>
      </c>
    </row>
    <row r="248" spans="1:3" x14ac:dyDescent="0.3">
      <c r="A248" s="40">
        <v>351</v>
      </c>
      <c r="B248" s="40" t="s">
        <v>1476</v>
      </c>
      <c r="C248" s="40" t="s">
        <v>1278</v>
      </c>
    </row>
    <row r="249" spans="1:3" x14ac:dyDescent="0.3">
      <c r="A249" s="40">
        <v>352</v>
      </c>
      <c r="B249" s="40" t="s">
        <v>1477</v>
      </c>
      <c r="C249" s="40" t="s">
        <v>1278</v>
      </c>
    </row>
    <row r="250" spans="1:3" x14ac:dyDescent="0.3">
      <c r="A250" s="40">
        <v>353</v>
      </c>
      <c r="B250" s="40" t="s">
        <v>1478</v>
      </c>
      <c r="C250" s="40" t="s">
        <v>1276</v>
      </c>
    </row>
    <row r="251" spans="1:3" x14ac:dyDescent="0.3">
      <c r="A251" s="40">
        <v>354</v>
      </c>
      <c r="B251" s="40" t="s">
        <v>1479</v>
      </c>
      <c r="C251" s="40" t="s">
        <v>1275</v>
      </c>
    </row>
    <row r="252" spans="1:3" x14ac:dyDescent="0.3">
      <c r="A252" s="40">
        <v>355</v>
      </c>
      <c r="B252" s="40" t="s">
        <v>1480</v>
      </c>
      <c r="C252" s="40" t="s">
        <v>1275</v>
      </c>
    </row>
    <row r="253" spans="1:3" x14ac:dyDescent="0.3">
      <c r="A253" s="40">
        <v>356</v>
      </c>
      <c r="B253" s="40" t="s">
        <v>1481</v>
      </c>
      <c r="C253" s="40" t="s">
        <v>1277</v>
      </c>
    </row>
    <row r="254" spans="1:3" x14ac:dyDescent="0.3">
      <c r="A254" s="40">
        <v>357</v>
      </c>
      <c r="B254" s="40" t="s">
        <v>1482</v>
      </c>
      <c r="C254" s="40" t="s">
        <v>1278</v>
      </c>
    </row>
    <row r="255" spans="1:3" x14ac:dyDescent="0.3">
      <c r="A255" s="40">
        <v>358</v>
      </c>
      <c r="B255" s="40" t="s">
        <v>2231</v>
      </c>
      <c r="C255" s="40" t="s">
        <v>1278</v>
      </c>
    </row>
    <row r="256" spans="1:3" x14ac:dyDescent="0.3">
      <c r="A256" s="40">
        <v>359</v>
      </c>
      <c r="B256" s="40" t="s">
        <v>2357</v>
      </c>
      <c r="C256" s="40" t="s">
        <v>1275</v>
      </c>
    </row>
    <row r="257" spans="1:3" x14ac:dyDescent="0.3">
      <c r="A257" s="40">
        <v>360</v>
      </c>
      <c r="B257" s="40" t="s">
        <v>1925</v>
      </c>
      <c r="C257" s="40" t="s">
        <v>1275</v>
      </c>
    </row>
    <row r="258" spans="1:3" x14ac:dyDescent="0.3">
      <c r="A258" s="40">
        <v>364</v>
      </c>
      <c r="B258" s="40" t="s">
        <v>2419</v>
      </c>
      <c r="C258" s="40" t="s">
        <v>1278</v>
      </c>
    </row>
    <row r="259" spans="1:3" x14ac:dyDescent="0.3">
      <c r="A259" s="40">
        <v>366</v>
      </c>
      <c r="B259" s="40" t="s">
        <v>2242</v>
      </c>
      <c r="C259" s="40" t="s">
        <v>1276</v>
      </c>
    </row>
    <row r="260" spans="1:3" x14ac:dyDescent="0.3">
      <c r="A260" s="40">
        <v>370</v>
      </c>
      <c r="B260" s="40" t="s">
        <v>2241</v>
      </c>
      <c r="C260" s="40" t="s">
        <v>1278</v>
      </c>
    </row>
    <row r="261" spans="1:3" x14ac:dyDescent="0.3">
      <c r="A261" s="40">
        <v>372</v>
      </c>
      <c r="B261" s="40" t="s">
        <v>2255</v>
      </c>
      <c r="C261" s="40" t="s">
        <v>1278</v>
      </c>
    </row>
    <row r="262" spans="1:3" x14ac:dyDescent="0.3">
      <c r="A262" s="40">
        <v>373</v>
      </c>
      <c r="B262" s="40" t="s">
        <v>2236</v>
      </c>
      <c r="C262" s="40" t="s">
        <v>1278</v>
      </c>
    </row>
    <row r="263" spans="1:3" x14ac:dyDescent="0.3">
      <c r="A263" s="40">
        <v>377</v>
      </c>
      <c r="B263" s="40" t="s">
        <v>2273</v>
      </c>
      <c r="C263" s="40" t="s">
        <v>1275</v>
      </c>
    </row>
    <row r="264" spans="1:3" x14ac:dyDescent="0.3">
      <c r="A264" s="40">
        <v>378</v>
      </c>
      <c r="B264" s="40" t="s">
        <v>2235</v>
      </c>
      <c r="C264" s="40" t="s">
        <v>1275</v>
      </c>
    </row>
    <row r="265" spans="1:3" x14ac:dyDescent="0.3">
      <c r="A265" s="40">
        <v>380</v>
      </c>
      <c r="B265" s="40" t="s">
        <v>1483</v>
      </c>
      <c r="C265" s="40" t="s">
        <v>1278</v>
      </c>
    </row>
    <row r="266" spans="1:3" x14ac:dyDescent="0.3">
      <c r="A266" s="40">
        <v>382</v>
      </c>
      <c r="B266" s="40" t="s">
        <v>2461</v>
      </c>
      <c r="C266" s="40" t="s">
        <v>1275</v>
      </c>
    </row>
    <row r="267" spans="1:3" x14ac:dyDescent="0.3">
      <c r="A267" s="40">
        <v>383</v>
      </c>
      <c r="B267" s="40" t="s">
        <v>2276</v>
      </c>
      <c r="C267" s="40" t="s">
        <v>1278</v>
      </c>
    </row>
    <row r="268" spans="1:3" s="83" customFormat="1" x14ac:dyDescent="0.3">
      <c r="A268" s="102">
        <v>384</v>
      </c>
      <c r="B268" s="102" t="s">
        <v>2489</v>
      </c>
      <c r="C268" s="102" t="s">
        <v>1275</v>
      </c>
    </row>
    <row r="269" spans="1:3" x14ac:dyDescent="0.3">
      <c r="A269" s="40">
        <v>385</v>
      </c>
      <c r="B269" s="40" t="s">
        <v>1484</v>
      </c>
      <c r="C269" s="40" t="s">
        <v>1276</v>
      </c>
    </row>
    <row r="270" spans="1:3" x14ac:dyDescent="0.3">
      <c r="A270" s="40">
        <v>386</v>
      </c>
      <c r="B270" s="40" t="s">
        <v>1485</v>
      </c>
      <c r="C270" s="40" t="s">
        <v>1276</v>
      </c>
    </row>
    <row r="271" spans="1:3" x14ac:dyDescent="0.3">
      <c r="A271" s="40">
        <v>387</v>
      </c>
      <c r="B271" s="40" t="s">
        <v>1486</v>
      </c>
      <c r="C271" s="40" t="s">
        <v>1275</v>
      </c>
    </row>
    <row r="272" spans="1:3" x14ac:dyDescent="0.3">
      <c r="A272" s="40">
        <v>388</v>
      </c>
      <c r="B272" s="40" t="s">
        <v>1487</v>
      </c>
      <c r="C272" s="40" t="s">
        <v>1278</v>
      </c>
    </row>
    <row r="273" spans="1:3" x14ac:dyDescent="0.3">
      <c r="A273" s="40">
        <v>389</v>
      </c>
      <c r="B273" s="40" t="s">
        <v>1488</v>
      </c>
      <c r="C273" s="40" t="s">
        <v>1275</v>
      </c>
    </row>
    <row r="274" spans="1:3" x14ac:dyDescent="0.3">
      <c r="A274" s="40">
        <v>390</v>
      </c>
      <c r="B274" s="40" t="s">
        <v>1489</v>
      </c>
      <c r="C274" s="40" t="s">
        <v>1275</v>
      </c>
    </row>
    <row r="275" spans="1:3" x14ac:dyDescent="0.3">
      <c r="A275" s="40">
        <v>391</v>
      </c>
      <c r="B275" s="40" t="s">
        <v>1490</v>
      </c>
      <c r="C275" s="40" t="s">
        <v>1275</v>
      </c>
    </row>
    <row r="276" spans="1:3" x14ac:dyDescent="0.3">
      <c r="A276" s="40">
        <v>392</v>
      </c>
      <c r="B276" s="40" t="s">
        <v>1491</v>
      </c>
      <c r="C276" s="40" t="s">
        <v>1277</v>
      </c>
    </row>
    <row r="277" spans="1:3" x14ac:dyDescent="0.3">
      <c r="A277" s="40">
        <v>394</v>
      </c>
      <c r="B277" s="40" t="s">
        <v>1492</v>
      </c>
      <c r="C277" s="40" t="s">
        <v>1275</v>
      </c>
    </row>
    <row r="278" spans="1:3" x14ac:dyDescent="0.3">
      <c r="A278" s="40">
        <v>395</v>
      </c>
      <c r="B278" s="40" t="s">
        <v>1493</v>
      </c>
      <c r="C278" s="40" t="s">
        <v>1278</v>
      </c>
    </row>
    <row r="279" spans="1:3" x14ac:dyDescent="0.3">
      <c r="A279" s="40">
        <v>396</v>
      </c>
      <c r="B279" s="40" t="s">
        <v>1494</v>
      </c>
      <c r="C279" s="40" t="s">
        <v>1278</v>
      </c>
    </row>
    <row r="280" spans="1:3" x14ac:dyDescent="0.3">
      <c r="A280" s="40">
        <v>397</v>
      </c>
      <c r="B280" s="40" t="s">
        <v>1495</v>
      </c>
      <c r="C280" s="40" t="s">
        <v>1278</v>
      </c>
    </row>
    <row r="281" spans="1:3" x14ac:dyDescent="0.3">
      <c r="A281" s="40">
        <v>399</v>
      </c>
      <c r="B281" s="40" t="s">
        <v>1496</v>
      </c>
      <c r="C281" s="40" t="s">
        <v>1276</v>
      </c>
    </row>
    <row r="282" spans="1:3" x14ac:dyDescent="0.3">
      <c r="A282" s="40">
        <v>402</v>
      </c>
      <c r="B282" s="40" t="s">
        <v>1497</v>
      </c>
      <c r="C282" s="40" t="s">
        <v>1278</v>
      </c>
    </row>
    <row r="283" spans="1:3" x14ac:dyDescent="0.3">
      <c r="A283" s="40">
        <v>403</v>
      </c>
      <c r="B283" s="40" t="s">
        <v>1498</v>
      </c>
      <c r="C283" s="40" t="s">
        <v>1277</v>
      </c>
    </row>
    <row r="284" spans="1:3" x14ac:dyDescent="0.3">
      <c r="A284" s="40">
        <v>405</v>
      </c>
      <c r="B284" s="40" t="s">
        <v>1499</v>
      </c>
      <c r="C284" s="40" t="s">
        <v>1278</v>
      </c>
    </row>
    <row r="285" spans="1:3" x14ac:dyDescent="0.3">
      <c r="A285" s="40">
        <v>406</v>
      </c>
      <c r="B285" s="40" t="s">
        <v>1500</v>
      </c>
      <c r="C285" s="40" t="s">
        <v>1275</v>
      </c>
    </row>
    <row r="286" spans="1:3" x14ac:dyDescent="0.3">
      <c r="A286" s="40">
        <v>407</v>
      </c>
      <c r="B286" s="40" t="s">
        <v>1501</v>
      </c>
      <c r="C286" s="40" t="s">
        <v>1275</v>
      </c>
    </row>
    <row r="287" spans="1:3" x14ac:dyDescent="0.3">
      <c r="A287" s="40">
        <v>408</v>
      </c>
      <c r="B287" s="40" t="s">
        <v>1502</v>
      </c>
      <c r="C287" s="40" t="s">
        <v>1275</v>
      </c>
    </row>
    <row r="288" spans="1:3" x14ac:dyDescent="0.3">
      <c r="A288" s="40">
        <v>409</v>
      </c>
      <c r="B288" s="40" t="s">
        <v>1503</v>
      </c>
      <c r="C288" s="40" t="s">
        <v>1275</v>
      </c>
    </row>
    <row r="289" spans="1:3" x14ac:dyDescent="0.3">
      <c r="A289" s="40">
        <v>410</v>
      </c>
      <c r="B289" s="40" t="s">
        <v>1504</v>
      </c>
      <c r="C289" s="40" t="s">
        <v>1275</v>
      </c>
    </row>
    <row r="290" spans="1:3" x14ac:dyDescent="0.3">
      <c r="A290" s="40">
        <v>411</v>
      </c>
      <c r="B290" s="40" t="s">
        <v>1505</v>
      </c>
      <c r="C290" s="40" t="s">
        <v>1278</v>
      </c>
    </row>
    <row r="291" spans="1:3" x14ac:dyDescent="0.3">
      <c r="A291" s="40">
        <v>413</v>
      </c>
      <c r="B291" s="40" t="s">
        <v>1506</v>
      </c>
      <c r="C291" s="40" t="s">
        <v>1278</v>
      </c>
    </row>
    <row r="292" spans="1:3" x14ac:dyDescent="0.3">
      <c r="A292" s="40">
        <v>414</v>
      </c>
      <c r="B292" s="40" t="s">
        <v>2321</v>
      </c>
      <c r="C292" s="40" t="s">
        <v>1275</v>
      </c>
    </row>
    <row r="293" spans="1:3" x14ac:dyDescent="0.3">
      <c r="A293" s="40">
        <v>415</v>
      </c>
      <c r="B293" s="40" t="s">
        <v>1507</v>
      </c>
      <c r="C293" s="40" t="s">
        <v>1275</v>
      </c>
    </row>
    <row r="294" spans="1:3" x14ac:dyDescent="0.3">
      <c r="A294" s="40">
        <v>416</v>
      </c>
      <c r="B294" s="40" t="s">
        <v>1508</v>
      </c>
      <c r="C294" s="40" t="s">
        <v>1275</v>
      </c>
    </row>
    <row r="295" spans="1:3" x14ac:dyDescent="0.3">
      <c r="A295" s="40">
        <v>420</v>
      </c>
      <c r="B295" s="40" t="s">
        <v>1509</v>
      </c>
      <c r="C295" s="40" t="s">
        <v>1275</v>
      </c>
    </row>
    <row r="296" spans="1:3" x14ac:dyDescent="0.3">
      <c r="A296" s="40">
        <v>421</v>
      </c>
      <c r="B296" s="40" t="s">
        <v>1510</v>
      </c>
      <c r="C296" s="40" t="s">
        <v>1275</v>
      </c>
    </row>
    <row r="297" spans="1:3" x14ac:dyDescent="0.3">
      <c r="A297" s="40">
        <v>422</v>
      </c>
      <c r="B297" s="40" t="s">
        <v>1511</v>
      </c>
      <c r="C297" s="40" t="s">
        <v>1275</v>
      </c>
    </row>
    <row r="298" spans="1:3" x14ac:dyDescent="0.3">
      <c r="A298" s="40">
        <v>423</v>
      </c>
      <c r="B298" s="40" t="s">
        <v>1512</v>
      </c>
      <c r="C298" s="40" t="s">
        <v>1275</v>
      </c>
    </row>
    <row r="299" spans="1:3" x14ac:dyDescent="0.3">
      <c r="A299" s="40">
        <v>424</v>
      </c>
      <c r="B299" s="40" t="s">
        <v>1513</v>
      </c>
      <c r="C299" s="40" t="s">
        <v>1275</v>
      </c>
    </row>
    <row r="300" spans="1:3" x14ac:dyDescent="0.3">
      <c r="A300" s="40">
        <v>425</v>
      </c>
      <c r="B300" s="40" t="s">
        <v>1514</v>
      </c>
      <c r="C300" s="40" t="s">
        <v>1275</v>
      </c>
    </row>
    <row r="301" spans="1:3" x14ac:dyDescent="0.3">
      <c r="A301" s="40">
        <v>427</v>
      </c>
      <c r="B301" s="40" t="s">
        <v>1515</v>
      </c>
      <c r="C301" s="40" t="s">
        <v>1276</v>
      </c>
    </row>
    <row r="302" spans="1:3" x14ac:dyDescent="0.3">
      <c r="A302" s="40">
        <v>428</v>
      </c>
      <c r="B302" s="40" t="s">
        <v>1516</v>
      </c>
      <c r="C302" s="40" t="s">
        <v>1275</v>
      </c>
    </row>
    <row r="303" spans="1:3" x14ac:dyDescent="0.3">
      <c r="A303" s="40">
        <v>429</v>
      </c>
      <c r="B303" s="40" t="s">
        <v>1517</v>
      </c>
      <c r="C303" s="40" t="s">
        <v>1276</v>
      </c>
    </row>
    <row r="304" spans="1:3" x14ac:dyDescent="0.3">
      <c r="A304" s="40">
        <v>430</v>
      </c>
      <c r="B304" s="40" t="s">
        <v>1518</v>
      </c>
      <c r="C304" s="40" t="s">
        <v>1275</v>
      </c>
    </row>
    <row r="305" spans="1:3" x14ac:dyDescent="0.3">
      <c r="A305" s="40">
        <v>431</v>
      </c>
      <c r="B305" s="40" t="s">
        <v>2325</v>
      </c>
      <c r="C305" s="40" t="s">
        <v>1278</v>
      </c>
    </row>
    <row r="306" spans="1:3" x14ac:dyDescent="0.3">
      <c r="A306" s="40">
        <v>432</v>
      </c>
      <c r="B306" s="40" t="s">
        <v>1519</v>
      </c>
      <c r="C306" s="40" t="s">
        <v>1278</v>
      </c>
    </row>
    <row r="307" spans="1:3" x14ac:dyDescent="0.3">
      <c r="A307" s="40">
        <v>433</v>
      </c>
      <c r="B307" s="40" t="s">
        <v>1520</v>
      </c>
      <c r="C307" s="40" t="s">
        <v>1276</v>
      </c>
    </row>
    <row r="308" spans="1:3" x14ac:dyDescent="0.3">
      <c r="A308" s="40">
        <v>434</v>
      </c>
      <c r="B308" s="40" t="s">
        <v>1521</v>
      </c>
      <c r="C308" s="40" t="s">
        <v>1275</v>
      </c>
    </row>
    <row r="309" spans="1:3" x14ac:dyDescent="0.3">
      <c r="A309" s="40">
        <v>435</v>
      </c>
      <c r="B309" s="40" t="s">
        <v>1522</v>
      </c>
      <c r="C309" s="40" t="s">
        <v>1275</v>
      </c>
    </row>
    <row r="310" spans="1:3" x14ac:dyDescent="0.3">
      <c r="A310" s="40">
        <v>436</v>
      </c>
      <c r="B310" s="40" t="s">
        <v>1523</v>
      </c>
      <c r="C310" s="40" t="s">
        <v>1275</v>
      </c>
    </row>
    <row r="311" spans="1:3" x14ac:dyDescent="0.3">
      <c r="A311" s="40">
        <v>437</v>
      </c>
      <c r="B311" s="40" t="s">
        <v>1524</v>
      </c>
      <c r="C311" s="40" t="s">
        <v>1275</v>
      </c>
    </row>
    <row r="312" spans="1:3" x14ac:dyDescent="0.3">
      <c r="A312" s="40">
        <v>438</v>
      </c>
      <c r="B312" s="40" t="s">
        <v>1525</v>
      </c>
      <c r="C312" s="40" t="s">
        <v>1275</v>
      </c>
    </row>
    <row r="313" spans="1:3" x14ac:dyDescent="0.3">
      <c r="A313" s="40">
        <v>441</v>
      </c>
      <c r="B313" s="40" t="s">
        <v>1927</v>
      </c>
      <c r="C313" s="40" t="s">
        <v>1275</v>
      </c>
    </row>
    <row r="314" spans="1:3" x14ac:dyDescent="0.3">
      <c r="A314" s="40">
        <v>443</v>
      </c>
      <c r="B314" s="40" t="s">
        <v>1526</v>
      </c>
      <c r="C314" s="40" t="s">
        <v>1275</v>
      </c>
    </row>
    <row r="315" spans="1:3" x14ac:dyDescent="0.3">
      <c r="A315" s="40">
        <v>444</v>
      </c>
      <c r="B315" s="40" t="s">
        <v>2384</v>
      </c>
      <c r="C315" s="40" t="s">
        <v>1278</v>
      </c>
    </row>
    <row r="316" spans="1:3" x14ac:dyDescent="0.3">
      <c r="A316" s="40">
        <v>445</v>
      </c>
      <c r="B316" s="40" t="s">
        <v>1527</v>
      </c>
      <c r="C316" s="40" t="s">
        <v>1275</v>
      </c>
    </row>
    <row r="317" spans="1:3" x14ac:dyDescent="0.3">
      <c r="A317" s="40">
        <v>446</v>
      </c>
      <c r="B317" s="40" t="s">
        <v>1952</v>
      </c>
      <c r="C317" s="40" t="s">
        <v>1275</v>
      </c>
    </row>
    <row r="318" spans="1:3" x14ac:dyDescent="0.3">
      <c r="A318" s="40">
        <v>447</v>
      </c>
      <c r="B318" s="40" t="s">
        <v>1528</v>
      </c>
      <c r="C318" s="40" t="s">
        <v>1276</v>
      </c>
    </row>
    <row r="319" spans="1:3" x14ac:dyDescent="0.3">
      <c r="A319" s="40">
        <v>448</v>
      </c>
      <c r="B319" s="40" t="s">
        <v>1529</v>
      </c>
      <c r="C319" s="40" t="s">
        <v>1275</v>
      </c>
    </row>
    <row r="320" spans="1:3" x14ac:dyDescent="0.3">
      <c r="A320" s="40">
        <v>449</v>
      </c>
      <c r="B320" s="40" t="s">
        <v>1957</v>
      </c>
      <c r="C320" s="40" t="s">
        <v>1275</v>
      </c>
    </row>
    <row r="321" spans="1:3" x14ac:dyDescent="0.3">
      <c r="A321" s="40">
        <v>453</v>
      </c>
      <c r="B321" s="40" t="s">
        <v>1530</v>
      </c>
      <c r="C321" s="40" t="s">
        <v>1275</v>
      </c>
    </row>
    <row r="322" spans="1:3" x14ac:dyDescent="0.3">
      <c r="A322" s="40">
        <v>454</v>
      </c>
      <c r="B322" s="40" t="s">
        <v>2344</v>
      </c>
      <c r="C322" s="40" t="s">
        <v>1278</v>
      </c>
    </row>
    <row r="323" spans="1:3" x14ac:dyDescent="0.3">
      <c r="A323" s="40">
        <v>455</v>
      </c>
      <c r="B323" s="40" t="s">
        <v>1531</v>
      </c>
      <c r="C323" s="40" t="s">
        <v>1277</v>
      </c>
    </row>
    <row r="324" spans="1:3" x14ac:dyDescent="0.3">
      <c r="A324" s="40">
        <v>457</v>
      </c>
      <c r="B324" s="40" t="s">
        <v>2346</v>
      </c>
      <c r="C324" s="40" t="s">
        <v>1275</v>
      </c>
    </row>
    <row r="325" spans="1:3" x14ac:dyDescent="0.3">
      <c r="A325" s="40">
        <v>458</v>
      </c>
      <c r="B325" s="40" t="s">
        <v>2319</v>
      </c>
      <c r="C325" s="40" t="s">
        <v>1275</v>
      </c>
    </row>
    <row r="326" spans="1:3" x14ac:dyDescent="0.3">
      <c r="A326" s="40">
        <v>459</v>
      </c>
      <c r="B326" s="40" t="s">
        <v>2237</v>
      </c>
      <c r="C326" s="40" t="s">
        <v>1275</v>
      </c>
    </row>
    <row r="327" spans="1:3" x14ac:dyDescent="0.3">
      <c r="A327" s="40">
        <v>461</v>
      </c>
      <c r="B327" s="40" t="s">
        <v>1532</v>
      </c>
      <c r="C327" s="40" t="s">
        <v>1275</v>
      </c>
    </row>
    <row r="328" spans="1:3" x14ac:dyDescent="0.3">
      <c r="A328" s="40">
        <v>462</v>
      </c>
      <c r="B328" s="40" t="s">
        <v>1914</v>
      </c>
      <c r="C328" s="40" t="s">
        <v>1276</v>
      </c>
    </row>
    <row r="329" spans="1:3" x14ac:dyDescent="0.3">
      <c r="A329" s="40">
        <v>463</v>
      </c>
      <c r="B329" s="40" t="s">
        <v>1533</v>
      </c>
      <c r="C329" s="40" t="s">
        <v>1278</v>
      </c>
    </row>
    <row r="330" spans="1:3" x14ac:dyDescent="0.3">
      <c r="A330" s="40">
        <v>465</v>
      </c>
      <c r="B330" s="40" t="s">
        <v>2340</v>
      </c>
      <c r="C330" s="40" t="s">
        <v>1275</v>
      </c>
    </row>
    <row r="331" spans="1:3" x14ac:dyDescent="0.3">
      <c r="A331" s="40">
        <v>466</v>
      </c>
      <c r="B331" s="40" t="s">
        <v>1921</v>
      </c>
      <c r="C331" s="40" t="s">
        <v>1275</v>
      </c>
    </row>
    <row r="332" spans="1:3" x14ac:dyDescent="0.3">
      <c r="A332" s="40">
        <v>467</v>
      </c>
      <c r="B332" s="40" t="s">
        <v>1922</v>
      </c>
      <c r="C332" s="40" t="s">
        <v>1278</v>
      </c>
    </row>
    <row r="333" spans="1:3" x14ac:dyDescent="0.3">
      <c r="A333" s="40">
        <v>468</v>
      </c>
      <c r="B333" s="40" t="s">
        <v>2186</v>
      </c>
      <c r="C333" s="40" t="s">
        <v>1275</v>
      </c>
    </row>
    <row r="334" spans="1:3" x14ac:dyDescent="0.3">
      <c r="A334" s="40">
        <v>469</v>
      </c>
      <c r="B334" s="40" t="s">
        <v>2261</v>
      </c>
      <c r="C334" s="40" t="s">
        <v>1275</v>
      </c>
    </row>
    <row r="335" spans="1:3" x14ac:dyDescent="0.3">
      <c r="A335" s="40">
        <v>470</v>
      </c>
      <c r="B335" s="40" t="s">
        <v>1534</v>
      </c>
      <c r="C335" s="40" t="s">
        <v>1277</v>
      </c>
    </row>
    <row r="336" spans="1:3" x14ac:dyDescent="0.3">
      <c r="A336" s="40">
        <v>471</v>
      </c>
      <c r="B336" s="40" t="s">
        <v>1937</v>
      </c>
      <c r="C336" s="40" t="s">
        <v>1275</v>
      </c>
    </row>
    <row r="337" spans="1:3" x14ac:dyDescent="0.3">
      <c r="A337" s="40">
        <v>472</v>
      </c>
      <c r="B337" s="40" t="s">
        <v>1535</v>
      </c>
      <c r="C337" s="40" t="s">
        <v>1278</v>
      </c>
    </row>
    <row r="338" spans="1:3" x14ac:dyDescent="0.3">
      <c r="A338" s="40">
        <v>473</v>
      </c>
      <c r="B338" s="40" t="s">
        <v>1536</v>
      </c>
      <c r="C338" s="40" t="s">
        <v>1275</v>
      </c>
    </row>
    <row r="339" spans="1:3" x14ac:dyDescent="0.3">
      <c r="A339" s="40">
        <v>476</v>
      </c>
      <c r="B339" s="40" t="s">
        <v>1537</v>
      </c>
      <c r="C339" s="40" t="s">
        <v>1275</v>
      </c>
    </row>
    <row r="340" spans="1:3" x14ac:dyDescent="0.3">
      <c r="A340" s="40">
        <v>480</v>
      </c>
      <c r="B340" s="40" t="s">
        <v>2196</v>
      </c>
      <c r="C340" s="40" t="s">
        <v>1276</v>
      </c>
    </row>
    <row r="341" spans="1:3" x14ac:dyDescent="0.3">
      <c r="A341" s="40">
        <v>482</v>
      </c>
      <c r="B341" s="40" t="s">
        <v>2379</v>
      </c>
      <c r="C341" s="40" t="s">
        <v>1278</v>
      </c>
    </row>
    <row r="342" spans="1:3" x14ac:dyDescent="0.3">
      <c r="A342" s="40">
        <v>483</v>
      </c>
      <c r="B342" s="40" t="s">
        <v>2363</v>
      </c>
      <c r="C342" s="40" t="s">
        <v>1278</v>
      </c>
    </row>
    <row r="343" spans="1:3" x14ac:dyDescent="0.3">
      <c r="A343" s="40">
        <v>485</v>
      </c>
      <c r="B343" s="40" t="s">
        <v>1538</v>
      </c>
      <c r="C343" s="40" t="s">
        <v>1275</v>
      </c>
    </row>
    <row r="344" spans="1:3" x14ac:dyDescent="0.3">
      <c r="A344" s="40">
        <v>486</v>
      </c>
      <c r="B344" s="40" t="s">
        <v>1539</v>
      </c>
      <c r="C344" s="40" t="s">
        <v>1275</v>
      </c>
    </row>
    <row r="345" spans="1:3" x14ac:dyDescent="0.3">
      <c r="A345" s="40">
        <v>487</v>
      </c>
      <c r="B345" s="40" t="s">
        <v>1540</v>
      </c>
      <c r="C345" s="40" t="s">
        <v>1275</v>
      </c>
    </row>
    <row r="346" spans="1:3" x14ac:dyDescent="0.3">
      <c r="A346" s="40">
        <v>488</v>
      </c>
      <c r="B346" s="40" t="s">
        <v>1541</v>
      </c>
      <c r="C346" s="40" t="s">
        <v>1275</v>
      </c>
    </row>
    <row r="347" spans="1:3" x14ac:dyDescent="0.3">
      <c r="A347" s="40">
        <v>489</v>
      </c>
      <c r="B347" s="40" t="s">
        <v>1542</v>
      </c>
      <c r="C347" s="40" t="s">
        <v>1278</v>
      </c>
    </row>
    <row r="348" spans="1:3" x14ac:dyDescent="0.3">
      <c r="A348" s="40">
        <v>490</v>
      </c>
      <c r="B348" s="40" t="s">
        <v>1543</v>
      </c>
      <c r="C348" s="40" t="s">
        <v>1275</v>
      </c>
    </row>
    <row r="349" spans="1:3" s="66" customFormat="1" x14ac:dyDescent="0.3">
      <c r="A349" s="79">
        <v>491</v>
      </c>
      <c r="B349" s="79" t="s">
        <v>2320</v>
      </c>
      <c r="C349" s="40" t="s">
        <v>1276</v>
      </c>
    </row>
    <row r="350" spans="1:3" x14ac:dyDescent="0.3">
      <c r="A350" s="40">
        <v>492</v>
      </c>
      <c r="B350" s="40" t="s">
        <v>2472</v>
      </c>
      <c r="C350" s="40" t="s">
        <v>1278</v>
      </c>
    </row>
    <row r="351" spans="1:3" x14ac:dyDescent="0.3">
      <c r="A351" s="40">
        <v>493</v>
      </c>
      <c r="B351" s="40" t="s">
        <v>1544</v>
      </c>
      <c r="C351" s="40" t="s">
        <v>1275</v>
      </c>
    </row>
    <row r="352" spans="1:3" x14ac:dyDescent="0.3">
      <c r="A352" s="40">
        <v>494</v>
      </c>
      <c r="B352" s="40" t="s">
        <v>1545</v>
      </c>
      <c r="C352" s="40" t="s">
        <v>1275</v>
      </c>
    </row>
    <row r="353" spans="1:3" x14ac:dyDescent="0.3">
      <c r="A353" s="40">
        <v>495</v>
      </c>
      <c r="B353" s="40" t="s">
        <v>2474</v>
      </c>
      <c r="C353" s="40" t="s">
        <v>1276</v>
      </c>
    </row>
    <row r="354" spans="1:3" x14ac:dyDescent="0.3">
      <c r="A354" s="40">
        <v>496</v>
      </c>
      <c r="B354" s="40" t="s">
        <v>1546</v>
      </c>
      <c r="C354" s="40" t="s">
        <v>1278</v>
      </c>
    </row>
    <row r="355" spans="1:3" x14ac:dyDescent="0.3">
      <c r="A355" s="40">
        <v>497</v>
      </c>
      <c r="B355" s="40" t="s">
        <v>2467</v>
      </c>
      <c r="C355" s="40" t="s">
        <v>1278</v>
      </c>
    </row>
    <row r="356" spans="1:3" x14ac:dyDescent="0.3">
      <c r="A356" s="40">
        <v>498</v>
      </c>
      <c r="B356" s="40" t="s">
        <v>2341</v>
      </c>
      <c r="C356" s="40" t="s">
        <v>1275</v>
      </c>
    </row>
    <row r="357" spans="1:3" x14ac:dyDescent="0.3">
      <c r="A357" s="40">
        <v>499</v>
      </c>
      <c r="B357" s="40" t="s">
        <v>1547</v>
      </c>
      <c r="C357" s="40" t="s">
        <v>1275</v>
      </c>
    </row>
    <row r="358" spans="1:3" x14ac:dyDescent="0.3">
      <c r="A358" s="40">
        <v>500</v>
      </c>
      <c r="B358" s="40" t="s">
        <v>1548</v>
      </c>
      <c r="C358" s="40" t="s">
        <v>1278</v>
      </c>
    </row>
    <row r="359" spans="1:3" x14ac:dyDescent="0.3">
      <c r="A359" s="40">
        <v>501</v>
      </c>
      <c r="B359" s="40" t="s">
        <v>1549</v>
      </c>
      <c r="C359" s="40" t="s">
        <v>1278</v>
      </c>
    </row>
    <row r="360" spans="1:3" x14ac:dyDescent="0.3">
      <c r="A360" s="40">
        <v>502</v>
      </c>
      <c r="B360" s="40" t="s">
        <v>2387</v>
      </c>
      <c r="C360" s="40" t="s">
        <v>1278</v>
      </c>
    </row>
    <row r="361" spans="1:3" x14ac:dyDescent="0.3">
      <c r="A361" s="40">
        <v>504</v>
      </c>
      <c r="B361" s="40" t="s">
        <v>2268</v>
      </c>
      <c r="C361" s="40" t="s">
        <v>1278</v>
      </c>
    </row>
    <row r="362" spans="1:3" x14ac:dyDescent="0.3">
      <c r="A362" s="40">
        <v>507</v>
      </c>
      <c r="B362" s="40" t="s">
        <v>1978</v>
      </c>
      <c r="C362" s="40" t="s">
        <v>1275</v>
      </c>
    </row>
    <row r="363" spans="1:3" x14ac:dyDescent="0.3">
      <c r="A363" s="40">
        <v>510</v>
      </c>
      <c r="B363" s="40" t="s">
        <v>1550</v>
      </c>
      <c r="C363" s="40" t="s">
        <v>1278</v>
      </c>
    </row>
    <row r="364" spans="1:3" x14ac:dyDescent="0.3">
      <c r="A364" s="40">
        <v>511</v>
      </c>
      <c r="B364" s="40" t="s">
        <v>1551</v>
      </c>
      <c r="C364" s="40" t="s">
        <v>1278</v>
      </c>
    </row>
    <row r="365" spans="1:3" x14ac:dyDescent="0.3">
      <c r="A365" s="40">
        <v>512</v>
      </c>
      <c r="B365" s="40" t="s">
        <v>2271</v>
      </c>
      <c r="C365" s="40" t="s">
        <v>1277</v>
      </c>
    </row>
    <row r="366" spans="1:3" x14ac:dyDescent="0.3">
      <c r="A366" s="40">
        <v>513</v>
      </c>
      <c r="B366" s="40" t="s">
        <v>1552</v>
      </c>
      <c r="C366" s="40" t="s">
        <v>1276</v>
      </c>
    </row>
    <row r="367" spans="1:3" x14ac:dyDescent="0.3">
      <c r="A367" s="40">
        <v>514</v>
      </c>
      <c r="B367" s="40" t="s">
        <v>2327</v>
      </c>
      <c r="C367" s="40" t="s">
        <v>1275</v>
      </c>
    </row>
    <row r="368" spans="1:3" x14ac:dyDescent="0.3">
      <c r="A368" s="40">
        <v>515</v>
      </c>
      <c r="B368" s="40" t="s">
        <v>1553</v>
      </c>
      <c r="C368" s="40" t="s">
        <v>1275</v>
      </c>
    </row>
    <row r="369" spans="1:3" x14ac:dyDescent="0.3">
      <c r="A369" s="40">
        <v>516</v>
      </c>
      <c r="B369" s="40" t="s">
        <v>1554</v>
      </c>
      <c r="C369" s="40" t="s">
        <v>1275</v>
      </c>
    </row>
    <row r="370" spans="1:3" x14ac:dyDescent="0.3">
      <c r="A370" s="40">
        <v>517</v>
      </c>
      <c r="B370" s="40" t="s">
        <v>1555</v>
      </c>
      <c r="C370" s="40" t="s">
        <v>1275</v>
      </c>
    </row>
    <row r="371" spans="1:3" x14ac:dyDescent="0.3">
      <c r="A371" s="40">
        <v>518</v>
      </c>
      <c r="B371" s="40" t="s">
        <v>1556</v>
      </c>
      <c r="C371" s="40" t="s">
        <v>1278</v>
      </c>
    </row>
    <row r="372" spans="1:3" x14ac:dyDescent="0.3">
      <c r="A372" s="40">
        <v>519</v>
      </c>
      <c r="B372" s="40" t="s">
        <v>1557</v>
      </c>
      <c r="C372" s="40" t="s">
        <v>1276</v>
      </c>
    </row>
    <row r="373" spans="1:3" x14ac:dyDescent="0.3">
      <c r="A373" s="40">
        <v>520</v>
      </c>
      <c r="B373" s="40" t="s">
        <v>1558</v>
      </c>
      <c r="C373" s="40" t="s">
        <v>1278</v>
      </c>
    </row>
    <row r="374" spans="1:3" x14ac:dyDescent="0.3">
      <c r="A374" s="40">
        <v>521</v>
      </c>
      <c r="B374" s="40" t="s">
        <v>1559</v>
      </c>
      <c r="C374" s="40" t="s">
        <v>1276</v>
      </c>
    </row>
    <row r="375" spans="1:3" x14ac:dyDescent="0.3">
      <c r="A375" s="40">
        <v>522</v>
      </c>
      <c r="B375" s="40" t="s">
        <v>1560</v>
      </c>
      <c r="C375" s="40" t="s">
        <v>1275</v>
      </c>
    </row>
    <row r="376" spans="1:3" x14ac:dyDescent="0.3">
      <c r="A376" s="40">
        <v>524</v>
      </c>
      <c r="B376" s="40" t="s">
        <v>1561</v>
      </c>
      <c r="C376" s="40" t="s">
        <v>1275</v>
      </c>
    </row>
    <row r="377" spans="1:3" x14ac:dyDescent="0.3">
      <c r="A377" s="40">
        <v>525</v>
      </c>
      <c r="B377" s="40" t="s">
        <v>2356</v>
      </c>
      <c r="C377" s="40" t="s">
        <v>1275</v>
      </c>
    </row>
    <row r="378" spans="1:3" x14ac:dyDescent="0.3">
      <c r="A378" s="40">
        <v>527</v>
      </c>
      <c r="B378" s="40" t="s">
        <v>1961</v>
      </c>
      <c r="C378" s="40" t="s">
        <v>1275</v>
      </c>
    </row>
    <row r="379" spans="1:3" x14ac:dyDescent="0.3">
      <c r="A379" s="40">
        <v>528</v>
      </c>
      <c r="B379" s="40" t="s">
        <v>1562</v>
      </c>
      <c r="C379" s="40" t="s">
        <v>1278</v>
      </c>
    </row>
    <row r="380" spans="1:3" x14ac:dyDescent="0.3">
      <c r="A380" s="40">
        <v>529</v>
      </c>
      <c r="B380" s="40" t="s">
        <v>1563</v>
      </c>
      <c r="C380" s="40" t="s">
        <v>1275</v>
      </c>
    </row>
    <row r="381" spans="1:3" x14ac:dyDescent="0.3">
      <c r="A381" s="40">
        <v>530</v>
      </c>
      <c r="B381" s="40" t="s">
        <v>1564</v>
      </c>
      <c r="C381" s="40" t="s">
        <v>1275</v>
      </c>
    </row>
    <row r="382" spans="1:3" x14ac:dyDescent="0.3">
      <c r="A382" s="40">
        <v>531</v>
      </c>
      <c r="B382" s="40" t="s">
        <v>1565</v>
      </c>
      <c r="C382" s="40" t="s">
        <v>1275</v>
      </c>
    </row>
    <row r="383" spans="1:3" x14ac:dyDescent="0.3">
      <c r="A383" s="40">
        <v>532</v>
      </c>
      <c r="B383" s="40" t="s">
        <v>1566</v>
      </c>
      <c r="C383" s="40" t="s">
        <v>1278</v>
      </c>
    </row>
    <row r="384" spans="1:3" x14ac:dyDescent="0.3">
      <c r="A384" s="40">
        <v>533</v>
      </c>
      <c r="B384" s="40" t="s">
        <v>1953</v>
      </c>
      <c r="C384" s="40" t="s">
        <v>1275</v>
      </c>
    </row>
    <row r="385" spans="1:3" x14ac:dyDescent="0.3">
      <c r="A385" s="40">
        <v>533</v>
      </c>
      <c r="B385" s="40" t="s">
        <v>1567</v>
      </c>
      <c r="C385" s="40" t="s">
        <v>1275</v>
      </c>
    </row>
    <row r="386" spans="1:3" x14ac:dyDescent="0.3">
      <c r="A386" s="40">
        <v>534</v>
      </c>
      <c r="B386" s="40" t="s">
        <v>1568</v>
      </c>
      <c r="C386" s="40" t="s">
        <v>1275</v>
      </c>
    </row>
    <row r="387" spans="1:3" x14ac:dyDescent="0.3">
      <c r="A387" s="40">
        <v>535</v>
      </c>
      <c r="B387" s="40" t="s">
        <v>2333</v>
      </c>
      <c r="C387" s="40" t="s">
        <v>1275</v>
      </c>
    </row>
    <row r="388" spans="1:3" x14ac:dyDescent="0.3">
      <c r="A388" s="40">
        <v>536</v>
      </c>
      <c r="B388" s="40" t="s">
        <v>1569</v>
      </c>
      <c r="C388" s="40" t="s">
        <v>1275</v>
      </c>
    </row>
    <row r="389" spans="1:3" x14ac:dyDescent="0.3">
      <c r="A389" s="40">
        <v>537</v>
      </c>
      <c r="B389" s="40" t="s">
        <v>1570</v>
      </c>
      <c r="C389" s="40" t="s">
        <v>1277</v>
      </c>
    </row>
    <row r="390" spans="1:3" x14ac:dyDescent="0.3">
      <c r="A390" s="40">
        <v>538</v>
      </c>
      <c r="B390" s="40" t="s">
        <v>2405</v>
      </c>
      <c r="C390" s="40" t="s">
        <v>1278</v>
      </c>
    </row>
    <row r="391" spans="1:3" x14ac:dyDescent="0.3">
      <c r="A391" s="40">
        <v>539</v>
      </c>
      <c r="B391" s="40" t="s">
        <v>2347</v>
      </c>
      <c r="C391" s="40" t="s">
        <v>1275</v>
      </c>
    </row>
    <row r="392" spans="1:3" x14ac:dyDescent="0.3">
      <c r="A392" s="40">
        <v>540</v>
      </c>
      <c r="B392" s="40" t="s">
        <v>2411</v>
      </c>
      <c r="C392" s="40" t="s">
        <v>1275</v>
      </c>
    </row>
    <row r="393" spans="1:3" x14ac:dyDescent="0.3">
      <c r="A393" s="40">
        <v>541</v>
      </c>
      <c r="B393" s="40" t="s">
        <v>1571</v>
      </c>
      <c r="C393" s="40" t="s">
        <v>1275</v>
      </c>
    </row>
    <row r="394" spans="1:3" x14ac:dyDescent="0.3">
      <c r="A394" s="40">
        <v>542</v>
      </c>
      <c r="B394" s="40" t="s">
        <v>2364</v>
      </c>
      <c r="C394" s="40" t="s">
        <v>1275</v>
      </c>
    </row>
    <row r="395" spans="1:3" x14ac:dyDescent="0.3">
      <c r="A395" s="40">
        <v>544</v>
      </c>
      <c r="B395" s="40" t="s">
        <v>1572</v>
      </c>
      <c r="C395" s="40" t="s">
        <v>1275</v>
      </c>
    </row>
    <row r="396" spans="1:3" x14ac:dyDescent="0.3">
      <c r="A396" s="40">
        <v>545</v>
      </c>
      <c r="B396" s="40" t="s">
        <v>1573</v>
      </c>
      <c r="C396" s="40" t="s">
        <v>1275</v>
      </c>
    </row>
    <row r="397" spans="1:3" x14ac:dyDescent="0.3">
      <c r="A397" s="40">
        <v>546</v>
      </c>
      <c r="B397" s="40" t="s">
        <v>1574</v>
      </c>
      <c r="C397" s="40" t="s">
        <v>1275</v>
      </c>
    </row>
    <row r="398" spans="1:3" x14ac:dyDescent="0.3">
      <c r="A398" s="40">
        <v>547</v>
      </c>
      <c r="B398" s="40" t="s">
        <v>1575</v>
      </c>
      <c r="C398" s="40" t="s">
        <v>1275</v>
      </c>
    </row>
    <row r="399" spans="1:3" x14ac:dyDescent="0.3">
      <c r="A399" s="40">
        <v>548</v>
      </c>
      <c r="B399" s="40" t="s">
        <v>1576</v>
      </c>
      <c r="C399" s="40" t="s">
        <v>1275</v>
      </c>
    </row>
    <row r="400" spans="1:3" x14ac:dyDescent="0.3">
      <c r="A400" s="40">
        <v>549</v>
      </c>
      <c r="B400" s="40" t="s">
        <v>1577</v>
      </c>
      <c r="C400" s="40" t="s">
        <v>1275</v>
      </c>
    </row>
    <row r="401" spans="1:3" x14ac:dyDescent="0.3">
      <c r="A401" s="40">
        <v>551</v>
      </c>
      <c r="B401" s="40" t="s">
        <v>1578</v>
      </c>
      <c r="C401" s="40" t="s">
        <v>1275</v>
      </c>
    </row>
    <row r="402" spans="1:3" x14ac:dyDescent="0.3">
      <c r="A402" s="40">
        <v>552</v>
      </c>
      <c r="B402" s="40" t="s">
        <v>1579</v>
      </c>
      <c r="C402" s="40" t="s">
        <v>1275</v>
      </c>
    </row>
    <row r="403" spans="1:3" x14ac:dyDescent="0.3">
      <c r="A403" s="40">
        <v>553</v>
      </c>
      <c r="B403" s="40" t="s">
        <v>1580</v>
      </c>
      <c r="C403" s="40" t="s">
        <v>1275</v>
      </c>
    </row>
    <row r="404" spans="1:3" x14ac:dyDescent="0.3">
      <c r="A404" s="40">
        <v>554</v>
      </c>
      <c r="B404" s="40" t="s">
        <v>1581</v>
      </c>
      <c r="C404" s="40" t="s">
        <v>1275</v>
      </c>
    </row>
    <row r="405" spans="1:3" x14ac:dyDescent="0.3">
      <c r="A405" s="40">
        <v>555</v>
      </c>
      <c r="B405" s="40" t="s">
        <v>1582</v>
      </c>
      <c r="C405" s="40" t="s">
        <v>1275</v>
      </c>
    </row>
    <row r="406" spans="1:3" x14ac:dyDescent="0.3">
      <c r="A406" s="40">
        <v>556</v>
      </c>
      <c r="B406" s="40" t="s">
        <v>1583</v>
      </c>
      <c r="C406" s="40" t="s">
        <v>1275</v>
      </c>
    </row>
    <row r="407" spans="1:3" x14ac:dyDescent="0.3">
      <c r="A407" s="40">
        <v>557</v>
      </c>
      <c r="B407" s="40" t="s">
        <v>1584</v>
      </c>
      <c r="C407" s="40" t="s">
        <v>1275</v>
      </c>
    </row>
    <row r="408" spans="1:3" x14ac:dyDescent="0.3">
      <c r="A408" s="40">
        <v>558</v>
      </c>
      <c r="B408" s="40" t="s">
        <v>2336</v>
      </c>
      <c r="C408" s="40" t="s">
        <v>1275</v>
      </c>
    </row>
    <row r="409" spans="1:3" x14ac:dyDescent="0.3">
      <c r="A409" s="40">
        <v>559</v>
      </c>
      <c r="B409" s="40" t="s">
        <v>1585</v>
      </c>
      <c r="C409" s="40" t="s">
        <v>1275</v>
      </c>
    </row>
    <row r="410" spans="1:3" x14ac:dyDescent="0.3">
      <c r="A410" s="40">
        <v>560</v>
      </c>
      <c r="B410" s="40" t="s">
        <v>1586</v>
      </c>
      <c r="C410" s="40" t="s">
        <v>1275</v>
      </c>
    </row>
    <row r="411" spans="1:3" x14ac:dyDescent="0.3">
      <c r="A411" s="40">
        <v>561</v>
      </c>
      <c r="B411" s="40" t="s">
        <v>1587</v>
      </c>
      <c r="C411" s="40" t="s">
        <v>1275</v>
      </c>
    </row>
    <row r="412" spans="1:3" x14ac:dyDescent="0.3">
      <c r="A412" s="40">
        <v>562</v>
      </c>
      <c r="B412" s="40" t="s">
        <v>1588</v>
      </c>
      <c r="C412" s="40" t="s">
        <v>1275</v>
      </c>
    </row>
    <row r="413" spans="1:3" x14ac:dyDescent="0.3">
      <c r="A413" s="40">
        <v>563</v>
      </c>
      <c r="B413" s="40" t="s">
        <v>1589</v>
      </c>
      <c r="C413" s="40" t="s">
        <v>1275</v>
      </c>
    </row>
    <row r="414" spans="1:3" x14ac:dyDescent="0.3">
      <c r="A414" s="40">
        <v>564</v>
      </c>
      <c r="B414" s="40" t="s">
        <v>1590</v>
      </c>
      <c r="C414" s="40" t="s">
        <v>1275</v>
      </c>
    </row>
    <row r="415" spans="1:3" x14ac:dyDescent="0.3">
      <c r="A415" s="40">
        <v>565</v>
      </c>
      <c r="B415" s="40" t="s">
        <v>1591</v>
      </c>
      <c r="C415" s="40" t="s">
        <v>1275</v>
      </c>
    </row>
    <row r="416" spans="1:3" x14ac:dyDescent="0.3">
      <c r="A416" s="40">
        <v>566</v>
      </c>
      <c r="B416" s="40" t="s">
        <v>1592</v>
      </c>
      <c r="C416" s="40" t="s">
        <v>1275</v>
      </c>
    </row>
    <row r="417" spans="1:3" x14ac:dyDescent="0.3">
      <c r="A417" s="40">
        <v>567</v>
      </c>
      <c r="B417" s="40" t="s">
        <v>1593</v>
      </c>
      <c r="C417" s="40" t="s">
        <v>1275</v>
      </c>
    </row>
    <row r="418" spans="1:3" x14ac:dyDescent="0.3">
      <c r="A418" s="40">
        <v>568</v>
      </c>
      <c r="B418" s="40" t="s">
        <v>1594</v>
      </c>
      <c r="C418" s="40" t="s">
        <v>1275</v>
      </c>
    </row>
    <row r="419" spans="1:3" x14ac:dyDescent="0.3">
      <c r="A419" s="40">
        <v>569</v>
      </c>
      <c r="B419" s="40" t="s">
        <v>1595</v>
      </c>
      <c r="C419" s="40" t="s">
        <v>1275</v>
      </c>
    </row>
    <row r="420" spans="1:3" x14ac:dyDescent="0.3">
      <c r="A420" s="40">
        <v>570</v>
      </c>
      <c r="B420" s="40" t="s">
        <v>1596</v>
      </c>
      <c r="C420" s="40" t="s">
        <v>1275</v>
      </c>
    </row>
    <row r="421" spans="1:3" x14ac:dyDescent="0.3">
      <c r="A421" s="40">
        <v>571</v>
      </c>
      <c r="B421" s="40" t="s">
        <v>1597</v>
      </c>
      <c r="C421" s="40" t="s">
        <v>1275</v>
      </c>
    </row>
    <row r="422" spans="1:3" x14ac:dyDescent="0.3">
      <c r="A422" s="40">
        <v>572</v>
      </c>
      <c r="B422" s="40" t="s">
        <v>1598</v>
      </c>
      <c r="C422" s="40" t="s">
        <v>1275</v>
      </c>
    </row>
    <row r="423" spans="1:3" x14ac:dyDescent="0.3">
      <c r="A423" s="40">
        <v>573</v>
      </c>
      <c r="B423" s="40" t="s">
        <v>1599</v>
      </c>
      <c r="C423" s="40" t="s">
        <v>1275</v>
      </c>
    </row>
    <row r="424" spans="1:3" x14ac:dyDescent="0.3">
      <c r="A424" s="40">
        <v>574</v>
      </c>
      <c r="B424" s="40" t="s">
        <v>1600</v>
      </c>
      <c r="C424" s="40" t="s">
        <v>1275</v>
      </c>
    </row>
    <row r="425" spans="1:3" x14ac:dyDescent="0.3">
      <c r="A425" s="40">
        <v>575</v>
      </c>
      <c r="B425" s="40" t="s">
        <v>1601</v>
      </c>
      <c r="C425" s="40" t="s">
        <v>1275</v>
      </c>
    </row>
    <row r="426" spans="1:3" x14ac:dyDescent="0.3">
      <c r="A426" s="40">
        <v>576</v>
      </c>
      <c r="B426" s="40" t="s">
        <v>2485</v>
      </c>
      <c r="C426" s="40" t="s">
        <v>1277</v>
      </c>
    </row>
    <row r="427" spans="1:3" x14ac:dyDescent="0.3">
      <c r="A427" s="40">
        <v>577</v>
      </c>
      <c r="B427" s="40" t="s">
        <v>1602</v>
      </c>
      <c r="C427" s="40" t="s">
        <v>1275</v>
      </c>
    </row>
    <row r="428" spans="1:3" x14ac:dyDescent="0.3">
      <c r="A428" s="40">
        <v>578</v>
      </c>
      <c r="B428" s="40" t="s">
        <v>1603</v>
      </c>
      <c r="C428" s="40" t="s">
        <v>1275</v>
      </c>
    </row>
    <row r="429" spans="1:3" x14ac:dyDescent="0.3">
      <c r="A429" s="40">
        <v>579</v>
      </c>
      <c r="B429" s="40" t="s">
        <v>1604</v>
      </c>
      <c r="C429" s="40" t="s">
        <v>1276</v>
      </c>
    </row>
    <row r="430" spans="1:3" x14ac:dyDescent="0.3">
      <c r="A430" s="40">
        <v>580</v>
      </c>
      <c r="B430" s="40" t="s">
        <v>1605</v>
      </c>
      <c r="C430" s="40" t="s">
        <v>1275</v>
      </c>
    </row>
    <row r="431" spans="1:3" s="83" customFormat="1" x14ac:dyDescent="0.3">
      <c r="A431" s="91">
        <v>581</v>
      </c>
      <c r="B431" s="91" t="s">
        <v>1606</v>
      </c>
      <c r="C431" s="91" t="s">
        <v>1275</v>
      </c>
    </row>
    <row r="432" spans="1:3" x14ac:dyDescent="0.3">
      <c r="A432" s="40">
        <v>582</v>
      </c>
      <c r="B432" s="40" t="s">
        <v>2481</v>
      </c>
      <c r="C432" s="40" t="s">
        <v>1277</v>
      </c>
    </row>
    <row r="433" spans="1:3" x14ac:dyDescent="0.3">
      <c r="A433" s="40">
        <v>583</v>
      </c>
      <c r="B433" s="40" t="s">
        <v>1607</v>
      </c>
      <c r="C433" s="40" t="s">
        <v>1275</v>
      </c>
    </row>
    <row r="434" spans="1:3" x14ac:dyDescent="0.3">
      <c r="A434" s="40">
        <v>584</v>
      </c>
      <c r="B434" s="40" t="s">
        <v>1608</v>
      </c>
      <c r="C434" s="40" t="s">
        <v>1277</v>
      </c>
    </row>
    <row r="435" spans="1:3" x14ac:dyDescent="0.3">
      <c r="A435" s="40">
        <v>585</v>
      </c>
      <c r="B435" s="40" t="s">
        <v>1609</v>
      </c>
      <c r="C435" s="40" t="s">
        <v>1275</v>
      </c>
    </row>
    <row r="436" spans="1:3" x14ac:dyDescent="0.3">
      <c r="A436" s="40">
        <v>586</v>
      </c>
      <c r="B436" s="40" t="s">
        <v>1610</v>
      </c>
      <c r="C436" s="40" t="s">
        <v>1275</v>
      </c>
    </row>
    <row r="437" spans="1:3" x14ac:dyDescent="0.3">
      <c r="A437" s="40">
        <v>587</v>
      </c>
      <c r="B437" s="40" t="s">
        <v>1611</v>
      </c>
      <c r="C437" s="40" t="s">
        <v>1275</v>
      </c>
    </row>
    <row r="438" spans="1:3" x14ac:dyDescent="0.3">
      <c r="A438" s="40">
        <v>588</v>
      </c>
      <c r="B438" s="40" t="s">
        <v>1612</v>
      </c>
      <c r="C438" s="40" t="s">
        <v>1275</v>
      </c>
    </row>
    <row r="439" spans="1:3" x14ac:dyDescent="0.3">
      <c r="A439" s="40">
        <v>589</v>
      </c>
      <c r="B439" s="40" t="s">
        <v>1613</v>
      </c>
      <c r="C439" s="40" t="s">
        <v>1275</v>
      </c>
    </row>
    <row r="440" spans="1:3" x14ac:dyDescent="0.3">
      <c r="A440" s="40">
        <v>590</v>
      </c>
      <c r="B440" s="40" t="s">
        <v>1614</v>
      </c>
      <c r="C440" s="40" t="s">
        <v>1275</v>
      </c>
    </row>
    <row r="441" spans="1:3" x14ac:dyDescent="0.3">
      <c r="A441" s="40">
        <v>591</v>
      </c>
      <c r="B441" s="40" t="s">
        <v>1615</v>
      </c>
      <c r="C441" s="40" t="s">
        <v>1275</v>
      </c>
    </row>
    <row r="442" spans="1:3" x14ac:dyDescent="0.3">
      <c r="A442" s="40">
        <v>592</v>
      </c>
      <c r="B442" s="40" t="s">
        <v>1616</v>
      </c>
      <c r="C442" s="40" t="s">
        <v>1277</v>
      </c>
    </row>
    <row r="443" spans="1:3" x14ac:dyDescent="0.3">
      <c r="A443" s="40">
        <v>593</v>
      </c>
      <c r="B443" s="40" t="s">
        <v>1617</v>
      </c>
      <c r="C443" s="40" t="s">
        <v>1275</v>
      </c>
    </row>
    <row r="444" spans="1:3" x14ac:dyDescent="0.3">
      <c r="A444" s="40">
        <v>594</v>
      </c>
      <c r="B444" s="40" t="s">
        <v>1618</v>
      </c>
      <c r="C444" s="40" t="s">
        <v>1278</v>
      </c>
    </row>
    <row r="445" spans="1:3" x14ac:dyDescent="0.3">
      <c r="A445" s="40">
        <v>595</v>
      </c>
      <c r="B445" s="40" t="s">
        <v>2294</v>
      </c>
      <c r="C445" s="40" t="s">
        <v>1278</v>
      </c>
    </row>
    <row r="446" spans="1:3" x14ac:dyDescent="0.3">
      <c r="A446" s="40">
        <v>596</v>
      </c>
      <c r="B446" s="40" t="s">
        <v>2295</v>
      </c>
      <c r="C446" s="40" t="s">
        <v>1275</v>
      </c>
    </row>
    <row r="447" spans="1:3" x14ac:dyDescent="0.3">
      <c r="A447" s="40">
        <v>597</v>
      </c>
      <c r="B447" s="40" t="s">
        <v>2381</v>
      </c>
      <c r="C447" s="40" t="s">
        <v>1278</v>
      </c>
    </row>
    <row r="448" spans="1:3" x14ac:dyDescent="0.3">
      <c r="A448" s="40">
        <v>598</v>
      </c>
      <c r="B448" s="40" t="s">
        <v>2385</v>
      </c>
      <c r="C448" s="40" t="s">
        <v>1278</v>
      </c>
    </row>
    <row r="449" spans="1:3" x14ac:dyDescent="0.3">
      <c r="A449" s="40">
        <v>599</v>
      </c>
      <c r="B449" s="40" t="s">
        <v>1619</v>
      </c>
      <c r="C449" s="40" t="s">
        <v>1278</v>
      </c>
    </row>
    <row r="450" spans="1:3" s="83" customFormat="1" x14ac:dyDescent="0.3">
      <c r="A450" s="106">
        <v>600</v>
      </c>
      <c r="B450" s="106" t="s">
        <v>2490</v>
      </c>
      <c r="C450" s="106" t="s">
        <v>1275</v>
      </c>
    </row>
    <row r="451" spans="1:3" x14ac:dyDescent="0.3">
      <c r="A451" s="40">
        <v>601</v>
      </c>
      <c r="B451" s="40" t="s">
        <v>2389</v>
      </c>
      <c r="C451" s="40" t="s">
        <v>1278</v>
      </c>
    </row>
    <row r="452" spans="1:3" x14ac:dyDescent="0.3">
      <c r="A452" s="40">
        <v>602</v>
      </c>
      <c r="B452" s="40" t="s">
        <v>2401</v>
      </c>
      <c r="C452" s="40" t="s">
        <v>1278</v>
      </c>
    </row>
    <row r="453" spans="1:3" x14ac:dyDescent="0.3">
      <c r="A453" s="40">
        <v>603</v>
      </c>
      <c r="B453" s="40" t="s">
        <v>2402</v>
      </c>
      <c r="C453" s="40" t="s">
        <v>1278</v>
      </c>
    </row>
    <row r="454" spans="1:3" x14ac:dyDescent="0.3">
      <c r="A454" s="40">
        <v>604</v>
      </c>
      <c r="B454" s="40" t="s">
        <v>1620</v>
      </c>
      <c r="C454" s="40" t="s">
        <v>1278</v>
      </c>
    </row>
    <row r="455" spans="1:3" x14ac:dyDescent="0.3">
      <c r="A455" s="40">
        <v>605</v>
      </c>
      <c r="B455" s="40" t="s">
        <v>1621</v>
      </c>
      <c r="C455" s="40" t="s">
        <v>1278</v>
      </c>
    </row>
    <row r="456" spans="1:3" x14ac:dyDescent="0.3">
      <c r="A456" s="40">
        <v>606</v>
      </c>
      <c r="B456" s="40" t="s">
        <v>1622</v>
      </c>
      <c r="C456" s="40" t="s">
        <v>1278</v>
      </c>
    </row>
    <row r="457" spans="1:3" x14ac:dyDescent="0.3">
      <c r="A457" s="40">
        <v>607</v>
      </c>
      <c r="B457" s="40" t="s">
        <v>1623</v>
      </c>
      <c r="C457" s="40" t="s">
        <v>1275</v>
      </c>
    </row>
    <row r="458" spans="1:3" x14ac:dyDescent="0.3">
      <c r="A458" s="40">
        <v>608</v>
      </c>
      <c r="B458" s="40" t="s">
        <v>1624</v>
      </c>
      <c r="C458" s="40" t="s">
        <v>1276</v>
      </c>
    </row>
    <row r="459" spans="1:3" x14ac:dyDescent="0.3">
      <c r="A459" s="40">
        <v>609</v>
      </c>
      <c r="B459" s="40" t="s">
        <v>1625</v>
      </c>
      <c r="C459" s="40" t="s">
        <v>1276</v>
      </c>
    </row>
    <row r="460" spans="1:3" x14ac:dyDescent="0.3">
      <c r="A460" s="40">
        <v>610</v>
      </c>
      <c r="B460" s="40" t="s">
        <v>1626</v>
      </c>
      <c r="C460" s="40" t="s">
        <v>1275</v>
      </c>
    </row>
    <row r="461" spans="1:3" x14ac:dyDescent="0.3">
      <c r="A461" s="40">
        <v>611</v>
      </c>
      <c r="B461" s="40" t="s">
        <v>1627</v>
      </c>
      <c r="C461" s="40" t="s">
        <v>1275</v>
      </c>
    </row>
    <row r="462" spans="1:3" x14ac:dyDescent="0.3">
      <c r="A462" s="40">
        <v>612</v>
      </c>
      <c r="B462" s="40" t="s">
        <v>1628</v>
      </c>
      <c r="C462" s="40" t="s">
        <v>1276</v>
      </c>
    </row>
    <row r="463" spans="1:3" x14ac:dyDescent="0.3">
      <c r="A463" s="40">
        <v>613</v>
      </c>
      <c r="B463" s="40" t="s">
        <v>1629</v>
      </c>
      <c r="C463" s="40" t="s">
        <v>1276</v>
      </c>
    </row>
    <row r="464" spans="1:3" s="83" customFormat="1" x14ac:dyDescent="0.3">
      <c r="A464" s="106">
        <v>614</v>
      </c>
      <c r="B464" s="106" t="s">
        <v>2497</v>
      </c>
      <c r="C464" s="106" t="s">
        <v>1275</v>
      </c>
    </row>
    <row r="465" spans="1:3" x14ac:dyDescent="0.3">
      <c r="A465" s="40">
        <v>615</v>
      </c>
      <c r="B465" s="40" t="s">
        <v>1630</v>
      </c>
      <c r="C465" s="40" t="s">
        <v>1277</v>
      </c>
    </row>
    <row r="466" spans="1:3" x14ac:dyDescent="0.3">
      <c r="A466" s="40">
        <v>616</v>
      </c>
      <c r="B466" s="40" t="s">
        <v>1631</v>
      </c>
      <c r="C466" s="40" t="s">
        <v>1277</v>
      </c>
    </row>
    <row r="467" spans="1:3" x14ac:dyDescent="0.3">
      <c r="A467" s="40">
        <v>617</v>
      </c>
      <c r="B467" s="40" t="s">
        <v>1632</v>
      </c>
      <c r="C467" s="40" t="s">
        <v>1275</v>
      </c>
    </row>
    <row r="468" spans="1:3" x14ac:dyDescent="0.3">
      <c r="A468" s="40">
        <v>618</v>
      </c>
      <c r="B468" s="40" t="s">
        <v>1633</v>
      </c>
      <c r="C468" s="40" t="s">
        <v>1275</v>
      </c>
    </row>
    <row r="469" spans="1:3" x14ac:dyDescent="0.3">
      <c r="A469" s="40">
        <v>619</v>
      </c>
      <c r="B469" s="40" t="s">
        <v>1634</v>
      </c>
      <c r="C469" s="40" t="s">
        <v>1277</v>
      </c>
    </row>
    <row r="470" spans="1:3" x14ac:dyDescent="0.3">
      <c r="A470" s="40">
        <v>620</v>
      </c>
      <c r="B470" s="40" t="s">
        <v>1635</v>
      </c>
      <c r="C470" s="40" t="s">
        <v>1275</v>
      </c>
    </row>
    <row r="471" spans="1:3" x14ac:dyDescent="0.3">
      <c r="A471" s="40">
        <v>621</v>
      </c>
      <c r="B471" s="40" t="s">
        <v>2267</v>
      </c>
      <c r="C471" s="40" t="s">
        <v>1275</v>
      </c>
    </row>
    <row r="472" spans="1:3" x14ac:dyDescent="0.3">
      <c r="A472" s="40">
        <v>622</v>
      </c>
      <c r="B472" s="40" t="s">
        <v>1636</v>
      </c>
      <c r="C472" s="40" t="s">
        <v>1275</v>
      </c>
    </row>
    <row r="473" spans="1:3" x14ac:dyDescent="0.3">
      <c r="A473" s="40">
        <v>623</v>
      </c>
      <c r="B473" s="40" t="s">
        <v>1637</v>
      </c>
      <c r="C473" s="40" t="s">
        <v>1275</v>
      </c>
    </row>
    <row r="474" spans="1:3" x14ac:dyDescent="0.3">
      <c r="A474" s="40">
        <v>624</v>
      </c>
      <c r="B474" s="40" t="s">
        <v>2291</v>
      </c>
      <c r="C474" s="40" t="s">
        <v>1275</v>
      </c>
    </row>
    <row r="475" spans="1:3" x14ac:dyDescent="0.3">
      <c r="A475" s="40">
        <v>625</v>
      </c>
      <c r="B475" s="40" t="s">
        <v>2292</v>
      </c>
      <c r="C475" s="40" t="s">
        <v>1275</v>
      </c>
    </row>
    <row r="476" spans="1:3" x14ac:dyDescent="0.3">
      <c r="A476" s="40">
        <v>626</v>
      </c>
      <c r="B476" s="40" t="s">
        <v>1638</v>
      </c>
      <c r="C476" s="40" t="s">
        <v>1275</v>
      </c>
    </row>
    <row r="477" spans="1:3" x14ac:dyDescent="0.3">
      <c r="A477" s="40">
        <v>627</v>
      </c>
      <c r="B477" s="40" t="s">
        <v>1639</v>
      </c>
      <c r="C477" s="40" t="s">
        <v>1275</v>
      </c>
    </row>
    <row r="478" spans="1:3" x14ac:dyDescent="0.3">
      <c r="A478" s="40">
        <v>628</v>
      </c>
      <c r="B478" s="40" t="s">
        <v>1640</v>
      </c>
      <c r="C478" s="40" t="s">
        <v>1275</v>
      </c>
    </row>
    <row r="479" spans="1:3" x14ac:dyDescent="0.3">
      <c r="A479" s="40">
        <v>629</v>
      </c>
      <c r="B479" s="40" t="s">
        <v>1641</v>
      </c>
      <c r="C479" s="40" t="s">
        <v>1275</v>
      </c>
    </row>
    <row r="480" spans="1:3" x14ac:dyDescent="0.3">
      <c r="A480" s="40">
        <v>630</v>
      </c>
      <c r="B480" s="40" t="s">
        <v>1642</v>
      </c>
      <c r="C480" s="40" t="s">
        <v>1276</v>
      </c>
    </row>
    <row r="481" spans="1:3" x14ac:dyDescent="0.3">
      <c r="A481" s="40">
        <v>631</v>
      </c>
      <c r="B481" s="40" t="s">
        <v>1643</v>
      </c>
      <c r="C481" s="40" t="s">
        <v>1276</v>
      </c>
    </row>
    <row r="482" spans="1:3" x14ac:dyDescent="0.3">
      <c r="A482" s="40">
        <v>632</v>
      </c>
      <c r="B482" s="40" t="s">
        <v>1644</v>
      </c>
      <c r="C482" s="40" t="s">
        <v>1278</v>
      </c>
    </row>
    <row r="483" spans="1:3" x14ac:dyDescent="0.3">
      <c r="A483" s="40">
        <v>633</v>
      </c>
      <c r="B483" s="40" t="s">
        <v>1645</v>
      </c>
      <c r="C483" s="40" t="s">
        <v>1278</v>
      </c>
    </row>
    <row r="484" spans="1:3" x14ac:dyDescent="0.3">
      <c r="A484" s="40">
        <v>634</v>
      </c>
      <c r="B484" s="40" t="s">
        <v>1646</v>
      </c>
      <c r="C484" s="40" t="s">
        <v>1276</v>
      </c>
    </row>
    <row r="485" spans="1:3" x14ac:dyDescent="0.3">
      <c r="A485" s="40">
        <v>635</v>
      </c>
      <c r="B485" s="40" t="s">
        <v>1647</v>
      </c>
      <c r="C485" s="40" t="s">
        <v>1278</v>
      </c>
    </row>
    <row r="486" spans="1:3" x14ac:dyDescent="0.3">
      <c r="A486" s="40">
        <v>636</v>
      </c>
      <c r="B486" s="40" t="s">
        <v>2290</v>
      </c>
      <c r="C486" s="40" t="s">
        <v>1278</v>
      </c>
    </row>
    <row r="487" spans="1:3" x14ac:dyDescent="0.3">
      <c r="A487" s="40">
        <v>637</v>
      </c>
      <c r="B487" s="40" t="s">
        <v>1648</v>
      </c>
      <c r="C487" s="40" t="s">
        <v>1278</v>
      </c>
    </row>
    <row r="488" spans="1:3" x14ac:dyDescent="0.3">
      <c r="A488" s="40">
        <v>638</v>
      </c>
      <c r="B488" s="40" t="s">
        <v>2375</v>
      </c>
      <c r="C488" s="40" t="s">
        <v>1278</v>
      </c>
    </row>
    <row r="489" spans="1:3" x14ac:dyDescent="0.3">
      <c r="A489" s="40">
        <v>639</v>
      </c>
      <c r="B489" s="40" t="s">
        <v>1649</v>
      </c>
      <c r="C489" s="40" t="s">
        <v>1275</v>
      </c>
    </row>
    <row r="490" spans="1:3" x14ac:dyDescent="0.3">
      <c r="A490" s="40">
        <v>640</v>
      </c>
      <c r="B490" s="40" t="s">
        <v>1650</v>
      </c>
      <c r="C490" s="40" t="s">
        <v>1275</v>
      </c>
    </row>
    <row r="491" spans="1:3" x14ac:dyDescent="0.3">
      <c r="A491" s="40">
        <v>641</v>
      </c>
      <c r="B491" s="40" t="s">
        <v>1651</v>
      </c>
      <c r="C491" s="40" t="s">
        <v>1275</v>
      </c>
    </row>
    <row r="492" spans="1:3" x14ac:dyDescent="0.3">
      <c r="A492" s="40">
        <v>642</v>
      </c>
      <c r="B492" s="40" t="s">
        <v>1652</v>
      </c>
      <c r="C492" s="40" t="s">
        <v>1275</v>
      </c>
    </row>
    <row r="493" spans="1:3" x14ac:dyDescent="0.3">
      <c r="A493" s="40">
        <v>643</v>
      </c>
      <c r="B493" s="40" t="s">
        <v>1653</v>
      </c>
      <c r="C493" s="40" t="s">
        <v>1278</v>
      </c>
    </row>
    <row r="494" spans="1:3" x14ac:dyDescent="0.3">
      <c r="A494" s="40">
        <v>644</v>
      </c>
      <c r="B494" s="40" t="s">
        <v>2400</v>
      </c>
      <c r="C494" s="40" t="s">
        <v>1278</v>
      </c>
    </row>
    <row r="495" spans="1:3" x14ac:dyDescent="0.3">
      <c r="A495" s="40">
        <v>645</v>
      </c>
      <c r="B495" s="40" t="s">
        <v>1654</v>
      </c>
      <c r="C495" s="40" t="s">
        <v>1278</v>
      </c>
    </row>
    <row r="496" spans="1:3" x14ac:dyDescent="0.3">
      <c r="A496" s="40">
        <v>646</v>
      </c>
      <c r="B496" s="40" t="s">
        <v>1655</v>
      </c>
      <c r="C496" s="40" t="s">
        <v>1278</v>
      </c>
    </row>
    <row r="497" spans="1:3" x14ac:dyDescent="0.3">
      <c r="A497" s="40">
        <v>647</v>
      </c>
      <c r="B497" s="40" t="s">
        <v>1656</v>
      </c>
      <c r="C497" s="40" t="s">
        <v>1278</v>
      </c>
    </row>
    <row r="498" spans="1:3" x14ac:dyDescent="0.3">
      <c r="A498" s="40">
        <v>648</v>
      </c>
      <c r="B498" s="40" t="s">
        <v>1657</v>
      </c>
      <c r="C498" s="40" t="s">
        <v>1275</v>
      </c>
    </row>
    <row r="499" spans="1:3" x14ac:dyDescent="0.3">
      <c r="A499" s="40">
        <v>649</v>
      </c>
      <c r="B499" s="40" t="s">
        <v>1658</v>
      </c>
      <c r="C499" s="40" t="s">
        <v>1278</v>
      </c>
    </row>
    <row r="500" spans="1:3" x14ac:dyDescent="0.3">
      <c r="A500" s="40">
        <v>650</v>
      </c>
      <c r="B500" s="40" t="s">
        <v>2383</v>
      </c>
      <c r="C500" s="40" t="s">
        <v>1278</v>
      </c>
    </row>
    <row r="501" spans="1:3" x14ac:dyDescent="0.3">
      <c r="A501" s="40">
        <v>651</v>
      </c>
      <c r="B501" s="40" t="s">
        <v>2284</v>
      </c>
      <c r="C501" s="40" t="s">
        <v>1276</v>
      </c>
    </row>
    <row r="502" spans="1:3" x14ac:dyDescent="0.3">
      <c r="A502" s="40">
        <v>653</v>
      </c>
      <c r="B502" s="40" t="s">
        <v>2289</v>
      </c>
      <c r="C502" s="40" t="s">
        <v>1278</v>
      </c>
    </row>
    <row r="503" spans="1:3" x14ac:dyDescent="0.3">
      <c r="A503" s="40">
        <v>654</v>
      </c>
      <c r="B503" s="40" t="s">
        <v>2406</v>
      </c>
      <c r="C503" s="40" t="s">
        <v>1278</v>
      </c>
    </row>
    <row r="504" spans="1:3" x14ac:dyDescent="0.3">
      <c r="A504" s="40">
        <v>655</v>
      </c>
      <c r="B504" s="40" t="s">
        <v>1991</v>
      </c>
      <c r="C504" s="40" t="s">
        <v>1275</v>
      </c>
    </row>
    <row r="505" spans="1:3" x14ac:dyDescent="0.3">
      <c r="A505" s="40">
        <v>658</v>
      </c>
      <c r="B505" s="40" t="s">
        <v>2288</v>
      </c>
      <c r="C505" s="40" t="s">
        <v>1275</v>
      </c>
    </row>
    <row r="506" spans="1:3" x14ac:dyDescent="0.3">
      <c r="A506" s="40">
        <v>659</v>
      </c>
      <c r="B506" s="40" t="s">
        <v>1983</v>
      </c>
      <c r="C506" s="40" t="s">
        <v>1275</v>
      </c>
    </row>
    <row r="507" spans="1:3" x14ac:dyDescent="0.3">
      <c r="A507" s="40">
        <v>660</v>
      </c>
      <c r="B507" s="40" t="s">
        <v>2257</v>
      </c>
      <c r="C507" s="40" t="s">
        <v>1276</v>
      </c>
    </row>
    <row r="508" spans="1:3" x14ac:dyDescent="0.3">
      <c r="A508" s="40">
        <v>660</v>
      </c>
      <c r="B508" s="40" t="s">
        <v>2197</v>
      </c>
      <c r="C508" s="40" t="s">
        <v>1276</v>
      </c>
    </row>
    <row r="509" spans="1:3" x14ac:dyDescent="0.3">
      <c r="A509" s="40">
        <v>661</v>
      </c>
      <c r="B509" s="40" t="s">
        <v>1370</v>
      </c>
      <c r="C509" s="40" t="s">
        <v>1276</v>
      </c>
    </row>
    <row r="510" spans="1:3" x14ac:dyDescent="0.3">
      <c r="A510" s="40">
        <v>662</v>
      </c>
      <c r="B510" s="40" t="s">
        <v>2398</v>
      </c>
      <c r="C510" s="40" t="s">
        <v>1278</v>
      </c>
    </row>
    <row r="511" spans="1:3" x14ac:dyDescent="0.3">
      <c r="A511" s="40">
        <v>664</v>
      </c>
      <c r="B511" s="40" t="s">
        <v>2352</v>
      </c>
      <c r="C511" s="40" t="s">
        <v>1278</v>
      </c>
    </row>
    <row r="512" spans="1:3" x14ac:dyDescent="0.3">
      <c r="A512" s="40">
        <v>665</v>
      </c>
      <c r="B512" s="40" t="s">
        <v>2386</v>
      </c>
      <c r="C512" s="40" t="s">
        <v>1278</v>
      </c>
    </row>
    <row r="513" spans="1:3" x14ac:dyDescent="0.3">
      <c r="A513" s="40">
        <v>666</v>
      </c>
      <c r="B513" s="40" t="s">
        <v>2360</v>
      </c>
      <c r="C513" s="40" t="s">
        <v>1278</v>
      </c>
    </row>
    <row r="514" spans="1:3" x14ac:dyDescent="0.3">
      <c r="A514" s="40">
        <v>667</v>
      </c>
      <c r="B514" s="40" t="s">
        <v>2399</v>
      </c>
      <c r="C514" s="40" t="s">
        <v>1278</v>
      </c>
    </row>
    <row r="515" spans="1:3" x14ac:dyDescent="0.3">
      <c r="A515" s="40">
        <v>668</v>
      </c>
      <c r="B515" s="40" t="s">
        <v>2303</v>
      </c>
      <c r="C515" s="40" t="s">
        <v>1278</v>
      </c>
    </row>
    <row r="516" spans="1:3" x14ac:dyDescent="0.3">
      <c r="A516" s="40">
        <v>669</v>
      </c>
      <c r="B516" s="40" t="s">
        <v>2266</v>
      </c>
      <c r="C516" s="40" t="s">
        <v>1275</v>
      </c>
    </row>
    <row r="517" spans="1:3" x14ac:dyDescent="0.3">
      <c r="A517" s="40">
        <v>670</v>
      </c>
      <c r="B517" s="40" t="s">
        <v>2287</v>
      </c>
      <c r="C517" s="40" t="s">
        <v>1275</v>
      </c>
    </row>
    <row r="518" spans="1:3" x14ac:dyDescent="0.3">
      <c r="A518" s="40">
        <v>671</v>
      </c>
      <c r="B518" s="40" t="s">
        <v>2266</v>
      </c>
      <c r="C518" s="40" t="s">
        <v>1275</v>
      </c>
    </row>
    <row r="519" spans="1:3" x14ac:dyDescent="0.3">
      <c r="A519" s="40">
        <v>672</v>
      </c>
      <c r="B519" s="40" t="s">
        <v>2338</v>
      </c>
      <c r="C519" s="40" t="s">
        <v>1275</v>
      </c>
    </row>
    <row r="520" spans="1:3" x14ac:dyDescent="0.3">
      <c r="A520" s="40">
        <v>673</v>
      </c>
      <c r="B520" s="40" t="s">
        <v>2285</v>
      </c>
      <c r="C520" s="40" t="s">
        <v>1276</v>
      </c>
    </row>
    <row r="521" spans="1:3" x14ac:dyDescent="0.3">
      <c r="A521" s="40">
        <v>676</v>
      </c>
      <c r="B521" s="40" t="s">
        <v>2355</v>
      </c>
      <c r="C521" s="40" t="s">
        <v>1275</v>
      </c>
    </row>
    <row r="522" spans="1:3" x14ac:dyDescent="0.3">
      <c r="A522" s="40">
        <v>677</v>
      </c>
      <c r="B522" s="40" t="s">
        <v>1982</v>
      </c>
      <c r="C522" s="40" t="s">
        <v>1277</v>
      </c>
    </row>
    <row r="523" spans="1:3" x14ac:dyDescent="0.3">
      <c r="A523" s="40">
        <v>678</v>
      </c>
      <c r="B523" s="40" t="s">
        <v>2413</v>
      </c>
      <c r="C523" s="40" t="s">
        <v>1275</v>
      </c>
    </row>
    <row r="524" spans="1:3" x14ac:dyDescent="0.3">
      <c r="A524" s="40">
        <v>679</v>
      </c>
      <c r="B524" s="40" t="s">
        <v>1989</v>
      </c>
      <c r="C524" s="40" t="s">
        <v>1278</v>
      </c>
    </row>
    <row r="525" spans="1:3" x14ac:dyDescent="0.3">
      <c r="A525" s="40">
        <v>680</v>
      </c>
      <c r="B525" s="40" t="s">
        <v>1997</v>
      </c>
      <c r="C525" s="40" t="s">
        <v>1276</v>
      </c>
    </row>
    <row r="526" spans="1:3" x14ac:dyDescent="0.3">
      <c r="A526" s="40">
        <v>681</v>
      </c>
      <c r="B526" s="40" t="s">
        <v>2013</v>
      </c>
      <c r="C526" s="40" t="s">
        <v>1276</v>
      </c>
    </row>
    <row r="527" spans="1:3" x14ac:dyDescent="0.3">
      <c r="A527" s="40">
        <v>682</v>
      </c>
      <c r="B527" s="40" t="s">
        <v>1999</v>
      </c>
      <c r="C527" s="40" t="s">
        <v>1276</v>
      </c>
    </row>
    <row r="528" spans="1:3" x14ac:dyDescent="0.3">
      <c r="A528" s="40">
        <v>683</v>
      </c>
      <c r="B528" s="40" t="s">
        <v>2286</v>
      </c>
      <c r="C528" s="40" t="s">
        <v>1278</v>
      </c>
    </row>
    <row r="529" spans="1:3" x14ac:dyDescent="0.3">
      <c r="A529" s="40">
        <v>684</v>
      </c>
      <c r="B529" s="40" t="s">
        <v>1998</v>
      </c>
      <c r="C529" s="40" t="s">
        <v>1275</v>
      </c>
    </row>
    <row r="530" spans="1:3" x14ac:dyDescent="0.3">
      <c r="A530" s="40">
        <v>685</v>
      </c>
      <c r="B530" s="40" t="s">
        <v>2265</v>
      </c>
      <c r="C530" s="40" t="s">
        <v>1275</v>
      </c>
    </row>
    <row r="531" spans="1:3" x14ac:dyDescent="0.3">
      <c r="A531" s="40">
        <v>686</v>
      </c>
      <c r="B531" s="40" t="s">
        <v>2324</v>
      </c>
      <c r="C531" s="40" t="s">
        <v>1275</v>
      </c>
    </row>
    <row r="532" spans="1:3" x14ac:dyDescent="0.3">
      <c r="A532" s="40">
        <v>687</v>
      </c>
      <c r="B532" s="40" t="s">
        <v>2001</v>
      </c>
      <c r="C532" s="40" t="s">
        <v>1278</v>
      </c>
    </row>
    <row r="533" spans="1:3" x14ac:dyDescent="0.3">
      <c r="A533" s="40">
        <v>688</v>
      </c>
      <c r="B533" s="40" t="s">
        <v>2011</v>
      </c>
      <c r="C533" s="40" t="s">
        <v>1275</v>
      </c>
    </row>
    <row r="534" spans="1:3" x14ac:dyDescent="0.3">
      <c r="A534" s="40">
        <v>689</v>
      </c>
      <c r="B534" s="40" t="s">
        <v>1996</v>
      </c>
      <c r="C534" s="40" t="s">
        <v>1278</v>
      </c>
    </row>
    <row r="535" spans="1:3" x14ac:dyDescent="0.3">
      <c r="A535" s="40">
        <v>690</v>
      </c>
      <c r="B535" s="40" t="s">
        <v>1995</v>
      </c>
      <c r="C535" s="40" t="s">
        <v>1275</v>
      </c>
    </row>
    <row r="536" spans="1:3" x14ac:dyDescent="0.3">
      <c r="A536" s="40">
        <v>691</v>
      </c>
      <c r="B536" s="40" t="s">
        <v>2000</v>
      </c>
      <c r="C536" s="40" t="s">
        <v>1278</v>
      </c>
    </row>
    <row r="537" spans="1:3" x14ac:dyDescent="0.3">
      <c r="A537" s="40">
        <v>693</v>
      </c>
      <c r="B537" s="40" t="s">
        <v>2015</v>
      </c>
      <c r="C537" s="40" t="s">
        <v>1276</v>
      </c>
    </row>
    <row r="538" spans="1:3" x14ac:dyDescent="0.3">
      <c r="A538" s="40">
        <v>694</v>
      </c>
      <c r="B538" s="40" t="s">
        <v>2002</v>
      </c>
      <c r="C538" s="40" t="s">
        <v>1275</v>
      </c>
    </row>
    <row r="539" spans="1:3" x14ac:dyDescent="0.3">
      <c r="A539" s="40">
        <v>695</v>
      </c>
      <c r="B539" s="40" t="s">
        <v>2007</v>
      </c>
      <c r="C539" s="40" t="s">
        <v>1275</v>
      </c>
    </row>
    <row r="540" spans="1:3" x14ac:dyDescent="0.3">
      <c r="A540" s="40">
        <v>696</v>
      </c>
      <c r="B540" s="40" t="s">
        <v>2014</v>
      </c>
      <c r="C540" s="40" t="s">
        <v>1275</v>
      </c>
    </row>
    <row r="541" spans="1:3" x14ac:dyDescent="0.3">
      <c r="A541" s="40">
        <v>697</v>
      </c>
      <c r="B541" s="40" t="s">
        <v>2006</v>
      </c>
      <c r="C541" s="40" t="s">
        <v>1275</v>
      </c>
    </row>
    <row r="542" spans="1:3" x14ac:dyDescent="0.3">
      <c r="A542" s="40">
        <v>698</v>
      </c>
      <c r="B542" s="40" t="s">
        <v>2004</v>
      </c>
      <c r="C542" s="40" t="s">
        <v>1275</v>
      </c>
    </row>
    <row r="543" spans="1:3" x14ac:dyDescent="0.3">
      <c r="A543" s="40">
        <v>699</v>
      </c>
      <c r="B543" s="40" t="s">
        <v>2354</v>
      </c>
      <c r="C543" s="40" t="s">
        <v>1277</v>
      </c>
    </row>
    <row r="544" spans="1:3" x14ac:dyDescent="0.3">
      <c r="A544" s="40">
        <v>701</v>
      </c>
      <c r="B544" s="40" t="s">
        <v>2005</v>
      </c>
      <c r="C544" s="40" t="s">
        <v>1275</v>
      </c>
    </row>
    <row r="545" spans="1:3" x14ac:dyDescent="0.3">
      <c r="A545" s="40">
        <v>703</v>
      </c>
      <c r="B545" s="40" t="s">
        <v>1659</v>
      </c>
      <c r="C545" s="40" t="s">
        <v>1278</v>
      </c>
    </row>
    <row r="546" spans="1:3" x14ac:dyDescent="0.3">
      <c r="A546" s="40">
        <v>705</v>
      </c>
      <c r="B546" s="40" t="s">
        <v>1660</v>
      </c>
      <c r="C546" s="40" t="s">
        <v>1278</v>
      </c>
    </row>
    <row r="547" spans="1:3" x14ac:dyDescent="0.3">
      <c r="A547" s="40">
        <v>706</v>
      </c>
      <c r="B547" s="40" t="s">
        <v>2372</v>
      </c>
      <c r="C547" s="40" t="s">
        <v>1275</v>
      </c>
    </row>
    <row r="548" spans="1:3" x14ac:dyDescent="0.3">
      <c r="A548" s="40">
        <v>707</v>
      </c>
      <c r="B548" s="40" t="s">
        <v>1661</v>
      </c>
      <c r="C548" s="40" t="s">
        <v>1275</v>
      </c>
    </row>
    <row r="549" spans="1:3" x14ac:dyDescent="0.3">
      <c r="A549" s="40">
        <v>708</v>
      </c>
      <c r="B549" s="40" t="s">
        <v>1662</v>
      </c>
      <c r="C549" s="40" t="s">
        <v>1275</v>
      </c>
    </row>
    <row r="550" spans="1:3" x14ac:dyDescent="0.3">
      <c r="A550" s="40">
        <v>709</v>
      </c>
      <c r="B550" s="40" t="s">
        <v>1663</v>
      </c>
      <c r="C550" s="40" t="s">
        <v>1275</v>
      </c>
    </row>
    <row r="551" spans="1:3" x14ac:dyDescent="0.3">
      <c r="A551" s="40">
        <v>710</v>
      </c>
      <c r="B551" s="40" t="s">
        <v>1664</v>
      </c>
      <c r="C551" s="40" t="s">
        <v>1275</v>
      </c>
    </row>
    <row r="552" spans="1:3" x14ac:dyDescent="0.3">
      <c r="A552" s="40">
        <v>712</v>
      </c>
      <c r="B552" s="40" t="s">
        <v>1665</v>
      </c>
      <c r="C552" s="40" t="s">
        <v>1278</v>
      </c>
    </row>
    <row r="553" spans="1:3" x14ac:dyDescent="0.3">
      <c r="A553" s="40">
        <v>713</v>
      </c>
      <c r="B553" s="40" t="s">
        <v>1666</v>
      </c>
      <c r="C553" s="40" t="s">
        <v>1275</v>
      </c>
    </row>
    <row r="554" spans="1:3" x14ac:dyDescent="0.3">
      <c r="A554" s="40">
        <v>714</v>
      </c>
      <c r="B554" s="40" t="s">
        <v>1667</v>
      </c>
      <c r="C554" s="40" t="s">
        <v>1275</v>
      </c>
    </row>
    <row r="555" spans="1:3" x14ac:dyDescent="0.3">
      <c r="A555" s="40">
        <v>715</v>
      </c>
      <c r="B555" s="40" t="s">
        <v>1668</v>
      </c>
      <c r="C555" s="40" t="s">
        <v>1275</v>
      </c>
    </row>
    <row r="556" spans="1:3" x14ac:dyDescent="0.3">
      <c r="A556" s="40">
        <v>716</v>
      </c>
      <c r="B556" s="40" t="s">
        <v>1669</v>
      </c>
      <c r="C556" s="40" t="s">
        <v>1278</v>
      </c>
    </row>
    <row r="557" spans="1:3" x14ac:dyDescent="0.3">
      <c r="A557" s="40">
        <v>717</v>
      </c>
      <c r="B557" s="40" t="s">
        <v>1670</v>
      </c>
      <c r="C557" s="40" t="s">
        <v>1275</v>
      </c>
    </row>
    <row r="558" spans="1:3" x14ac:dyDescent="0.3">
      <c r="A558" s="40">
        <v>718</v>
      </c>
      <c r="B558" s="40" t="s">
        <v>1671</v>
      </c>
      <c r="C558" s="40" t="s">
        <v>1275</v>
      </c>
    </row>
    <row r="559" spans="1:3" x14ac:dyDescent="0.3">
      <c r="A559" s="40">
        <v>719</v>
      </c>
      <c r="B559" s="40" t="s">
        <v>1672</v>
      </c>
      <c r="C559" s="40" t="s">
        <v>1275</v>
      </c>
    </row>
    <row r="560" spans="1:3" x14ac:dyDescent="0.3">
      <c r="A560" s="40">
        <v>720</v>
      </c>
      <c r="B560" s="40" t="s">
        <v>1673</v>
      </c>
      <c r="C560" s="40" t="s">
        <v>1278</v>
      </c>
    </row>
    <row r="561" spans="1:3" x14ac:dyDescent="0.3">
      <c r="A561" s="40">
        <v>721</v>
      </c>
      <c r="B561" s="40" t="s">
        <v>1674</v>
      </c>
      <c r="C561" s="40" t="s">
        <v>1275</v>
      </c>
    </row>
    <row r="562" spans="1:3" x14ac:dyDescent="0.3">
      <c r="A562" s="40">
        <v>722</v>
      </c>
      <c r="B562" s="40" t="s">
        <v>1675</v>
      </c>
      <c r="C562" s="40" t="s">
        <v>1275</v>
      </c>
    </row>
    <row r="563" spans="1:3" x14ac:dyDescent="0.3">
      <c r="A563" s="40">
        <v>723</v>
      </c>
      <c r="B563" s="40" t="s">
        <v>1676</v>
      </c>
      <c r="C563" s="40" t="s">
        <v>1275</v>
      </c>
    </row>
    <row r="564" spans="1:3" x14ac:dyDescent="0.3">
      <c r="A564" s="40">
        <v>724</v>
      </c>
      <c r="B564" s="40" t="s">
        <v>1677</v>
      </c>
      <c r="C564" s="40" t="s">
        <v>1275</v>
      </c>
    </row>
    <row r="565" spans="1:3" x14ac:dyDescent="0.3">
      <c r="A565" s="40">
        <v>725</v>
      </c>
      <c r="B565" s="40" t="s">
        <v>1678</v>
      </c>
      <c r="C565" s="40" t="s">
        <v>1275</v>
      </c>
    </row>
    <row r="566" spans="1:3" x14ac:dyDescent="0.3">
      <c r="A566" s="40">
        <v>726</v>
      </c>
      <c r="B566" s="40" t="s">
        <v>1679</v>
      </c>
      <c r="C566" s="40" t="s">
        <v>1275</v>
      </c>
    </row>
    <row r="567" spans="1:3" x14ac:dyDescent="0.3">
      <c r="A567" s="40">
        <v>727</v>
      </c>
      <c r="B567" s="40" t="s">
        <v>1680</v>
      </c>
      <c r="C567" s="40" t="s">
        <v>1278</v>
      </c>
    </row>
    <row r="568" spans="1:3" x14ac:dyDescent="0.3">
      <c r="A568" s="40">
        <v>728</v>
      </c>
      <c r="B568" s="40" t="s">
        <v>1681</v>
      </c>
      <c r="C568" s="40" t="s">
        <v>1278</v>
      </c>
    </row>
    <row r="569" spans="1:3" x14ac:dyDescent="0.3">
      <c r="A569" s="40">
        <v>729</v>
      </c>
      <c r="B569" s="40" t="s">
        <v>1682</v>
      </c>
      <c r="C569" s="40" t="s">
        <v>1278</v>
      </c>
    </row>
    <row r="570" spans="1:3" x14ac:dyDescent="0.3">
      <c r="A570" s="40">
        <v>730</v>
      </c>
      <c r="B570" s="40" t="s">
        <v>1683</v>
      </c>
      <c r="C570" s="40" t="s">
        <v>1277</v>
      </c>
    </row>
    <row r="571" spans="1:3" x14ac:dyDescent="0.3">
      <c r="A571" s="40">
        <v>731</v>
      </c>
      <c r="B571" s="40" t="s">
        <v>1684</v>
      </c>
      <c r="C571" s="40" t="s">
        <v>1278</v>
      </c>
    </row>
    <row r="572" spans="1:3" x14ac:dyDescent="0.3">
      <c r="A572" s="40">
        <v>732</v>
      </c>
      <c r="B572" s="40" t="s">
        <v>1685</v>
      </c>
      <c r="C572" s="40" t="s">
        <v>1278</v>
      </c>
    </row>
    <row r="573" spans="1:3" x14ac:dyDescent="0.3">
      <c r="A573" s="40">
        <v>733</v>
      </c>
      <c r="B573" s="40" t="s">
        <v>1686</v>
      </c>
      <c r="C573" s="40" t="s">
        <v>1277</v>
      </c>
    </row>
    <row r="574" spans="1:3" x14ac:dyDescent="0.3">
      <c r="A574" s="40">
        <v>734</v>
      </c>
      <c r="B574" s="40" t="s">
        <v>1687</v>
      </c>
      <c r="C574" s="40" t="s">
        <v>1275</v>
      </c>
    </row>
    <row r="575" spans="1:3" x14ac:dyDescent="0.3">
      <c r="A575" s="40">
        <v>735</v>
      </c>
      <c r="B575" s="40" t="s">
        <v>1688</v>
      </c>
      <c r="C575" s="40" t="s">
        <v>1275</v>
      </c>
    </row>
    <row r="576" spans="1:3" x14ac:dyDescent="0.3">
      <c r="A576" s="40">
        <v>736</v>
      </c>
      <c r="B576" s="40" t="s">
        <v>1689</v>
      </c>
      <c r="C576" s="40" t="s">
        <v>1278</v>
      </c>
    </row>
    <row r="577" spans="1:3" x14ac:dyDescent="0.3">
      <c r="A577" s="40">
        <v>737</v>
      </c>
      <c r="B577" s="40" t="s">
        <v>1690</v>
      </c>
      <c r="C577" s="40" t="s">
        <v>1278</v>
      </c>
    </row>
    <row r="578" spans="1:3" x14ac:dyDescent="0.3">
      <c r="A578" s="40">
        <v>738</v>
      </c>
      <c r="B578" s="40" t="s">
        <v>1691</v>
      </c>
      <c r="C578" s="40" t="s">
        <v>1275</v>
      </c>
    </row>
    <row r="579" spans="1:3" x14ac:dyDescent="0.3">
      <c r="A579" s="40">
        <v>739</v>
      </c>
      <c r="B579" s="40" t="s">
        <v>1692</v>
      </c>
      <c r="C579" s="40" t="s">
        <v>1275</v>
      </c>
    </row>
    <row r="580" spans="1:3" x14ac:dyDescent="0.3">
      <c r="A580" s="40">
        <v>740</v>
      </c>
      <c r="B580" s="40" t="s">
        <v>1693</v>
      </c>
      <c r="C580" s="40" t="s">
        <v>1278</v>
      </c>
    </row>
    <row r="581" spans="1:3" x14ac:dyDescent="0.3">
      <c r="A581" s="40">
        <v>741</v>
      </c>
      <c r="B581" s="40" t="s">
        <v>2264</v>
      </c>
      <c r="C581" s="40" t="s">
        <v>1278</v>
      </c>
    </row>
    <row r="582" spans="1:3" x14ac:dyDescent="0.3">
      <c r="A582" s="40">
        <v>742</v>
      </c>
      <c r="B582" s="40" t="s">
        <v>1694</v>
      </c>
      <c r="C582" s="40" t="s">
        <v>1276</v>
      </c>
    </row>
    <row r="583" spans="1:3" x14ac:dyDescent="0.3">
      <c r="A583" s="40">
        <v>743</v>
      </c>
      <c r="B583" s="40" t="s">
        <v>1695</v>
      </c>
      <c r="C583" s="40" t="s">
        <v>1275</v>
      </c>
    </row>
    <row r="584" spans="1:3" x14ac:dyDescent="0.3">
      <c r="A584" s="40">
        <v>744</v>
      </c>
      <c r="B584" s="40" t="s">
        <v>1696</v>
      </c>
      <c r="C584" s="40" t="s">
        <v>1275</v>
      </c>
    </row>
    <row r="585" spans="1:3" x14ac:dyDescent="0.3">
      <c r="A585" s="40">
        <v>745</v>
      </c>
      <c r="B585" s="40" t="s">
        <v>1697</v>
      </c>
      <c r="C585" s="40" t="s">
        <v>1275</v>
      </c>
    </row>
    <row r="586" spans="1:3" x14ac:dyDescent="0.3">
      <c r="A586" s="40">
        <v>746</v>
      </c>
      <c r="B586" s="40" t="s">
        <v>1698</v>
      </c>
      <c r="C586" s="40" t="s">
        <v>1278</v>
      </c>
    </row>
    <row r="587" spans="1:3" x14ac:dyDescent="0.3">
      <c r="A587" s="40">
        <v>747</v>
      </c>
      <c r="B587" s="40" t="s">
        <v>1699</v>
      </c>
      <c r="C587" s="40" t="s">
        <v>1278</v>
      </c>
    </row>
    <row r="588" spans="1:3" x14ac:dyDescent="0.3">
      <c r="A588" s="40">
        <v>748</v>
      </c>
      <c r="B588" s="40" t="s">
        <v>2380</v>
      </c>
      <c r="C588" s="40" t="s">
        <v>1278</v>
      </c>
    </row>
    <row r="589" spans="1:3" x14ac:dyDescent="0.3">
      <c r="A589" s="40">
        <v>749</v>
      </c>
      <c r="B589" s="40" t="s">
        <v>1700</v>
      </c>
      <c r="C589" s="40" t="s">
        <v>1278</v>
      </c>
    </row>
    <row r="590" spans="1:3" x14ac:dyDescent="0.3">
      <c r="A590" s="40">
        <v>750</v>
      </c>
      <c r="B590" s="40" t="s">
        <v>1701</v>
      </c>
      <c r="C590" s="40" t="s">
        <v>1277</v>
      </c>
    </row>
    <row r="591" spans="1:3" x14ac:dyDescent="0.3">
      <c r="A591" s="40">
        <v>751</v>
      </c>
      <c r="B591" s="40" t="s">
        <v>2263</v>
      </c>
      <c r="C591" s="40" t="s">
        <v>1277</v>
      </c>
    </row>
    <row r="592" spans="1:3" x14ac:dyDescent="0.3">
      <c r="A592" s="40">
        <v>752</v>
      </c>
      <c r="B592" s="40" t="s">
        <v>1702</v>
      </c>
      <c r="C592" s="40" t="s">
        <v>1278</v>
      </c>
    </row>
    <row r="593" spans="1:3" x14ac:dyDescent="0.3">
      <c r="A593" s="40">
        <v>753</v>
      </c>
      <c r="B593" s="40" t="s">
        <v>1703</v>
      </c>
      <c r="C593" s="40" t="s">
        <v>1275</v>
      </c>
    </row>
    <row r="594" spans="1:3" x14ac:dyDescent="0.3">
      <c r="A594" s="40">
        <v>754</v>
      </c>
      <c r="B594" s="40" t="s">
        <v>1704</v>
      </c>
      <c r="C594" s="40" t="s">
        <v>1278</v>
      </c>
    </row>
    <row r="595" spans="1:3" x14ac:dyDescent="0.3">
      <c r="A595" s="40">
        <v>755</v>
      </c>
      <c r="B595" s="40" t="s">
        <v>1705</v>
      </c>
      <c r="C595" s="40" t="s">
        <v>1275</v>
      </c>
    </row>
    <row r="596" spans="1:3" x14ac:dyDescent="0.3">
      <c r="A596" s="40">
        <v>756</v>
      </c>
      <c r="B596" s="40" t="s">
        <v>1706</v>
      </c>
      <c r="C596" s="40" t="s">
        <v>1278</v>
      </c>
    </row>
    <row r="597" spans="1:3" x14ac:dyDescent="0.3">
      <c r="A597" s="40">
        <v>757</v>
      </c>
      <c r="B597" s="40" t="s">
        <v>1707</v>
      </c>
      <c r="C597" s="40" t="s">
        <v>1278</v>
      </c>
    </row>
    <row r="598" spans="1:3" x14ac:dyDescent="0.3">
      <c r="A598" s="40">
        <v>758</v>
      </c>
      <c r="B598" s="40" t="s">
        <v>2415</v>
      </c>
      <c r="C598" s="40" t="s">
        <v>1278</v>
      </c>
    </row>
    <row r="599" spans="1:3" x14ac:dyDescent="0.3">
      <c r="A599" s="40">
        <v>759</v>
      </c>
      <c r="B599" s="40" t="s">
        <v>1708</v>
      </c>
      <c r="C599" s="40" t="s">
        <v>1275</v>
      </c>
    </row>
    <row r="600" spans="1:3" x14ac:dyDescent="0.3">
      <c r="A600" s="40">
        <v>760</v>
      </c>
      <c r="B600" s="40" t="s">
        <v>1709</v>
      </c>
      <c r="C600" s="40" t="s">
        <v>1278</v>
      </c>
    </row>
    <row r="601" spans="1:3" x14ac:dyDescent="0.3">
      <c r="A601" s="40">
        <v>761</v>
      </c>
      <c r="B601" s="40" t="s">
        <v>1710</v>
      </c>
      <c r="C601" s="40" t="s">
        <v>1275</v>
      </c>
    </row>
    <row r="602" spans="1:3" x14ac:dyDescent="0.3">
      <c r="A602" s="40">
        <v>763</v>
      </c>
      <c r="B602" s="40" t="s">
        <v>1711</v>
      </c>
      <c r="C602" s="40" t="s">
        <v>1278</v>
      </c>
    </row>
    <row r="603" spans="1:3" x14ac:dyDescent="0.3">
      <c r="A603" s="40">
        <v>764</v>
      </c>
      <c r="B603" s="40" t="s">
        <v>1712</v>
      </c>
      <c r="C603" s="40" t="s">
        <v>1277</v>
      </c>
    </row>
    <row r="604" spans="1:3" x14ac:dyDescent="0.3">
      <c r="A604" s="40">
        <v>765</v>
      </c>
      <c r="B604" s="40" t="s">
        <v>1713</v>
      </c>
      <c r="C604" s="40" t="s">
        <v>1277</v>
      </c>
    </row>
    <row r="605" spans="1:3" x14ac:dyDescent="0.3">
      <c r="A605" s="40">
        <v>766</v>
      </c>
      <c r="B605" s="40" t="s">
        <v>1714</v>
      </c>
      <c r="C605" s="40" t="s">
        <v>1277</v>
      </c>
    </row>
    <row r="606" spans="1:3" x14ac:dyDescent="0.3">
      <c r="A606" s="40">
        <v>767</v>
      </c>
      <c r="B606" s="40" t="s">
        <v>2358</v>
      </c>
      <c r="C606" s="40" t="s">
        <v>1277</v>
      </c>
    </row>
    <row r="607" spans="1:3" x14ac:dyDescent="0.3">
      <c r="A607" s="40">
        <v>768</v>
      </c>
      <c r="B607" s="40" t="s">
        <v>2332</v>
      </c>
      <c r="C607" s="40" t="s">
        <v>1275</v>
      </c>
    </row>
    <row r="608" spans="1:3" x14ac:dyDescent="0.3">
      <c r="A608" s="40">
        <v>769</v>
      </c>
      <c r="B608" s="40" t="s">
        <v>2199</v>
      </c>
      <c r="C608" s="40" t="s">
        <v>1275</v>
      </c>
    </row>
    <row r="609" spans="1:3" x14ac:dyDescent="0.3">
      <c r="A609" s="40">
        <v>770</v>
      </c>
      <c r="B609" s="40" t="s">
        <v>1715</v>
      </c>
      <c r="C609" s="40" t="s">
        <v>1278</v>
      </c>
    </row>
    <row r="610" spans="1:3" x14ac:dyDescent="0.3">
      <c r="A610" s="40">
        <v>771</v>
      </c>
      <c r="B610" s="40" t="s">
        <v>1716</v>
      </c>
      <c r="C610" s="40" t="s">
        <v>1278</v>
      </c>
    </row>
    <row r="611" spans="1:3" x14ac:dyDescent="0.3">
      <c r="A611" s="40">
        <v>772</v>
      </c>
      <c r="B611" s="40" t="s">
        <v>1717</v>
      </c>
      <c r="C611" s="40" t="s">
        <v>1276</v>
      </c>
    </row>
    <row r="612" spans="1:3" x14ac:dyDescent="0.3">
      <c r="A612" s="40">
        <v>773</v>
      </c>
      <c r="B612" s="40" t="s">
        <v>1718</v>
      </c>
      <c r="C612" s="40" t="s">
        <v>1276</v>
      </c>
    </row>
    <row r="613" spans="1:3" x14ac:dyDescent="0.3">
      <c r="A613" s="40">
        <v>774</v>
      </c>
      <c r="B613" s="40" t="s">
        <v>1719</v>
      </c>
      <c r="C613" s="40" t="s">
        <v>1278</v>
      </c>
    </row>
    <row r="614" spans="1:3" x14ac:dyDescent="0.3">
      <c r="A614" s="40">
        <v>775</v>
      </c>
      <c r="B614" s="40" t="s">
        <v>2366</v>
      </c>
      <c r="C614" s="40" t="s">
        <v>1278</v>
      </c>
    </row>
    <row r="615" spans="1:3" x14ac:dyDescent="0.3">
      <c r="A615" s="40">
        <v>776</v>
      </c>
      <c r="B615" s="40" t="s">
        <v>1720</v>
      </c>
      <c r="C615" s="40" t="s">
        <v>1276</v>
      </c>
    </row>
    <row r="616" spans="1:3" x14ac:dyDescent="0.3">
      <c r="A616" s="40">
        <v>777</v>
      </c>
      <c r="B616" s="40" t="s">
        <v>1721</v>
      </c>
      <c r="C616" s="40" t="s">
        <v>1276</v>
      </c>
    </row>
    <row r="617" spans="1:3" x14ac:dyDescent="0.3">
      <c r="A617" s="40">
        <v>778</v>
      </c>
      <c r="B617" s="40" t="s">
        <v>1722</v>
      </c>
      <c r="C617" s="40" t="s">
        <v>1278</v>
      </c>
    </row>
    <row r="618" spans="1:3" x14ac:dyDescent="0.3">
      <c r="A618" s="40">
        <v>779</v>
      </c>
      <c r="B618" s="40" t="s">
        <v>1723</v>
      </c>
      <c r="C618" s="40" t="s">
        <v>1278</v>
      </c>
    </row>
    <row r="619" spans="1:3" x14ac:dyDescent="0.3">
      <c r="A619" s="40">
        <v>780</v>
      </c>
      <c r="B619" s="40" t="s">
        <v>1724</v>
      </c>
      <c r="C619" s="40" t="s">
        <v>1277</v>
      </c>
    </row>
    <row r="620" spans="1:3" x14ac:dyDescent="0.3">
      <c r="A620" s="40">
        <v>781</v>
      </c>
      <c r="B620" s="40" t="s">
        <v>1725</v>
      </c>
      <c r="C620" s="40" t="s">
        <v>1277</v>
      </c>
    </row>
    <row r="621" spans="1:3" x14ac:dyDescent="0.3">
      <c r="A621" s="40">
        <v>782</v>
      </c>
      <c r="B621" s="40" t="s">
        <v>2335</v>
      </c>
      <c r="C621" s="40" t="s">
        <v>1278</v>
      </c>
    </row>
    <row r="622" spans="1:3" x14ac:dyDescent="0.3">
      <c r="A622" s="40">
        <v>783</v>
      </c>
      <c r="B622" s="40" t="s">
        <v>1726</v>
      </c>
      <c r="C622" s="40" t="s">
        <v>1277</v>
      </c>
    </row>
    <row r="623" spans="1:3" x14ac:dyDescent="0.3">
      <c r="A623" s="40">
        <v>784</v>
      </c>
      <c r="B623" s="40" t="s">
        <v>1727</v>
      </c>
      <c r="C623" s="40" t="s">
        <v>1275</v>
      </c>
    </row>
    <row r="624" spans="1:3" x14ac:dyDescent="0.3">
      <c r="A624" s="40">
        <v>785</v>
      </c>
      <c r="B624" s="40" t="s">
        <v>2376</v>
      </c>
      <c r="C624" s="40" t="s">
        <v>1275</v>
      </c>
    </row>
    <row r="625" spans="1:3" x14ac:dyDescent="0.3">
      <c r="A625" s="40">
        <v>786</v>
      </c>
      <c r="B625" s="40" t="s">
        <v>1728</v>
      </c>
      <c r="C625" s="40" t="s">
        <v>1275</v>
      </c>
    </row>
    <row r="626" spans="1:3" x14ac:dyDescent="0.3">
      <c r="A626" s="40">
        <v>787</v>
      </c>
      <c r="B626" s="40" t="s">
        <v>1729</v>
      </c>
      <c r="C626" s="40" t="s">
        <v>1275</v>
      </c>
    </row>
    <row r="627" spans="1:3" x14ac:dyDescent="0.3">
      <c r="A627" s="40">
        <v>788</v>
      </c>
      <c r="B627" s="40" t="s">
        <v>1730</v>
      </c>
      <c r="C627" s="40" t="s">
        <v>1275</v>
      </c>
    </row>
    <row r="628" spans="1:3" x14ac:dyDescent="0.3">
      <c r="A628" s="40">
        <v>789</v>
      </c>
      <c r="B628" s="40" t="s">
        <v>2200</v>
      </c>
      <c r="C628" s="40" t="s">
        <v>1276</v>
      </c>
    </row>
    <row r="629" spans="1:3" x14ac:dyDescent="0.3">
      <c r="A629" s="40">
        <v>790</v>
      </c>
      <c r="B629" s="40" t="s">
        <v>1731</v>
      </c>
      <c r="C629" s="40" t="s">
        <v>1275</v>
      </c>
    </row>
    <row r="630" spans="1:3" x14ac:dyDescent="0.3">
      <c r="A630" s="40">
        <v>791</v>
      </c>
      <c r="B630" s="40" t="s">
        <v>1732</v>
      </c>
      <c r="C630" s="40" t="s">
        <v>1275</v>
      </c>
    </row>
    <row r="631" spans="1:3" x14ac:dyDescent="0.3">
      <c r="A631" s="40">
        <v>792</v>
      </c>
      <c r="B631" s="40" t="s">
        <v>2201</v>
      </c>
      <c r="C631" s="40" t="s">
        <v>1275</v>
      </c>
    </row>
    <row r="632" spans="1:3" x14ac:dyDescent="0.3">
      <c r="A632" s="40">
        <v>793</v>
      </c>
      <c r="B632" s="40" t="s">
        <v>2182</v>
      </c>
      <c r="C632" s="40" t="s">
        <v>1275</v>
      </c>
    </row>
    <row r="633" spans="1:3" x14ac:dyDescent="0.3">
      <c r="A633" s="40">
        <v>794</v>
      </c>
      <c r="B633" s="40" t="s">
        <v>1733</v>
      </c>
      <c r="C633" s="40" t="s">
        <v>1275</v>
      </c>
    </row>
    <row r="634" spans="1:3" x14ac:dyDescent="0.3">
      <c r="A634" s="40">
        <v>795</v>
      </c>
      <c r="B634" s="40" t="s">
        <v>1734</v>
      </c>
      <c r="C634" s="40" t="s">
        <v>1276</v>
      </c>
    </row>
    <row r="635" spans="1:3" x14ac:dyDescent="0.3">
      <c r="A635" s="40">
        <v>796</v>
      </c>
      <c r="B635" s="40" t="s">
        <v>1735</v>
      </c>
      <c r="C635" s="40" t="s">
        <v>1278</v>
      </c>
    </row>
    <row r="636" spans="1:3" s="83" customFormat="1" x14ac:dyDescent="0.3">
      <c r="A636" s="106">
        <v>797</v>
      </c>
      <c r="B636" s="106" t="s">
        <v>2494</v>
      </c>
      <c r="C636" s="106" t="s">
        <v>1275</v>
      </c>
    </row>
    <row r="637" spans="1:3" x14ac:dyDescent="0.3">
      <c r="A637" s="40">
        <v>798</v>
      </c>
      <c r="B637" s="40" t="s">
        <v>2281</v>
      </c>
      <c r="C637" s="40" t="s">
        <v>1276</v>
      </c>
    </row>
    <row r="638" spans="1:3" x14ac:dyDescent="0.3">
      <c r="A638" s="40">
        <v>799</v>
      </c>
      <c r="B638" s="40" t="s">
        <v>1736</v>
      </c>
      <c r="C638" s="40" t="s">
        <v>1278</v>
      </c>
    </row>
    <row r="639" spans="1:3" x14ac:dyDescent="0.3">
      <c r="A639" s="40">
        <v>800</v>
      </c>
      <c r="B639" s="40" t="s">
        <v>1737</v>
      </c>
      <c r="C639" s="40" t="s">
        <v>1275</v>
      </c>
    </row>
    <row r="640" spans="1:3" x14ac:dyDescent="0.3">
      <c r="A640" s="40">
        <v>801</v>
      </c>
      <c r="B640" s="40" t="s">
        <v>1738</v>
      </c>
      <c r="C640" s="40" t="s">
        <v>1275</v>
      </c>
    </row>
    <row r="641" spans="1:3" x14ac:dyDescent="0.3">
      <c r="A641" s="40">
        <v>802</v>
      </c>
      <c r="B641" s="40" t="s">
        <v>2403</v>
      </c>
      <c r="C641" s="40" t="s">
        <v>1276</v>
      </c>
    </row>
    <row r="642" spans="1:3" x14ac:dyDescent="0.3">
      <c r="A642" s="40">
        <v>803</v>
      </c>
      <c r="B642" s="40" t="s">
        <v>1739</v>
      </c>
      <c r="C642" s="40" t="s">
        <v>1276</v>
      </c>
    </row>
    <row r="643" spans="1:3" x14ac:dyDescent="0.3">
      <c r="A643" s="40">
        <v>804</v>
      </c>
      <c r="B643" s="40" t="s">
        <v>2342</v>
      </c>
      <c r="C643" s="40" t="s">
        <v>1276</v>
      </c>
    </row>
    <row r="644" spans="1:3" x14ac:dyDescent="0.3">
      <c r="A644" s="40">
        <v>805</v>
      </c>
      <c r="B644" s="40" t="s">
        <v>1740</v>
      </c>
      <c r="C644" s="40" t="s">
        <v>1278</v>
      </c>
    </row>
    <row r="645" spans="1:3" x14ac:dyDescent="0.3">
      <c r="A645" s="40">
        <v>806</v>
      </c>
      <c r="B645" s="40" t="s">
        <v>2396</v>
      </c>
      <c r="C645" s="40" t="s">
        <v>1278</v>
      </c>
    </row>
    <row r="646" spans="1:3" x14ac:dyDescent="0.3">
      <c r="A646" s="40">
        <v>807</v>
      </c>
      <c r="B646" s="40" t="s">
        <v>2368</v>
      </c>
      <c r="C646" s="40" t="s">
        <v>1278</v>
      </c>
    </row>
    <row r="647" spans="1:3" x14ac:dyDescent="0.3">
      <c r="A647" s="40">
        <v>808</v>
      </c>
      <c r="B647" s="40" t="s">
        <v>1741</v>
      </c>
      <c r="C647" s="40" t="s">
        <v>1278</v>
      </c>
    </row>
    <row r="648" spans="1:3" x14ac:dyDescent="0.3">
      <c r="A648" s="40">
        <v>809</v>
      </c>
      <c r="B648" s="40" t="s">
        <v>2260</v>
      </c>
      <c r="C648" s="40" t="s">
        <v>1278</v>
      </c>
    </row>
    <row r="649" spans="1:3" x14ac:dyDescent="0.3">
      <c r="A649" s="40">
        <v>810</v>
      </c>
      <c r="B649" s="40" t="s">
        <v>1742</v>
      </c>
      <c r="C649" s="40" t="s">
        <v>1275</v>
      </c>
    </row>
    <row r="650" spans="1:3" x14ac:dyDescent="0.3">
      <c r="A650" s="40">
        <v>811</v>
      </c>
      <c r="B650" s="40" t="s">
        <v>1743</v>
      </c>
      <c r="C650" s="40" t="s">
        <v>1275</v>
      </c>
    </row>
    <row r="651" spans="1:3" x14ac:dyDescent="0.3">
      <c r="A651" s="40">
        <v>812</v>
      </c>
      <c r="B651" s="40" t="s">
        <v>1744</v>
      </c>
      <c r="C651" s="40" t="s">
        <v>1275</v>
      </c>
    </row>
    <row r="652" spans="1:3" x14ac:dyDescent="0.3">
      <c r="A652" s="40">
        <v>813</v>
      </c>
      <c r="B652" s="40" t="s">
        <v>2172</v>
      </c>
      <c r="C652" s="40" t="s">
        <v>1275</v>
      </c>
    </row>
    <row r="653" spans="1:3" x14ac:dyDescent="0.3">
      <c r="A653" s="40">
        <v>813</v>
      </c>
      <c r="B653" s="40" t="s">
        <v>2167</v>
      </c>
      <c r="C653" s="40" t="s">
        <v>1275</v>
      </c>
    </row>
    <row r="654" spans="1:3" x14ac:dyDescent="0.3">
      <c r="A654" s="40">
        <v>815</v>
      </c>
      <c r="B654" s="40" t="s">
        <v>1745</v>
      </c>
      <c r="C654" s="40" t="s">
        <v>1275</v>
      </c>
    </row>
    <row r="655" spans="1:3" x14ac:dyDescent="0.3">
      <c r="A655" s="40">
        <v>816</v>
      </c>
      <c r="B655" s="40" t="s">
        <v>1746</v>
      </c>
      <c r="C655" s="40" t="s">
        <v>1275</v>
      </c>
    </row>
    <row r="656" spans="1:3" x14ac:dyDescent="0.3">
      <c r="A656" s="40">
        <v>817</v>
      </c>
      <c r="B656" s="40" t="s">
        <v>1747</v>
      </c>
      <c r="C656" s="40" t="s">
        <v>1277</v>
      </c>
    </row>
    <row r="657" spans="1:3" x14ac:dyDescent="0.3">
      <c r="A657" s="40">
        <v>818</v>
      </c>
      <c r="B657" s="40" t="s">
        <v>1748</v>
      </c>
      <c r="C657" s="40" t="s">
        <v>1275</v>
      </c>
    </row>
    <row r="658" spans="1:3" x14ac:dyDescent="0.3">
      <c r="A658" s="40">
        <v>819</v>
      </c>
      <c r="B658" s="40" t="s">
        <v>1749</v>
      </c>
      <c r="C658" s="40" t="s">
        <v>1278</v>
      </c>
    </row>
    <row r="659" spans="1:3" x14ac:dyDescent="0.3">
      <c r="A659" s="40">
        <v>821</v>
      </c>
      <c r="B659" s="40" t="s">
        <v>1750</v>
      </c>
      <c r="C659" s="40" t="s">
        <v>1275</v>
      </c>
    </row>
    <row r="660" spans="1:3" x14ac:dyDescent="0.3">
      <c r="A660" s="40">
        <v>822</v>
      </c>
      <c r="B660" s="40" t="s">
        <v>1751</v>
      </c>
      <c r="C660" s="40" t="s">
        <v>1276</v>
      </c>
    </row>
    <row r="661" spans="1:3" x14ac:dyDescent="0.3">
      <c r="A661" s="40">
        <v>823</v>
      </c>
      <c r="B661" s="40" t="s">
        <v>1752</v>
      </c>
      <c r="C661" s="40" t="s">
        <v>1275</v>
      </c>
    </row>
    <row r="662" spans="1:3" x14ac:dyDescent="0.3">
      <c r="A662" s="40">
        <v>824</v>
      </c>
      <c r="B662" s="40" t="s">
        <v>1753</v>
      </c>
      <c r="C662" s="40" t="s">
        <v>1276</v>
      </c>
    </row>
    <row r="663" spans="1:3" x14ac:dyDescent="0.3">
      <c r="A663" s="40">
        <v>825</v>
      </c>
      <c r="B663" s="40" t="s">
        <v>1754</v>
      </c>
      <c r="C663" s="40" t="s">
        <v>1277</v>
      </c>
    </row>
    <row r="664" spans="1:3" x14ac:dyDescent="0.3">
      <c r="A664" s="40">
        <v>826</v>
      </c>
      <c r="B664" s="40" t="s">
        <v>1755</v>
      </c>
      <c r="C664" s="40" t="s">
        <v>1275</v>
      </c>
    </row>
    <row r="665" spans="1:3" x14ac:dyDescent="0.3">
      <c r="A665" s="40">
        <v>827</v>
      </c>
      <c r="B665" s="40" t="s">
        <v>1756</v>
      </c>
      <c r="C665" s="40" t="s">
        <v>1275</v>
      </c>
    </row>
    <row r="666" spans="1:3" x14ac:dyDescent="0.3">
      <c r="A666" s="40">
        <v>828</v>
      </c>
      <c r="B666" s="40" t="s">
        <v>1757</v>
      </c>
      <c r="C666" s="40" t="s">
        <v>1275</v>
      </c>
    </row>
    <row r="667" spans="1:3" x14ac:dyDescent="0.3">
      <c r="A667" s="40">
        <v>829</v>
      </c>
      <c r="B667" s="40" t="s">
        <v>1758</v>
      </c>
      <c r="C667" s="40" t="s">
        <v>1277</v>
      </c>
    </row>
    <row r="668" spans="1:3" x14ac:dyDescent="0.3">
      <c r="A668" s="40">
        <v>830</v>
      </c>
      <c r="B668" s="40" t="s">
        <v>1759</v>
      </c>
      <c r="C668" s="40" t="s">
        <v>1276</v>
      </c>
    </row>
    <row r="669" spans="1:3" x14ac:dyDescent="0.3">
      <c r="A669" s="40">
        <v>831</v>
      </c>
      <c r="B669" s="40" t="s">
        <v>1760</v>
      </c>
      <c r="C669" s="40" t="s">
        <v>1277</v>
      </c>
    </row>
    <row r="670" spans="1:3" x14ac:dyDescent="0.3">
      <c r="A670" s="40">
        <v>832</v>
      </c>
      <c r="B670" s="40" t="s">
        <v>1761</v>
      </c>
      <c r="C670" s="40" t="s">
        <v>1278</v>
      </c>
    </row>
    <row r="671" spans="1:3" x14ac:dyDescent="0.3">
      <c r="A671" s="40">
        <v>833</v>
      </c>
      <c r="B671" s="40" t="s">
        <v>1762</v>
      </c>
      <c r="C671" s="40" t="s">
        <v>1275</v>
      </c>
    </row>
    <row r="672" spans="1:3" x14ac:dyDescent="0.3">
      <c r="A672" s="40">
        <v>834</v>
      </c>
      <c r="B672" s="40" t="s">
        <v>1763</v>
      </c>
      <c r="C672" s="40" t="s">
        <v>1275</v>
      </c>
    </row>
    <row r="673" spans="1:3" x14ac:dyDescent="0.3">
      <c r="A673" s="40">
        <v>835</v>
      </c>
      <c r="B673" s="40" t="s">
        <v>1764</v>
      </c>
      <c r="C673" s="40" t="s">
        <v>1275</v>
      </c>
    </row>
    <row r="674" spans="1:3" x14ac:dyDescent="0.3">
      <c r="A674" s="40">
        <v>836</v>
      </c>
      <c r="B674" s="40" t="s">
        <v>1765</v>
      </c>
      <c r="C674" s="40" t="s">
        <v>1275</v>
      </c>
    </row>
    <row r="675" spans="1:3" x14ac:dyDescent="0.3">
      <c r="A675" s="40">
        <v>837</v>
      </c>
      <c r="B675" s="40" t="s">
        <v>2259</v>
      </c>
      <c r="C675" s="40" t="s">
        <v>1278</v>
      </c>
    </row>
    <row r="676" spans="1:3" x14ac:dyDescent="0.3">
      <c r="A676" s="40">
        <v>838</v>
      </c>
      <c r="B676" s="40" t="s">
        <v>1766</v>
      </c>
      <c r="C676" s="40" t="s">
        <v>1276</v>
      </c>
    </row>
    <row r="677" spans="1:3" x14ac:dyDescent="0.3">
      <c r="A677" s="40">
        <v>839</v>
      </c>
      <c r="B677" s="40" t="s">
        <v>1767</v>
      </c>
      <c r="C677" s="40" t="s">
        <v>1275</v>
      </c>
    </row>
    <row r="678" spans="1:3" x14ac:dyDescent="0.3">
      <c r="A678" s="40">
        <v>840</v>
      </c>
      <c r="B678" s="40" t="s">
        <v>2390</v>
      </c>
      <c r="C678" s="40" t="s">
        <v>1278</v>
      </c>
    </row>
    <row r="679" spans="1:3" x14ac:dyDescent="0.3">
      <c r="A679" s="40">
        <v>841</v>
      </c>
      <c r="B679" s="40" t="s">
        <v>1768</v>
      </c>
      <c r="C679" s="40" t="s">
        <v>1275</v>
      </c>
    </row>
    <row r="680" spans="1:3" x14ac:dyDescent="0.3">
      <c r="A680" s="40">
        <v>842</v>
      </c>
      <c r="B680" s="40" t="s">
        <v>1769</v>
      </c>
      <c r="C680" s="40" t="s">
        <v>1276</v>
      </c>
    </row>
    <row r="681" spans="1:3" x14ac:dyDescent="0.3">
      <c r="A681" s="40">
        <v>843</v>
      </c>
      <c r="B681" s="40" t="s">
        <v>1770</v>
      </c>
      <c r="C681" s="40" t="s">
        <v>1276</v>
      </c>
    </row>
    <row r="682" spans="1:3" x14ac:dyDescent="0.3">
      <c r="A682" s="40">
        <v>844</v>
      </c>
      <c r="B682" s="40" t="s">
        <v>1771</v>
      </c>
      <c r="C682" s="40" t="s">
        <v>1276</v>
      </c>
    </row>
    <row r="683" spans="1:3" x14ac:dyDescent="0.3">
      <c r="A683" s="40">
        <v>845</v>
      </c>
      <c r="B683" s="40" t="s">
        <v>1772</v>
      </c>
      <c r="C683" s="40" t="s">
        <v>1275</v>
      </c>
    </row>
    <row r="684" spans="1:3" x14ac:dyDescent="0.3">
      <c r="A684" s="40">
        <v>849</v>
      </c>
      <c r="B684" s="40" t="s">
        <v>1773</v>
      </c>
      <c r="C684" s="40" t="s">
        <v>1275</v>
      </c>
    </row>
    <row r="685" spans="1:3" x14ac:dyDescent="0.3">
      <c r="A685" s="40">
        <v>850</v>
      </c>
      <c r="B685" s="40" t="s">
        <v>1774</v>
      </c>
      <c r="C685" s="40" t="s">
        <v>1275</v>
      </c>
    </row>
    <row r="686" spans="1:3" x14ac:dyDescent="0.3">
      <c r="A686" s="40">
        <v>851</v>
      </c>
      <c r="B686" s="40" t="s">
        <v>1775</v>
      </c>
      <c r="C686" s="40" t="s">
        <v>1278</v>
      </c>
    </row>
    <row r="687" spans="1:3" x14ac:dyDescent="0.3">
      <c r="A687" s="40">
        <v>852</v>
      </c>
      <c r="B687" s="40" t="s">
        <v>1776</v>
      </c>
      <c r="C687" s="40" t="s">
        <v>1278</v>
      </c>
    </row>
    <row r="688" spans="1:3" x14ac:dyDescent="0.3">
      <c r="A688" s="40">
        <v>853</v>
      </c>
      <c r="B688" s="40" t="s">
        <v>2343</v>
      </c>
      <c r="C688" s="40" t="s">
        <v>1278</v>
      </c>
    </row>
    <row r="689" spans="1:3" x14ac:dyDescent="0.3">
      <c r="A689" s="40">
        <v>854</v>
      </c>
      <c r="B689" s="40" t="s">
        <v>1777</v>
      </c>
      <c r="C689" s="40" t="s">
        <v>1278</v>
      </c>
    </row>
    <row r="690" spans="1:3" x14ac:dyDescent="0.3">
      <c r="A690" s="40">
        <v>855</v>
      </c>
      <c r="B690" s="40" t="s">
        <v>1778</v>
      </c>
      <c r="C690" s="40" t="s">
        <v>1278</v>
      </c>
    </row>
    <row r="691" spans="1:3" x14ac:dyDescent="0.3">
      <c r="A691" s="40">
        <v>856</v>
      </c>
      <c r="B691" s="40" t="s">
        <v>1779</v>
      </c>
      <c r="C691" s="40" t="s">
        <v>1278</v>
      </c>
    </row>
    <row r="692" spans="1:3" x14ac:dyDescent="0.3">
      <c r="A692" s="40">
        <v>857</v>
      </c>
      <c r="B692" s="40" t="s">
        <v>1780</v>
      </c>
      <c r="C692" s="40" t="s">
        <v>1278</v>
      </c>
    </row>
    <row r="693" spans="1:3" x14ac:dyDescent="0.3">
      <c r="A693" s="40">
        <v>858</v>
      </c>
      <c r="B693" s="40" t="s">
        <v>1781</v>
      </c>
      <c r="C693" s="40" t="s">
        <v>1275</v>
      </c>
    </row>
    <row r="694" spans="1:3" x14ac:dyDescent="0.3">
      <c r="A694" s="40">
        <v>859</v>
      </c>
      <c r="B694" s="40" t="s">
        <v>1782</v>
      </c>
      <c r="C694" s="40" t="s">
        <v>1276</v>
      </c>
    </row>
    <row r="695" spans="1:3" x14ac:dyDescent="0.3">
      <c r="A695" s="40">
        <v>860</v>
      </c>
      <c r="B695" s="40" t="s">
        <v>1783</v>
      </c>
      <c r="C695" s="40" t="s">
        <v>1275</v>
      </c>
    </row>
    <row r="696" spans="1:3" x14ac:dyDescent="0.3">
      <c r="A696" s="40">
        <v>861</v>
      </c>
      <c r="B696" s="40" t="s">
        <v>1784</v>
      </c>
      <c r="C696" s="40" t="s">
        <v>1275</v>
      </c>
    </row>
    <row r="697" spans="1:3" x14ac:dyDescent="0.3">
      <c r="A697" s="40">
        <v>862</v>
      </c>
      <c r="B697" s="40" t="s">
        <v>2359</v>
      </c>
      <c r="C697" s="40" t="s">
        <v>1278</v>
      </c>
    </row>
    <row r="698" spans="1:3" x14ac:dyDescent="0.3">
      <c r="A698" s="40">
        <v>863</v>
      </c>
      <c r="B698" s="40" t="s">
        <v>1785</v>
      </c>
      <c r="C698" s="40" t="s">
        <v>1275</v>
      </c>
    </row>
    <row r="699" spans="1:3" x14ac:dyDescent="0.3">
      <c r="A699" s="40">
        <v>864</v>
      </c>
      <c r="B699" s="40" t="s">
        <v>1786</v>
      </c>
      <c r="C699" s="40" t="s">
        <v>1278</v>
      </c>
    </row>
    <row r="700" spans="1:3" x14ac:dyDescent="0.3">
      <c r="A700" s="40">
        <v>865</v>
      </c>
      <c r="B700" s="40" t="s">
        <v>1787</v>
      </c>
      <c r="C700" s="40" t="s">
        <v>1275</v>
      </c>
    </row>
    <row r="701" spans="1:3" x14ac:dyDescent="0.3">
      <c r="A701" s="40">
        <v>866</v>
      </c>
      <c r="B701" s="40" t="s">
        <v>1788</v>
      </c>
      <c r="C701" s="40" t="s">
        <v>1275</v>
      </c>
    </row>
    <row r="702" spans="1:3" x14ac:dyDescent="0.3">
      <c r="A702" s="40">
        <v>867</v>
      </c>
      <c r="B702" s="40" t="s">
        <v>1789</v>
      </c>
      <c r="C702" s="40" t="s">
        <v>1276</v>
      </c>
    </row>
    <row r="703" spans="1:3" x14ac:dyDescent="0.3">
      <c r="A703" s="40">
        <v>868</v>
      </c>
      <c r="B703" s="40" t="s">
        <v>1790</v>
      </c>
      <c r="C703" s="40" t="s">
        <v>1275</v>
      </c>
    </row>
    <row r="704" spans="1:3" x14ac:dyDescent="0.3">
      <c r="A704" s="40">
        <v>869</v>
      </c>
      <c r="B704" s="40" t="s">
        <v>1791</v>
      </c>
      <c r="C704" s="40" t="s">
        <v>1278</v>
      </c>
    </row>
    <row r="705" spans="1:3" x14ac:dyDescent="0.3">
      <c r="A705" s="40">
        <v>870</v>
      </c>
      <c r="B705" s="40" t="s">
        <v>1792</v>
      </c>
      <c r="C705" s="40" t="s">
        <v>1277</v>
      </c>
    </row>
    <row r="706" spans="1:3" x14ac:dyDescent="0.3">
      <c r="A706" s="40">
        <v>871</v>
      </c>
      <c r="B706" s="40" t="s">
        <v>2202</v>
      </c>
      <c r="C706" s="40" t="s">
        <v>1277</v>
      </c>
    </row>
    <row r="707" spans="1:3" x14ac:dyDescent="0.3">
      <c r="A707" s="40">
        <v>872</v>
      </c>
      <c r="B707" s="40" t="s">
        <v>1793</v>
      </c>
      <c r="C707" s="40" t="s">
        <v>1278</v>
      </c>
    </row>
    <row r="708" spans="1:3" x14ac:dyDescent="0.3">
      <c r="A708" s="40">
        <v>873</v>
      </c>
      <c r="B708" s="40" t="s">
        <v>1794</v>
      </c>
      <c r="C708" s="40" t="s">
        <v>1277</v>
      </c>
    </row>
    <row r="709" spans="1:3" x14ac:dyDescent="0.3">
      <c r="A709" s="40">
        <v>874</v>
      </c>
      <c r="B709" s="40" t="s">
        <v>1795</v>
      </c>
      <c r="C709" s="40" t="s">
        <v>1278</v>
      </c>
    </row>
    <row r="710" spans="1:3" x14ac:dyDescent="0.3">
      <c r="A710" s="40">
        <v>875</v>
      </c>
      <c r="B710" s="40" t="s">
        <v>2280</v>
      </c>
      <c r="C710" s="40" t="s">
        <v>1275</v>
      </c>
    </row>
    <row r="711" spans="1:3" x14ac:dyDescent="0.3">
      <c r="A711" s="40">
        <v>876</v>
      </c>
      <c r="B711" s="40" t="s">
        <v>1796</v>
      </c>
      <c r="C711" s="40" t="s">
        <v>1275</v>
      </c>
    </row>
    <row r="712" spans="1:3" x14ac:dyDescent="0.3">
      <c r="A712" s="40">
        <v>877</v>
      </c>
      <c r="B712" s="40" t="s">
        <v>1797</v>
      </c>
      <c r="C712" s="40" t="s">
        <v>1278</v>
      </c>
    </row>
    <row r="713" spans="1:3" x14ac:dyDescent="0.3">
      <c r="A713" s="40">
        <v>878</v>
      </c>
      <c r="B713" s="40" t="s">
        <v>2166</v>
      </c>
      <c r="C713" s="40" t="s">
        <v>1278</v>
      </c>
    </row>
    <row r="714" spans="1:3" x14ac:dyDescent="0.3">
      <c r="A714" s="40">
        <v>879</v>
      </c>
      <c r="B714" s="40" t="s">
        <v>1798</v>
      </c>
      <c r="C714" s="40" t="s">
        <v>1275</v>
      </c>
    </row>
    <row r="715" spans="1:3" x14ac:dyDescent="0.3">
      <c r="A715" s="40">
        <v>880</v>
      </c>
      <c r="B715" s="40" t="s">
        <v>2408</v>
      </c>
      <c r="C715" s="40" t="s">
        <v>1277</v>
      </c>
    </row>
    <row r="716" spans="1:3" x14ac:dyDescent="0.3">
      <c r="A716" s="40">
        <v>881</v>
      </c>
      <c r="B716" s="40" t="s">
        <v>1799</v>
      </c>
      <c r="C716" s="40" t="s">
        <v>1277</v>
      </c>
    </row>
    <row r="717" spans="1:3" x14ac:dyDescent="0.3">
      <c r="A717" s="40">
        <v>882</v>
      </c>
      <c r="B717" s="40" t="s">
        <v>1800</v>
      </c>
      <c r="C717" s="40" t="s">
        <v>1278</v>
      </c>
    </row>
    <row r="718" spans="1:3" x14ac:dyDescent="0.3">
      <c r="A718" s="40">
        <v>883</v>
      </c>
      <c r="B718" s="40" t="s">
        <v>1801</v>
      </c>
      <c r="C718" s="40" t="s">
        <v>1275</v>
      </c>
    </row>
    <row r="719" spans="1:3" x14ac:dyDescent="0.3">
      <c r="A719" s="40">
        <v>884</v>
      </c>
      <c r="B719" s="40" t="s">
        <v>1802</v>
      </c>
      <c r="C719" s="40" t="s">
        <v>1275</v>
      </c>
    </row>
    <row r="720" spans="1:3" x14ac:dyDescent="0.3">
      <c r="A720" s="40">
        <v>885</v>
      </c>
      <c r="B720" s="40" t="s">
        <v>1803</v>
      </c>
      <c r="C720" s="40" t="s">
        <v>1277</v>
      </c>
    </row>
    <row r="721" spans="1:3" x14ac:dyDescent="0.3">
      <c r="A721" s="40">
        <v>886</v>
      </c>
      <c r="B721" s="40" t="s">
        <v>1804</v>
      </c>
      <c r="C721" s="40" t="s">
        <v>1278</v>
      </c>
    </row>
    <row r="722" spans="1:3" x14ac:dyDescent="0.3">
      <c r="A722" s="40">
        <v>887</v>
      </c>
      <c r="B722" s="40" t="s">
        <v>2378</v>
      </c>
      <c r="C722" s="40" t="s">
        <v>1275</v>
      </c>
    </row>
    <row r="723" spans="1:3" x14ac:dyDescent="0.3">
      <c r="A723" s="40">
        <v>888</v>
      </c>
      <c r="B723" s="40" t="s">
        <v>2277</v>
      </c>
      <c r="C723" s="40" t="s">
        <v>1278</v>
      </c>
    </row>
    <row r="724" spans="1:3" x14ac:dyDescent="0.3">
      <c r="A724" s="40">
        <v>889</v>
      </c>
      <c r="B724" s="40" t="s">
        <v>2258</v>
      </c>
      <c r="C724" s="40" t="s">
        <v>1275</v>
      </c>
    </row>
    <row r="725" spans="1:3" x14ac:dyDescent="0.3">
      <c r="A725" s="40">
        <v>890</v>
      </c>
      <c r="B725" s="40" t="s">
        <v>1805</v>
      </c>
      <c r="C725" s="40" t="s">
        <v>1277</v>
      </c>
    </row>
    <row r="726" spans="1:3" x14ac:dyDescent="0.3">
      <c r="A726" s="40">
        <v>891</v>
      </c>
      <c r="B726" s="40" t="s">
        <v>1806</v>
      </c>
      <c r="C726" s="40" t="s">
        <v>1277</v>
      </c>
    </row>
    <row r="727" spans="1:3" x14ac:dyDescent="0.3">
      <c r="A727" s="40">
        <v>892</v>
      </c>
      <c r="B727" s="40" t="s">
        <v>1807</v>
      </c>
      <c r="C727" s="40" t="s">
        <v>1275</v>
      </c>
    </row>
    <row r="728" spans="1:3" x14ac:dyDescent="0.3">
      <c r="A728" s="40">
        <v>893</v>
      </c>
      <c r="B728" s="40" t="s">
        <v>1808</v>
      </c>
      <c r="C728" s="40" t="s">
        <v>1276</v>
      </c>
    </row>
    <row r="729" spans="1:3" x14ac:dyDescent="0.3">
      <c r="A729" s="40">
        <v>894</v>
      </c>
      <c r="B729" s="40" t="s">
        <v>2155</v>
      </c>
      <c r="C729" s="40" t="s">
        <v>1278</v>
      </c>
    </row>
    <row r="730" spans="1:3" x14ac:dyDescent="0.3">
      <c r="A730" s="40">
        <v>895</v>
      </c>
      <c r="B730" s="40" t="s">
        <v>2391</v>
      </c>
      <c r="C730" s="40" t="s">
        <v>1278</v>
      </c>
    </row>
    <row r="731" spans="1:3" x14ac:dyDescent="0.3">
      <c r="A731" s="40">
        <v>896</v>
      </c>
      <c r="B731" s="40" t="s">
        <v>1809</v>
      </c>
      <c r="C731" s="40" t="s">
        <v>1275</v>
      </c>
    </row>
    <row r="732" spans="1:3" x14ac:dyDescent="0.3">
      <c r="A732" s="40">
        <v>897</v>
      </c>
      <c r="B732" s="40" t="s">
        <v>1810</v>
      </c>
      <c r="C732" s="40" t="s">
        <v>1275</v>
      </c>
    </row>
    <row r="733" spans="1:3" x14ac:dyDescent="0.3">
      <c r="A733" s="40">
        <v>899</v>
      </c>
      <c r="B733" s="40" t="s">
        <v>1811</v>
      </c>
      <c r="C733" s="40" t="s">
        <v>1276</v>
      </c>
    </row>
    <row r="734" spans="1:3" x14ac:dyDescent="0.3">
      <c r="A734" s="40">
        <v>900</v>
      </c>
      <c r="B734" s="40" t="s">
        <v>1812</v>
      </c>
      <c r="C734" s="40" t="s">
        <v>1275</v>
      </c>
    </row>
    <row r="735" spans="1:3" x14ac:dyDescent="0.3">
      <c r="A735" s="40">
        <v>901</v>
      </c>
      <c r="B735" s="40" t="s">
        <v>1813</v>
      </c>
      <c r="C735" s="40" t="s">
        <v>1275</v>
      </c>
    </row>
    <row r="736" spans="1:3" x14ac:dyDescent="0.3">
      <c r="A736" s="40">
        <v>902</v>
      </c>
      <c r="B736" s="40" t="s">
        <v>1814</v>
      </c>
      <c r="C736" s="40" t="s">
        <v>1275</v>
      </c>
    </row>
    <row r="737" spans="1:3" x14ac:dyDescent="0.3">
      <c r="A737" s="40">
        <v>903</v>
      </c>
      <c r="B737" s="40" t="s">
        <v>1815</v>
      </c>
      <c r="C737" s="40" t="s">
        <v>1278</v>
      </c>
    </row>
    <row r="738" spans="1:3" x14ac:dyDescent="0.3">
      <c r="A738" s="40">
        <v>904</v>
      </c>
      <c r="B738" s="40" t="s">
        <v>1816</v>
      </c>
      <c r="C738" s="40" t="s">
        <v>1275</v>
      </c>
    </row>
    <row r="739" spans="1:3" x14ac:dyDescent="0.3">
      <c r="A739" s="40">
        <v>905</v>
      </c>
      <c r="B739" s="40" t="s">
        <v>1817</v>
      </c>
      <c r="C739" s="40" t="s">
        <v>1278</v>
      </c>
    </row>
    <row r="740" spans="1:3" x14ac:dyDescent="0.3">
      <c r="A740" s="40">
        <v>906</v>
      </c>
      <c r="B740" s="40" t="s">
        <v>1818</v>
      </c>
      <c r="C740" s="40" t="s">
        <v>1275</v>
      </c>
    </row>
    <row r="741" spans="1:3" x14ac:dyDescent="0.3">
      <c r="A741" s="40">
        <v>907</v>
      </c>
      <c r="B741" s="40" t="s">
        <v>1819</v>
      </c>
      <c r="C741" s="40" t="s">
        <v>1275</v>
      </c>
    </row>
    <row r="742" spans="1:3" x14ac:dyDescent="0.3">
      <c r="A742" s="40">
        <v>908</v>
      </c>
      <c r="B742" s="40" t="s">
        <v>1820</v>
      </c>
      <c r="C742" s="40" t="s">
        <v>1275</v>
      </c>
    </row>
    <row r="743" spans="1:3" x14ac:dyDescent="0.3">
      <c r="A743" s="40">
        <v>909</v>
      </c>
      <c r="B743" s="40" t="s">
        <v>1821</v>
      </c>
      <c r="C743" s="40" t="s">
        <v>1275</v>
      </c>
    </row>
    <row r="744" spans="1:3" x14ac:dyDescent="0.3">
      <c r="A744" s="40">
        <v>910</v>
      </c>
      <c r="B744" s="40" t="s">
        <v>1822</v>
      </c>
      <c r="C744" s="40" t="s">
        <v>1278</v>
      </c>
    </row>
    <row r="745" spans="1:3" x14ac:dyDescent="0.3">
      <c r="A745" s="40">
        <v>911</v>
      </c>
      <c r="B745" s="40" t="s">
        <v>1823</v>
      </c>
      <c r="C745" s="40" t="s">
        <v>1275</v>
      </c>
    </row>
    <row r="746" spans="1:3" x14ac:dyDescent="0.3">
      <c r="A746" s="40">
        <v>912</v>
      </c>
      <c r="B746" s="40" t="s">
        <v>1824</v>
      </c>
      <c r="C746" s="40" t="s">
        <v>1276</v>
      </c>
    </row>
    <row r="747" spans="1:3" x14ac:dyDescent="0.3">
      <c r="A747" s="40">
        <v>913</v>
      </c>
      <c r="B747" s="40" t="s">
        <v>1825</v>
      </c>
      <c r="C747" s="40" t="s">
        <v>1275</v>
      </c>
    </row>
    <row r="748" spans="1:3" x14ac:dyDescent="0.3">
      <c r="A748" s="40">
        <v>914</v>
      </c>
      <c r="B748" s="40" t="s">
        <v>1826</v>
      </c>
      <c r="C748" s="40" t="s">
        <v>1275</v>
      </c>
    </row>
    <row r="749" spans="1:3" x14ac:dyDescent="0.3">
      <c r="A749" s="40">
        <v>915</v>
      </c>
      <c r="B749" s="40" t="s">
        <v>1827</v>
      </c>
      <c r="C749" s="40" t="s">
        <v>1275</v>
      </c>
    </row>
    <row r="750" spans="1:3" x14ac:dyDescent="0.3">
      <c r="A750" s="40">
        <v>916</v>
      </c>
      <c r="B750" s="40" t="s">
        <v>1828</v>
      </c>
      <c r="C750" s="40" t="s">
        <v>1275</v>
      </c>
    </row>
    <row r="751" spans="1:3" x14ac:dyDescent="0.3">
      <c r="A751" s="40">
        <v>917</v>
      </c>
      <c r="B751" s="40" t="s">
        <v>1829</v>
      </c>
      <c r="C751" s="40" t="s">
        <v>1275</v>
      </c>
    </row>
    <row r="752" spans="1:3" x14ac:dyDescent="0.3">
      <c r="A752" s="40">
        <v>918</v>
      </c>
      <c r="B752" s="40" t="s">
        <v>1830</v>
      </c>
      <c r="C752" s="40" t="s">
        <v>1275</v>
      </c>
    </row>
    <row r="753" spans="1:3" x14ac:dyDescent="0.3">
      <c r="A753" s="40">
        <v>919</v>
      </c>
      <c r="B753" s="40" t="s">
        <v>2365</v>
      </c>
      <c r="C753" s="40" t="s">
        <v>1275</v>
      </c>
    </row>
    <row r="754" spans="1:3" x14ac:dyDescent="0.3">
      <c r="A754" s="40">
        <v>921</v>
      </c>
      <c r="B754" s="40" t="s">
        <v>1831</v>
      </c>
      <c r="C754" s="40" t="s">
        <v>1278</v>
      </c>
    </row>
    <row r="755" spans="1:3" x14ac:dyDescent="0.3">
      <c r="A755" s="40">
        <v>923</v>
      </c>
      <c r="B755" s="40" t="s">
        <v>1832</v>
      </c>
      <c r="C755" s="40" t="s">
        <v>1276</v>
      </c>
    </row>
    <row r="756" spans="1:3" x14ac:dyDescent="0.3">
      <c r="A756" s="40">
        <v>924</v>
      </c>
      <c r="B756" s="40" t="s">
        <v>2367</v>
      </c>
      <c r="C756" s="40" t="s">
        <v>1278</v>
      </c>
    </row>
    <row r="757" spans="1:3" x14ac:dyDescent="0.3">
      <c r="A757" s="40">
        <v>925</v>
      </c>
      <c r="B757" s="40" t="s">
        <v>1833</v>
      </c>
      <c r="C757" s="40" t="s">
        <v>1275</v>
      </c>
    </row>
    <row r="758" spans="1:3" x14ac:dyDescent="0.3">
      <c r="A758" s="40">
        <v>926</v>
      </c>
      <c r="B758" s="40" t="s">
        <v>2361</v>
      </c>
      <c r="C758" s="40" t="s">
        <v>1278</v>
      </c>
    </row>
    <row r="759" spans="1:3" x14ac:dyDescent="0.3">
      <c r="A759" s="40">
        <v>927</v>
      </c>
      <c r="B759" s="40" t="s">
        <v>2279</v>
      </c>
      <c r="C759" s="40" t="s">
        <v>1275</v>
      </c>
    </row>
    <row r="760" spans="1:3" x14ac:dyDescent="0.3">
      <c r="A760" s="40">
        <v>928</v>
      </c>
      <c r="B760" s="40" t="s">
        <v>1923</v>
      </c>
      <c r="C760" s="40" t="s">
        <v>1278</v>
      </c>
    </row>
    <row r="761" spans="1:3" x14ac:dyDescent="0.3">
      <c r="A761" s="40">
        <v>929</v>
      </c>
      <c r="B761" s="40" t="s">
        <v>1935</v>
      </c>
      <c r="C761" s="40" t="s">
        <v>1275</v>
      </c>
    </row>
    <row r="762" spans="1:3" x14ac:dyDescent="0.3">
      <c r="A762" s="40">
        <v>930</v>
      </c>
      <c r="B762" s="40" t="s">
        <v>1930</v>
      </c>
      <c r="C762" s="40" t="s">
        <v>1275</v>
      </c>
    </row>
    <row r="763" spans="1:3" x14ac:dyDescent="0.3">
      <c r="A763" s="40">
        <v>931</v>
      </c>
      <c r="B763" s="40" t="s">
        <v>1834</v>
      </c>
      <c r="C763" s="40" t="s">
        <v>1275</v>
      </c>
    </row>
    <row r="764" spans="1:3" x14ac:dyDescent="0.3">
      <c r="A764" s="40">
        <v>932</v>
      </c>
      <c r="B764" s="40" t="s">
        <v>1835</v>
      </c>
      <c r="C764" s="40" t="s">
        <v>1275</v>
      </c>
    </row>
    <row r="765" spans="1:3" x14ac:dyDescent="0.3">
      <c r="A765" s="40">
        <v>933</v>
      </c>
      <c r="B765" s="40" t="s">
        <v>1954</v>
      </c>
      <c r="C765" s="40" t="s">
        <v>1276</v>
      </c>
    </row>
    <row r="766" spans="1:3" x14ac:dyDescent="0.3">
      <c r="A766" s="40">
        <v>934</v>
      </c>
      <c r="B766" s="40" t="s">
        <v>1913</v>
      </c>
      <c r="C766" s="40" t="s">
        <v>1276</v>
      </c>
    </row>
    <row r="767" spans="1:3" x14ac:dyDescent="0.3">
      <c r="A767" s="40">
        <v>935</v>
      </c>
      <c r="B767" s="40" t="s">
        <v>1836</v>
      </c>
      <c r="C767" s="40" t="s">
        <v>1275</v>
      </c>
    </row>
    <row r="768" spans="1:3" x14ac:dyDescent="0.3">
      <c r="A768" s="40">
        <v>936</v>
      </c>
      <c r="B768" s="40" t="s">
        <v>1837</v>
      </c>
      <c r="C768" s="40" t="s">
        <v>1278</v>
      </c>
    </row>
    <row r="769" spans="1:3" x14ac:dyDescent="0.3">
      <c r="A769" s="40">
        <v>937</v>
      </c>
      <c r="B769" s="40" t="s">
        <v>1838</v>
      </c>
      <c r="C769" s="40" t="s">
        <v>1278</v>
      </c>
    </row>
    <row r="770" spans="1:3" x14ac:dyDescent="0.3">
      <c r="A770" s="40">
        <v>938</v>
      </c>
      <c r="B770" s="40" t="s">
        <v>1839</v>
      </c>
      <c r="C770" s="40" t="s">
        <v>1275</v>
      </c>
    </row>
    <row r="771" spans="1:3" x14ac:dyDescent="0.3">
      <c r="A771" s="40">
        <v>939</v>
      </c>
      <c r="B771" s="40" t="s">
        <v>1840</v>
      </c>
      <c r="C771" s="40" t="s">
        <v>1275</v>
      </c>
    </row>
    <row r="772" spans="1:3" x14ac:dyDescent="0.3">
      <c r="A772" s="40">
        <v>940</v>
      </c>
      <c r="B772" s="40" t="s">
        <v>2388</v>
      </c>
      <c r="C772" s="40" t="s">
        <v>1278</v>
      </c>
    </row>
    <row r="773" spans="1:3" x14ac:dyDescent="0.3">
      <c r="A773" s="40">
        <v>941</v>
      </c>
      <c r="B773" s="40" t="s">
        <v>1841</v>
      </c>
      <c r="C773" s="40" t="s">
        <v>1278</v>
      </c>
    </row>
    <row r="774" spans="1:3" x14ac:dyDescent="0.3">
      <c r="A774" s="40">
        <v>942</v>
      </c>
      <c r="B774" s="40" t="s">
        <v>1842</v>
      </c>
      <c r="C774" s="40" t="s">
        <v>1278</v>
      </c>
    </row>
    <row r="775" spans="1:3" x14ac:dyDescent="0.3">
      <c r="A775" s="40">
        <v>943</v>
      </c>
      <c r="B775" s="40" t="s">
        <v>1843</v>
      </c>
      <c r="C775" s="40" t="s">
        <v>1275</v>
      </c>
    </row>
    <row r="776" spans="1:3" x14ac:dyDescent="0.3">
      <c r="A776" s="40">
        <v>944</v>
      </c>
      <c r="B776" s="40" t="s">
        <v>1844</v>
      </c>
      <c r="C776" s="40" t="s">
        <v>1278</v>
      </c>
    </row>
    <row r="777" spans="1:3" x14ac:dyDescent="0.3">
      <c r="A777" s="40">
        <v>945</v>
      </c>
      <c r="B777" s="40" t="s">
        <v>1845</v>
      </c>
      <c r="C777" s="40" t="s">
        <v>1276</v>
      </c>
    </row>
    <row r="778" spans="1:3" x14ac:dyDescent="0.3">
      <c r="A778" s="40">
        <v>946</v>
      </c>
      <c r="B778" s="40" t="s">
        <v>1846</v>
      </c>
      <c r="C778" s="40" t="s">
        <v>1275</v>
      </c>
    </row>
    <row r="779" spans="1:3" x14ac:dyDescent="0.3">
      <c r="A779" s="40">
        <v>947</v>
      </c>
      <c r="B779" s="40" t="s">
        <v>1847</v>
      </c>
      <c r="C779" s="40" t="s">
        <v>1275</v>
      </c>
    </row>
    <row r="780" spans="1:3" x14ac:dyDescent="0.3">
      <c r="A780" s="40">
        <v>948</v>
      </c>
      <c r="B780" s="40" t="s">
        <v>1848</v>
      </c>
      <c r="C780" s="40" t="s">
        <v>1278</v>
      </c>
    </row>
    <row r="781" spans="1:3" x14ac:dyDescent="0.3">
      <c r="A781" s="40">
        <v>949</v>
      </c>
      <c r="B781" s="40" t="s">
        <v>1849</v>
      </c>
      <c r="C781" s="40" t="s">
        <v>1275</v>
      </c>
    </row>
    <row r="782" spans="1:3" x14ac:dyDescent="0.3">
      <c r="A782" s="40">
        <v>950</v>
      </c>
      <c r="B782" s="40" t="s">
        <v>1850</v>
      </c>
      <c r="C782" s="40" t="s">
        <v>1278</v>
      </c>
    </row>
    <row r="783" spans="1:3" x14ac:dyDescent="0.3">
      <c r="A783" s="40">
        <v>951</v>
      </c>
      <c r="B783" s="40" t="s">
        <v>1851</v>
      </c>
      <c r="C783" s="40" t="s">
        <v>1275</v>
      </c>
    </row>
    <row r="784" spans="1:3" x14ac:dyDescent="0.3">
      <c r="A784" s="40">
        <v>952</v>
      </c>
      <c r="B784" s="40" t="s">
        <v>1852</v>
      </c>
      <c r="C784" s="40" t="s">
        <v>1275</v>
      </c>
    </row>
    <row r="785" spans="1:3" x14ac:dyDescent="0.3">
      <c r="A785" s="40">
        <v>953</v>
      </c>
      <c r="B785" s="40" t="s">
        <v>1853</v>
      </c>
      <c r="C785" s="40" t="s">
        <v>1275</v>
      </c>
    </row>
    <row r="786" spans="1:3" x14ac:dyDescent="0.3">
      <c r="A786" s="40">
        <v>954</v>
      </c>
      <c r="B786" s="40" t="s">
        <v>1854</v>
      </c>
      <c r="C786" s="40" t="s">
        <v>1278</v>
      </c>
    </row>
    <row r="787" spans="1:3" x14ac:dyDescent="0.3">
      <c r="A787" s="40">
        <v>955</v>
      </c>
      <c r="B787" s="40" t="s">
        <v>1855</v>
      </c>
      <c r="C787" s="40" t="s">
        <v>1275</v>
      </c>
    </row>
    <row r="788" spans="1:3" x14ac:dyDescent="0.3">
      <c r="A788" s="40">
        <v>956</v>
      </c>
      <c r="B788" s="40" t="s">
        <v>2409</v>
      </c>
      <c r="C788" s="40" t="s">
        <v>1278</v>
      </c>
    </row>
    <row r="789" spans="1:3" x14ac:dyDescent="0.3">
      <c r="A789" s="40">
        <v>957</v>
      </c>
      <c r="B789" s="40" t="s">
        <v>1856</v>
      </c>
      <c r="C789" s="40" t="s">
        <v>1275</v>
      </c>
    </row>
    <row r="790" spans="1:3" x14ac:dyDescent="0.3">
      <c r="A790" s="40">
        <v>958</v>
      </c>
      <c r="B790" s="40" t="s">
        <v>1857</v>
      </c>
      <c r="C790" s="40" t="s">
        <v>1275</v>
      </c>
    </row>
    <row r="791" spans="1:3" x14ac:dyDescent="0.3">
      <c r="A791" s="40">
        <v>959</v>
      </c>
      <c r="B791" s="40" t="s">
        <v>2278</v>
      </c>
      <c r="C791" s="40" t="s">
        <v>1276</v>
      </c>
    </row>
    <row r="792" spans="1:3" x14ac:dyDescent="0.3">
      <c r="A792" s="40">
        <v>960</v>
      </c>
      <c r="B792" s="40" t="s">
        <v>1858</v>
      </c>
      <c r="C792" s="40" t="s">
        <v>1277</v>
      </c>
    </row>
    <row r="793" spans="1:3" x14ac:dyDescent="0.3">
      <c r="A793" s="40">
        <v>961</v>
      </c>
      <c r="B793" s="40" t="s">
        <v>1859</v>
      </c>
      <c r="C793" s="40" t="s">
        <v>1275</v>
      </c>
    </row>
    <row r="794" spans="1:3" x14ac:dyDescent="0.3">
      <c r="A794" s="40">
        <v>962</v>
      </c>
      <c r="B794" s="40" t="s">
        <v>1860</v>
      </c>
      <c r="C794" s="40" t="s">
        <v>1277</v>
      </c>
    </row>
    <row r="795" spans="1:3" x14ac:dyDescent="0.3">
      <c r="A795" s="40">
        <v>963</v>
      </c>
      <c r="B795" s="40" t="s">
        <v>1861</v>
      </c>
      <c r="C795" s="40" t="s">
        <v>1276</v>
      </c>
    </row>
    <row r="796" spans="1:3" x14ac:dyDescent="0.3">
      <c r="A796" s="40">
        <v>964</v>
      </c>
      <c r="B796" s="40" t="s">
        <v>1862</v>
      </c>
      <c r="C796" s="40" t="s">
        <v>1278</v>
      </c>
    </row>
    <row r="797" spans="1:3" x14ac:dyDescent="0.3">
      <c r="A797" s="40">
        <v>965</v>
      </c>
      <c r="B797" s="40" t="s">
        <v>2293</v>
      </c>
      <c r="C797" s="40" t="s">
        <v>1278</v>
      </c>
    </row>
    <row r="798" spans="1:3" x14ac:dyDescent="0.3">
      <c r="A798" s="40">
        <v>966</v>
      </c>
      <c r="B798" s="40" t="s">
        <v>2152</v>
      </c>
      <c r="C798" s="40" t="s">
        <v>1275</v>
      </c>
    </row>
    <row r="799" spans="1:3" x14ac:dyDescent="0.3">
      <c r="A799" s="40">
        <v>967</v>
      </c>
      <c r="B799" s="40" t="s">
        <v>1863</v>
      </c>
      <c r="C799" s="40" t="s">
        <v>1275</v>
      </c>
    </row>
    <row r="800" spans="1:3" x14ac:dyDescent="0.3">
      <c r="A800" s="40">
        <v>968</v>
      </c>
      <c r="B800" s="40" t="s">
        <v>1864</v>
      </c>
      <c r="C800" s="40" t="s">
        <v>1277</v>
      </c>
    </row>
    <row r="801" spans="1:3" x14ac:dyDescent="0.3">
      <c r="A801" s="40">
        <v>969</v>
      </c>
      <c r="B801" s="40" t="s">
        <v>1865</v>
      </c>
      <c r="C801" s="40" t="s">
        <v>1278</v>
      </c>
    </row>
    <row r="802" spans="1:3" x14ac:dyDescent="0.3">
      <c r="A802" s="40">
        <v>970</v>
      </c>
      <c r="B802" s="40" t="s">
        <v>2377</v>
      </c>
      <c r="C802" s="40" t="s">
        <v>1275</v>
      </c>
    </row>
    <row r="803" spans="1:3" x14ac:dyDescent="0.3">
      <c r="A803" s="40">
        <v>971</v>
      </c>
      <c r="B803" s="40" t="s">
        <v>1866</v>
      </c>
      <c r="C803" s="40" t="s">
        <v>1275</v>
      </c>
    </row>
    <row r="804" spans="1:3" x14ac:dyDescent="0.3">
      <c r="A804" s="40">
        <v>972</v>
      </c>
      <c r="B804" s="40" t="s">
        <v>1867</v>
      </c>
      <c r="C804" s="40" t="s">
        <v>1275</v>
      </c>
    </row>
    <row r="805" spans="1:3" x14ac:dyDescent="0.3">
      <c r="A805" s="40">
        <v>973</v>
      </c>
      <c r="B805" s="40" t="s">
        <v>1868</v>
      </c>
      <c r="C805" s="40" t="s">
        <v>1275</v>
      </c>
    </row>
    <row r="806" spans="1:3" x14ac:dyDescent="0.3">
      <c r="A806" s="40">
        <v>974</v>
      </c>
      <c r="B806" s="40" t="s">
        <v>1869</v>
      </c>
      <c r="C806" s="40" t="s">
        <v>1275</v>
      </c>
    </row>
    <row r="807" spans="1:3" x14ac:dyDescent="0.3">
      <c r="A807" s="40">
        <v>976</v>
      </c>
      <c r="B807" s="40" t="s">
        <v>1870</v>
      </c>
      <c r="C807" s="40" t="s">
        <v>1275</v>
      </c>
    </row>
    <row r="808" spans="1:3" x14ac:dyDescent="0.3">
      <c r="A808" s="40">
        <v>977</v>
      </c>
      <c r="B808" s="40" t="s">
        <v>1904</v>
      </c>
      <c r="C808" s="40" t="s">
        <v>1275</v>
      </c>
    </row>
    <row r="809" spans="1:3" x14ac:dyDescent="0.3">
      <c r="A809" s="40">
        <v>978</v>
      </c>
      <c r="B809" s="40" t="s">
        <v>1871</v>
      </c>
      <c r="C809" s="40" t="s">
        <v>1275</v>
      </c>
    </row>
    <row r="810" spans="1:3" x14ac:dyDescent="0.3">
      <c r="A810" s="40">
        <v>979</v>
      </c>
      <c r="B810" s="40" t="s">
        <v>1872</v>
      </c>
      <c r="C810" s="40" t="s">
        <v>1275</v>
      </c>
    </row>
    <row r="811" spans="1:3" x14ac:dyDescent="0.3">
      <c r="A811" s="40">
        <v>980</v>
      </c>
      <c r="B811" s="40" t="s">
        <v>1873</v>
      </c>
      <c r="C811" s="40" t="s">
        <v>1275</v>
      </c>
    </row>
    <row r="812" spans="1:3" x14ac:dyDescent="0.3">
      <c r="A812" s="40">
        <v>981</v>
      </c>
      <c r="B812" s="40" t="s">
        <v>1874</v>
      </c>
      <c r="C812" s="40" t="s">
        <v>1275</v>
      </c>
    </row>
    <row r="813" spans="1:3" x14ac:dyDescent="0.3">
      <c r="A813" s="40">
        <v>982</v>
      </c>
      <c r="B813" s="40" t="s">
        <v>1875</v>
      </c>
      <c r="C813" s="40" t="s">
        <v>1275</v>
      </c>
    </row>
    <row r="814" spans="1:3" x14ac:dyDescent="0.3">
      <c r="A814" s="40">
        <v>983</v>
      </c>
      <c r="B814" s="40" t="s">
        <v>1876</v>
      </c>
      <c r="C814" s="40" t="s">
        <v>1275</v>
      </c>
    </row>
    <row r="815" spans="1:3" x14ac:dyDescent="0.3">
      <c r="A815" s="40">
        <v>984</v>
      </c>
      <c r="B815" s="40" t="s">
        <v>1877</v>
      </c>
      <c r="C815" s="40" t="s">
        <v>1277</v>
      </c>
    </row>
    <row r="816" spans="1:3" x14ac:dyDescent="0.3">
      <c r="A816" s="40">
        <v>985</v>
      </c>
      <c r="B816" s="40" t="s">
        <v>1878</v>
      </c>
      <c r="C816" s="40" t="s">
        <v>1278</v>
      </c>
    </row>
    <row r="817" spans="1:3" x14ac:dyDescent="0.3">
      <c r="A817" s="40">
        <v>986</v>
      </c>
      <c r="B817" s="40" t="s">
        <v>1879</v>
      </c>
      <c r="C817" s="40" t="s">
        <v>1278</v>
      </c>
    </row>
    <row r="818" spans="1:3" x14ac:dyDescent="0.3">
      <c r="A818" s="40">
        <v>987</v>
      </c>
      <c r="B818" s="40" t="s">
        <v>1880</v>
      </c>
      <c r="C818" s="40" t="s">
        <v>1278</v>
      </c>
    </row>
    <row r="819" spans="1:3" x14ac:dyDescent="0.3">
      <c r="A819" s="40">
        <v>988</v>
      </c>
      <c r="B819" s="40" t="s">
        <v>1881</v>
      </c>
      <c r="C819" s="40" t="s">
        <v>1275</v>
      </c>
    </row>
    <row r="820" spans="1:3" x14ac:dyDescent="0.3">
      <c r="A820" s="40">
        <v>989</v>
      </c>
      <c r="B820" s="40" t="s">
        <v>1882</v>
      </c>
      <c r="C820" s="40" t="s">
        <v>1275</v>
      </c>
    </row>
    <row r="821" spans="1:3" x14ac:dyDescent="0.3">
      <c r="A821" s="40">
        <v>990</v>
      </c>
      <c r="B821" s="40" t="s">
        <v>2410</v>
      </c>
      <c r="C821" s="40" t="s">
        <v>1278</v>
      </c>
    </row>
    <row r="822" spans="1:3" s="66" customFormat="1" x14ac:dyDescent="0.3">
      <c r="A822" s="40">
        <v>991</v>
      </c>
      <c r="B822" s="40" t="s">
        <v>1883</v>
      </c>
      <c r="C822" s="40" t="s">
        <v>1278</v>
      </c>
    </row>
    <row r="823" spans="1:3" s="66" customFormat="1" x14ac:dyDescent="0.3">
      <c r="A823" s="40">
        <v>993</v>
      </c>
      <c r="B823" s="40" t="s">
        <v>1884</v>
      </c>
      <c r="C823" s="40" t="s">
        <v>1275</v>
      </c>
    </row>
    <row r="824" spans="1:3" s="66" customFormat="1" x14ac:dyDescent="0.3">
      <c r="A824" s="40">
        <v>994</v>
      </c>
      <c r="B824" s="40" t="s">
        <v>2262</v>
      </c>
      <c r="C824" s="40" t="s">
        <v>1275</v>
      </c>
    </row>
    <row r="825" spans="1:3" s="83" customFormat="1" x14ac:dyDescent="0.3">
      <c r="A825" s="40">
        <v>995</v>
      </c>
      <c r="B825" s="40" t="s">
        <v>1885</v>
      </c>
      <c r="C825" s="40" t="s">
        <v>1277</v>
      </c>
    </row>
    <row r="826" spans="1:3" s="83" customFormat="1" x14ac:dyDescent="0.3">
      <c r="A826" s="40">
        <v>996</v>
      </c>
      <c r="B826" s="40" t="s">
        <v>1886</v>
      </c>
      <c r="C826" s="40" t="s">
        <v>1275</v>
      </c>
    </row>
  </sheetData>
  <autoFilter ref="A1:C821">
    <sortState ref="A2:C822">
      <sortCondition ref="A1:A817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0" workbookViewId="0">
      <selection activeCell="B47" sqref="B47"/>
    </sheetView>
  </sheetViews>
  <sheetFormatPr baseColWidth="10" defaultColWidth="34.5546875" defaultRowHeight="14.4" x14ac:dyDescent="0.3"/>
  <cols>
    <col min="2" max="2" width="72.109375" customWidth="1"/>
  </cols>
  <sheetData>
    <row r="1" spans="1:5" ht="28.8" x14ac:dyDescent="0.3">
      <c r="A1" s="161" t="s">
        <v>2437</v>
      </c>
      <c r="B1" s="162"/>
      <c r="C1" s="162"/>
      <c r="D1" s="162"/>
    </row>
    <row r="2" spans="1:5" x14ac:dyDescent="0.3">
      <c r="A2" s="53" t="s">
        <v>2438</v>
      </c>
      <c r="B2" s="53" t="s">
        <v>18</v>
      </c>
      <c r="C2" s="53" t="s">
        <v>2439</v>
      </c>
      <c r="D2" s="53" t="s">
        <v>2440</v>
      </c>
    </row>
    <row r="3" spans="1:5" ht="15.6" x14ac:dyDescent="0.3">
      <c r="A3" s="54"/>
      <c r="B3" s="54"/>
      <c r="C3" s="67"/>
      <c r="D3" s="67"/>
      <c r="E3" s="69"/>
    </row>
    <row r="4" spans="1:5" ht="15.6" x14ac:dyDescent="0.3">
      <c r="A4" s="54"/>
      <c r="B4" s="54"/>
      <c r="C4" s="67"/>
      <c r="D4" s="67"/>
      <c r="E4" s="69"/>
    </row>
    <row r="5" spans="1:5" ht="15.6" x14ac:dyDescent="0.3">
      <c r="A5" s="54"/>
      <c r="B5" s="54"/>
      <c r="C5" s="67"/>
      <c r="D5" s="67"/>
    </row>
    <row r="6" spans="1:5" ht="15.6" x14ac:dyDescent="0.3">
      <c r="A6" s="54"/>
      <c r="B6" s="54"/>
      <c r="C6" s="67"/>
      <c r="D6" s="67"/>
    </row>
    <row r="7" spans="1:5" ht="15.6" x14ac:dyDescent="0.3">
      <c r="A7" s="54"/>
      <c r="B7" s="54"/>
      <c r="C7" s="67"/>
      <c r="D7" s="67"/>
    </row>
    <row r="8" spans="1:5" ht="15.6" x14ac:dyDescent="0.3">
      <c r="A8" s="54"/>
      <c r="B8" s="54"/>
      <c r="C8" s="67"/>
      <c r="D8" s="67"/>
    </row>
    <row r="9" spans="1:5" ht="15.6" x14ac:dyDescent="0.3">
      <c r="A9" s="54"/>
      <c r="B9" s="54"/>
      <c r="C9" s="67"/>
      <c r="D9" s="67"/>
    </row>
    <row r="10" spans="1:5" s="65" customFormat="1" ht="15.6" x14ac:dyDescent="0.3">
      <c r="A10" s="54"/>
      <c r="B10" s="54"/>
      <c r="C10" s="67"/>
      <c r="D10" s="67"/>
    </row>
    <row r="11" spans="1:5" ht="15.6" x14ac:dyDescent="0.3">
      <c r="A11" s="54"/>
      <c r="B11" s="54"/>
      <c r="C11" s="67"/>
      <c r="D11" s="67"/>
    </row>
    <row r="12" spans="1:5" ht="15.6" x14ac:dyDescent="0.3">
      <c r="A12" s="54"/>
      <c r="B12" s="54"/>
      <c r="C12" s="67"/>
      <c r="D12" s="67"/>
    </row>
    <row r="13" spans="1:5" ht="15.6" x14ac:dyDescent="0.3">
      <c r="A13" s="54"/>
      <c r="B13" s="54"/>
      <c r="C13" s="54"/>
      <c r="D13" s="54"/>
    </row>
    <row r="14" spans="1:5" ht="15.6" x14ac:dyDescent="0.3">
      <c r="A14" s="54"/>
      <c r="B14" s="54"/>
      <c r="C14" s="54"/>
      <c r="D14" s="54"/>
    </row>
    <row r="15" spans="1:5" ht="15.6" x14ac:dyDescent="0.3">
      <c r="A15" s="54"/>
      <c r="B15" s="54"/>
      <c r="C15" s="54"/>
      <c r="D15" s="54"/>
    </row>
    <row r="16" spans="1:5" ht="15.6" x14ac:dyDescent="0.3">
      <c r="A16" s="54"/>
      <c r="B16" s="54"/>
      <c r="C16" s="54"/>
      <c r="D16" s="54"/>
    </row>
    <row r="17" spans="1:4" ht="15.6" x14ac:dyDescent="0.3">
      <c r="A17" s="54"/>
      <c r="B17" s="54"/>
      <c r="C17" s="54"/>
      <c r="D17" s="54"/>
    </row>
    <row r="18" spans="1:4" ht="15.6" x14ac:dyDescent="0.3">
      <c r="A18" s="54"/>
      <c r="B18" s="54"/>
      <c r="C18" s="54"/>
      <c r="D18" s="54"/>
    </row>
    <row r="19" spans="1:4" ht="15.6" x14ac:dyDescent="0.3">
      <c r="A19" s="51"/>
      <c r="B19" s="51"/>
      <c r="C19" s="55" t="s">
        <v>2442</v>
      </c>
      <c r="D19" s="54">
        <f>COUNTA(A3:A18)</f>
        <v>0</v>
      </c>
    </row>
    <row r="20" spans="1:4" ht="16.2" thickBot="1" x14ac:dyDescent="0.35">
      <c r="A20" s="51"/>
      <c r="B20" s="51"/>
      <c r="C20" s="56" t="s">
        <v>2443</v>
      </c>
      <c r="D20" s="54">
        <f>COUNTIFS($D$3:$D$19,"Disponible")</f>
        <v>0</v>
      </c>
    </row>
    <row r="21" spans="1:4" ht="16.2" thickBot="1" x14ac:dyDescent="0.35">
      <c r="A21" s="51"/>
      <c r="B21" s="51" t="s">
        <v>2422</v>
      </c>
      <c r="C21" s="57" t="s">
        <v>2444</v>
      </c>
      <c r="D21" s="54">
        <f>COUNTIFS($D$3:$D$19,"No Disponible")</f>
        <v>0</v>
      </c>
    </row>
    <row r="22" spans="1:4" ht="15" thickBot="1" x14ac:dyDescent="0.35">
      <c r="A22" s="51"/>
      <c r="B22" s="51"/>
      <c r="C22" s="57" t="s">
        <v>2445</v>
      </c>
      <c r="D22" s="58" t="e">
        <f>D20/D19</f>
        <v>#DIV/0!</v>
      </c>
    </row>
    <row r="23" spans="1:4" ht="15" thickBot="1" x14ac:dyDescent="0.35">
      <c r="A23" s="51"/>
      <c r="B23" s="51" t="s">
        <v>2422</v>
      </c>
      <c r="C23" s="59" t="s">
        <v>2446</v>
      </c>
      <c r="D23" s="60" t="e">
        <f>D21/D19</f>
        <v>#DIV/0!</v>
      </c>
    </row>
    <row r="24" spans="1:4" x14ac:dyDescent="0.3">
      <c r="A24" s="51"/>
      <c r="B24" s="51"/>
      <c r="C24" s="51"/>
      <c r="D24" s="51"/>
    </row>
    <row r="25" spans="1:4" ht="28.8" x14ac:dyDescent="0.3">
      <c r="A25" s="161" t="s">
        <v>2447</v>
      </c>
      <c r="B25" s="162"/>
      <c r="C25" s="162"/>
      <c r="D25" s="162"/>
    </row>
    <row r="26" spans="1:4" x14ac:dyDescent="0.3">
      <c r="A26" s="53" t="s">
        <v>2438</v>
      </c>
      <c r="B26" s="53" t="s">
        <v>18</v>
      </c>
      <c r="C26" s="53" t="s">
        <v>2448</v>
      </c>
      <c r="D26" s="53" t="s">
        <v>2449</v>
      </c>
    </row>
    <row r="27" spans="1:4" ht="15.6" x14ac:dyDescent="0.3">
      <c r="A27" s="54">
        <v>335756590</v>
      </c>
      <c r="B27" s="54">
        <v>720</v>
      </c>
      <c r="C27" s="67" t="s">
        <v>2482</v>
      </c>
      <c r="D27" s="67" t="s">
        <v>2483</v>
      </c>
    </row>
    <row r="28" spans="1:4" ht="15.6" x14ac:dyDescent="0.3">
      <c r="A28" s="54">
        <v>335756603</v>
      </c>
      <c r="B28" s="54">
        <v>822</v>
      </c>
      <c r="C28" s="67" t="s">
        <v>2482</v>
      </c>
      <c r="D28" s="67" t="s">
        <v>2483</v>
      </c>
    </row>
    <row r="29" spans="1:4" ht="15.6" x14ac:dyDescent="0.3">
      <c r="A29" s="54">
        <v>335756614</v>
      </c>
      <c r="B29" s="54">
        <v>137</v>
      </c>
      <c r="C29" s="67" t="s">
        <v>2482</v>
      </c>
      <c r="D29" s="67" t="s">
        <v>2483</v>
      </c>
    </row>
    <row r="30" spans="1:4" ht="15.6" x14ac:dyDescent="0.3">
      <c r="A30" s="54">
        <v>335756621</v>
      </c>
      <c r="B30" s="54">
        <v>175</v>
      </c>
      <c r="C30" s="67" t="s">
        <v>2482</v>
      </c>
      <c r="D30" s="67" t="s">
        <v>2483</v>
      </c>
    </row>
    <row r="31" spans="1:4" ht="15.6" x14ac:dyDescent="0.3">
      <c r="A31" s="54">
        <v>335756627</v>
      </c>
      <c r="B31" s="54">
        <v>378</v>
      </c>
      <c r="C31" s="67" t="s">
        <v>2482</v>
      </c>
      <c r="D31" s="67" t="s">
        <v>2483</v>
      </c>
    </row>
    <row r="32" spans="1:4" s="68" customFormat="1" ht="15.6" x14ac:dyDescent="0.3">
      <c r="A32" s="54">
        <v>335757579</v>
      </c>
      <c r="B32" s="54">
        <v>801</v>
      </c>
      <c r="C32" s="67" t="s">
        <v>2482</v>
      </c>
      <c r="D32" s="67" t="s">
        <v>2483</v>
      </c>
    </row>
    <row r="33" spans="1:4" s="68" customFormat="1" ht="15.6" x14ac:dyDescent="0.3">
      <c r="A33" s="54">
        <v>335757580</v>
      </c>
      <c r="B33" s="54">
        <v>642</v>
      </c>
      <c r="C33" s="67" t="s">
        <v>2482</v>
      </c>
      <c r="D33" s="67" t="s">
        <v>2483</v>
      </c>
    </row>
    <row r="34" spans="1:4" s="68" customFormat="1" ht="15.6" x14ac:dyDescent="0.3">
      <c r="A34" s="54">
        <v>335757581</v>
      </c>
      <c r="B34" s="54">
        <v>438</v>
      </c>
      <c r="C34" s="67" t="s">
        <v>2482</v>
      </c>
      <c r="D34" s="67" t="s">
        <v>2483</v>
      </c>
    </row>
    <row r="35" spans="1:4" s="68" customFormat="1" ht="15.6" x14ac:dyDescent="0.3">
      <c r="A35" s="54">
        <v>335757582</v>
      </c>
      <c r="B35" s="54">
        <v>461</v>
      </c>
      <c r="C35" s="67" t="s">
        <v>2482</v>
      </c>
      <c r="D35" s="67" t="s">
        <v>2483</v>
      </c>
    </row>
    <row r="36" spans="1:4" s="68" customFormat="1" ht="15.6" x14ac:dyDescent="0.3">
      <c r="A36" s="54">
        <v>335757584</v>
      </c>
      <c r="B36" s="54">
        <v>568</v>
      </c>
      <c r="C36" s="67" t="s">
        <v>2482</v>
      </c>
      <c r="D36" s="67" t="s">
        <v>2483</v>
      </c>
    </row>
    <row r="37" spans="1:4" s="68" customFormat="1" ht="15.6" x14ac:dyDescent="0.3">
      <c r="A37" s="54">
        <v>335757585</v>
      </c>
      <c r="B37" s="54">
        <v>552</v>
      </c>
      <c r="C37" s="67" t="s">
        <v>2482</v>
      </c>
      <c r="D37" s="67" t="s">
        <v>2483</v>
      </c>
    </row>
    <row r="38" spans="1:4" s="68" customFormat="1" ht="15.6" x14ac:dyDescent="0.3">
      <c r="A38" s="54">
        <v>335757586</v>
      </c>
      <c r="B38" s="54">
        <v>495</v>
      </c>
      <c r="C38" s="67" t="s">
        <v>2482</v>
      </c>
      <c r="D38" s="67" t="s">
        <v>2483</v>
      </c>
    </row>
    <row r="39" spans="1:4" s="70" customFormat="1" ht="15.6" x14ac:dyDescent="0.3">
      <c r="A39" s="54">
        <v>335757587</v>
      </c>
      <c r="B39" s="54">
        <v>396</v>
      </c>
      <c r="C39" s="67" t="s">
        <v>2482</v>
      </c>
      <c r="D39" s="67" t="s">
        <v>2483</v>
      </c>
    </row>
    <row r="40" spans="1:4" s="70" customFormat="1" ht="15.6" x14ac:dyDescent="0.3">
      <c r="A40" s="54">
        <v>335757588</v>
      </c>
      <c r="B40" s="54">
        <v>703</v>
      </c>
      <c r="C40" s="67" t="s">
        <v>2482</v>
      </c>
      <c r="D40" s="67" t="s">
        <v>2483</v>
      </c>
    </row>
    <row r="41" spans="1:4" s="70" customFormat="1" ht="15.6" x14ac:dyDescent="0.3">
      <c r="A41" s="54">
        <v>335757589</v>
      </c>
      <c r="B41" s="54">
        <v>136</v>
      </c>
      <c r="C41" s="67" t="s">
        <v>2482</v>
      </c>
      <c r="D41" s="67" t="s">
        <v>2483</v>
      </c>
    </row>
    <row r="42" spans="1:4" s="70" customFormat="1" ht="15.6" x14ac:dyDescent="0.3">
      <c r="A42" s="54">
        <v>335757538</v>
      </c>
      <c r="B42" s="54">
        <v>954</v>
      </c>
      <c r="C42" s="67" t="s">
        <v>2482</v>
      </c>
      <c r="D42" s="67" t="s">
        <v>2483</v>
      </c>
    </row>
    <row r="43" spans="1:4" s="70" customFormat="1" ht="15.6" x14ac:dyDescent="0.3">
      <c r="A43" s="54">
        <v>335757569</v>
      </c>
      <c r="B43" s="54">
        <v>276</v>
      </c>
      <c r="C43" s="67" t="s">
        <v>2482</v>
      </c>
      <c r="D43" s="67" t="s">
        <v>2483</v>
      </c>
    </row>
    <row r="44" spans="1:4" s="70" customFormat="1" ht="15.6" x14ac:dyDescent="0.3">
      <c r="A44" s="54">
        <v>335757542</v>
      </c>
      <c r="B44" s="54">
        <v>98</v>
      </c>
      <c r="C44" s="67" t="s">
        <v>2482</v>
      </c>
      <c r="D44" s="67" t="s">
        <v>2483</v>
      </c>
    </row>
    <row r="45" spans="1:4" s="70" customFormat="1" ht="15.6" x14ac:dyDescent="0.3">
      <c r="A45" s="54">
        <v>335757555</v>
      </c>
      <c r="B45" s="54">
        <v>85</v>
      </c>
      <c r="C45" s="67" t="s">
        <v>2482</v>
      </c>
      <c r="D45" s="67" t="s">
        <v>2483</v>
      </c>
    </row>
    <row r="46" spans="1:4" s="68" customFormat="1" ht="15.6" x14ac:dyDescent="0.3">
      <c r="A46" s="54"/>
      <c r="B46" s="54"/>
      <c r="C46" s="54"/>
      <c r="D46" s="54"/>
    </row>
    <row r="47" spans="1:4" s="68" customFormat="1" ht="15.6" x14ac:dyDescent="0.3">
      <c r="A47" s="54"/>
      <c r="B47" s="54"/>
      <c r="C47" s="54"/>
      <c r="D47" s="54"/>
    </row>
    <row r="48" spans="1:4" ht="16.2" thickBot="1" x14ac:dyDescent="0.35">
      <c r="A48" s="61"/>
      <c r="B48" s="61"/>
      <c r="C48" s="62" t="s">
        <v>2450</v>
      </c>
      <c r="D48" s="54">
        <f>COUNTA(A27:A46)</f>
        <v>19</v>
      </c>
    </row>
    <row r="49" spans="1:4" ht="16.2" thickBot="1" x14ac:dyDescent="0.35">
      <c r="A49" s="63"/>
      <c r="B49" s="63"/>
      <c r="C49" s="64" t="s">
        <v>2451</v>
      </c>
      <c r="D49" s="54">
        <f>COUNTIFS($D$27:$D$47,"Disponible")</f>
        <v>19</v>
      </c>
    </row>
    <row r="50" spans="1:4" ht="16.2" thickBot="1" x14ac:dyDescent="0.35">
      <c r="A50" s="51"/>
      <c r="B50" s="51"/>
      <c r="C50" s="64" t="s">
        <v>2444</v>
      </c>
      <c r="D50" s="54">
        <f>COUNTIFS($D$27:$D$31,"No Disponible")</f>
        <v>0</v>
      </c>
    </row>
    <row r="51" spans="1:4" ht="15" thickBot="1" x14ac:dyDescent="0.35">
      <c r="A51" s="51"/>
      <c r="B51" s="51"/>
      <c r="C51" s="64" t="s">
        <v>2452</v>
      </c>
      <c r="D51" s="58">
        <f>D49/D48</f>
        <v>1</v>
      </c>
    </row>
    <row r="52" spans="1:4" ht="15" thickBot="1" x14ac:dyDescent="0.35">
      <c r="A52" s="51"/>
      <c r="B52" s="51"/>
      <c r="C52" s="64" t="s">
        <v>2453</v>
      </c>
      <c r="D52" s="60">
        <f>D50/D48</f>
        <v>0</v>
      </c>
    </row>
  </sheetData>
  <mergeCells count="2">
    <mergeCell ref="A1:D1"/>
    <mergeCell ref="A25:D25"/>
  </mergeCells>
  <conditionalFormatting sqref="A7:A11">
    <cfRule type="duplicateValues" dxfId="54" priority="119152"/>
  </conditionalFormatting>
  <conditionalFormatting sqref="A7:A11">
    <cfRule type="duplicateValues" dxfId="53" priority="119156"/>
    <cfRule type="duplicateValues" dxfId="52" priority="119157"/>
  </conditionalFormatting>
  <conditionalFormatting sqref="A7:A11">
    <cfRule type="duplicateValues" dxfId="51" priority="119160"/>
    <cfRule type="duplicateValues" dxfId="50" priority="119161"/>
  </conditionalFormatting>
  <conditionalFormatting sqref="B37:B39">
    <cfRule type="duplicateValues" dxfId="49" priority="219"/>
    <cfRule type="duplicateValues" dxfId="48" priority="220"/>
  </conditionalFormatting>
  <conditionalFormatting sqref="B37:B39">
    <cfRule type="duplicateValues" dxfId="47" priority="218"/>
  </conditionalFormatting>
  <conditionalFormatting sqref="B37:B39">
    <cfRule type="duplicateValues" dxfId="46" priority="217"/>
  </conditionalFormatting>
  <conditionalFormatting sqref="B37:B39">
    <cfRule type="duplicateValues" dxfId="45" priority="215"/>
    <cfRule type="duplicateValues" dxfId="44" priority="216"/>
  </conditionalFormatting>
  <conditionalFormatting sqref="B3">
    <cfRule type="duplicateValues" dxfId="43" priority="193"/>
    <cfRule type="duplicateValues" dxfId="42" priority="194"/>
  </conditionalFormatting>
  <conditionalFormatting sqref="B3">
    <cfRule type="duplicateValues" dxfId="41" priority="192"/>
  </conditionalFormatting>
  <conditionalFormatting sqref="B3">
    <cfRule type="duplicateValues" dxfId="40" priority="191"/>
  </conditionalFormatting>
  <conditionalFormatting sqref="B3">
    <cfRule type="duplicateValues" dxfId="39" priority="189"/>
    <cfRule type="duplicateValues" dxfId="38" priority="190"/>
  </conditionalFormatting>
  <conditionalFormatting sqref="A4:A6">
    <cfRule type="duplicateValues" dxfId="37" priority="188"/>
  </conditionalFormatting>
  <conditionalFormatting sqref="A4:A6">
    <cfRule type="duplicateValues" dxfId="36" priority="186"/>
    <cfRule type="duplicateValues" dxfId="35" priority="187"/>
  </conditionalFormatting>
  <conditionalFormatting sqref="A4:A6">
    <cfRule type="duplicateValues" dxfId="34" priority="184"/>
    <cfRule type="duplicateValues" dxfId="33" priority="185"/>
  </conditionalFormatting>
  <conditionalFormatting sqref="A3:A6">
    <cfRule type="duplicateValues" dxfId="32" priority="165"/>
  </conditionalFormatting>
  <conditionalFormatting sqref="A3:A6">
    <cfRule type="duplicateValues" dxfId="31" priority="163"/>
    <cfRule type="duplicateValues" dxfId="30" priority="164"/>
  </conditionalFormatting>
  <conditionalFormatting sqref="A3:A6">
    <cfRule type="duplicateValues" dxfId="29" priority="161"/>
    <cfRule type="duplicateValues" dxfId="28" priority="162"/>
  </conditionalFormatting>
  <conditionalFormatting sqref="B4:B6">
    <cfRule type="duplicateValues" dxfId="27" priority="158"/>
    <cfRule type="duplicateValues" dxfId="26" priority="159"/>
  </conditionalFormatting>
  <conditionalFormatting sqref="B4:B6">
    <cfRule type="duplicateValues" dxfId="25" priority="157"/>
  </conditionalFormatting>
  <conditionalFormatting sqref="B4:B6">
    <cfRule type="duplicateValues" dxfId="24" priority="156"/>
  </conditionalFormatting>
  <conditionalFormatting sqref="B4:B6">
    <cfRule type="duplicateValues" dxfId="23" priority="154"/>
    <cfRule type="duplicateValues" dxfId="22" priority="155"/>
  </conditionalFormatting>
  <hyperlinks>
    <hyperlink ref="A42" r:id="rId1" display="javascript:do_default(3)"/>
    <hyperlink ref="A44" r:id="rId2" display="javascript:do_default(2)"/>
    <hyperlink ref="A45" r:id="rId3" display="javascript:do_default(1)"/>
    <hyperlink ref="A43" r:id="rId4" display="javascript:do_default(0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70" zoomScaleNormal="70" workbookViewId="0">
      <selection activeCell="A20" sqref="A20"/>
    </sheetView>
  </sheetViews>
  <sheetFormatPr baseColWidth="10" defaultColWidth="11.44140625" defaultRowHeight="14.4" x14ac:dyDescent="0.3"/>
  <cols>
    <col min="1" max="1" width="46.33203125" style="28" bestFit="1" customWidth="1"/>
    <col min="2" max="2" width="14.44140625" style="28" bestFit="1" customWidth="1"/>
    <col min="3" max="3" width="22.109375" style="28" bestFit="1" customWidth="1"/>
    <col min="4" max="4" width="34.109375" style="28" bestFit="1" customWidth="1"/>
    <col min="5" max="5" width="11.109375" style="28" bestFit="1" customWidth="1"/>
    <col min="6" max="6" width="96.44140625" style="28" bestFit="1" customWidth="1"/>
    <col min="7" max="7" width="44" style="28" bestFit="1" customWidth="1"/>
    <col min="8" max="8" width="11.109375" style="28" bestFit="1" customWidth="1"/>
    <col min="9" max="9" width="13.44140625" style="28" bestFit="1" customWidth="1"/>
    <col min="10" max="10" width="17" style="28" bestFit="1" customWidth="1"/>
    <col min="11" max="11" width="82" style="28" bestFit="1" customWidth="1"/>
    <col min="12" max="12" width="30.44140625" style="28" bestFit="1" customWidth="1"/>
    <col min="13" max="13" width="21.88671875" style="28" bestFit="1" customWidth="1"/>
    <col min="14" max="14" width="30.44140625" style="28" bestFit="1" customWidth="1"/>
    <col min="15" max="15" width="21.88671875" style="28" bestFit="1" customWidth="1"/>
    <col min="16" max="16384" width="11.44140625" style="28"/>
  </cols>
  <sheetData>
    <row r="1" spans="1:11" ht="26.25" customHeight="1" x14ac:dyDescent="0.3">
      <c r="A1" s="163" t="s">
        <v>58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</row>
    <row r="2" spans="1:11" ht="18" customHeight="1" x14ac:dyDescent="0.3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7.399999999999999" x14ac:dyDescent="0.3">
      <c r="A3" s="42" t="str">
        <f t="shared" ref="A3:A13" ca="1" si="0">CONCATENATE(TODAY()-C3," días")</f>
        <v>153 días</v>
      </c>
      <c r="B3" s="42">
        <v>335649824</v>
      </c>
      <c r="C3" s="50">
        <v>44093</v>
      </c>
      <c r="D3" s="42" t="s">
        <v>2190</v>
      </c>
      <c r="E3" s="42">
        <v>196</v>
      </c>
      <c r="F3" s="42" t="str">
        <f>VLOOKUP(E3,'LISTADO ATM'!$A$2:$B$818,2,0)</f>
        <v xml:space="preserve">ATM Estación Texaco Cangrejo Farmacia (Sosúa) </v>
      </c>
      <c r="G3" s="42" t="str">
        <f>VLOOKUP(E3,VIP!$A$2:$O4492,6,0)</f>
        <v>NO</v>
      </c>
      <c r="H3" s="42" t="str">
        <f>VLOOKUP(E3,VIP!$A$2:$O4524,7,FALSE)</f>
        <v>Si</v>
      </c>
      <c r="I3" s="42" t="str">
        <f>VLOOKUP(E3,VIP!$A$2:$O4401,8,FALSE)</f>
        <v>Si</v>
      </c>
      <c r="J3" s="42" t="str">
        <f>VLOOKUP(E3,VIP!$A$2:$O4330,8,FALSE)</f>
        <v>Si</v>
      </c>
      <c r="K3" s="42" t="s">
        <v>2254</v>
      </c>
    </row>
    <row r="4" spans="1:11" ht="17.399999999999999" x14ac:dyDescent="0.3">
      <c r="A4" s="42" t="str">
        <f t="shared" ca="1" si="0"/>
        <v>134 días</v>
      </c>
      <c r="B4" s="42">
        <v>335668632</v>
      </c>
      <c r="C4" s="50">
        <v>44112</v>
      </c>
      <c r="D4" s="42" t="s">
        <v>2189</v>
      </c>
      <c r="E4" s="42">
        <v>875</v>
      </c>
      <c r="F4" s="42" t="str">
        <f>VLOOKUP(E4,'LISTADO ATM'!$A$2:$B$818,2,0)</f>
        <v xml:space="preserve">ATM Texaco Aut. Duarte KM 14 1/2 (Los Alcarrizos) </v>
      </c>
      <c r="G4" s="42" t="str">
        <f>VLOOKUP(E4,VIP!$A$2:$O4493,6,0)</f>
        <v>NO</v>
      </c>
      <c r="H4" s="42" t="str">
        <f>VLOOKUP(E4,VIP!$A$2:$O4525,7,FALSE)</f>
        <v>Si</v>
      </c>
      <c r="I4" s="42" t="str">
        <f>VLOOKUP(E4,VIP!$A$2:$O4402,8,FALSE)</f>
        <v>Si</v>
      </c>
      <c r="J4" s="42" t="str">
        <f>VLOOKUP(E4,VIP!$A$2:$O4331,8,FALSE)</f>
        <v>Si</v>
      </c>
      <c r="K4" s="52" t="s">
        <v>2435</v>
      </c>
    </row>
    <row r="5" spans="1:11" ht="17.399999999999999" x14ac:dyDescent="0.3">
      <c r="A5" s="73" t="str">
        <f ca="1">CONCATENATE(TODAY()-C5," días")</f>
        <v>133 días</v>
      </c>
      <c r="B5" s="42" t="s">
        <v>2436</v>
      </c>
      <c r="C5" s="50">
        <v>44113</v>
      </c>
      <c r="D5" s="42" t="s">
        <v>2189</v>
      </c>
      <c r="E5" s="42">
        <v>979</v>
      </c>
      <c r="F5" s="42" t="str">
        <f>VLOOKUP(E5,'LISTADO ATM'!$A$2:$B$818,2,0)</f>
        <v xml:space="preserve">ATM Oficina Luperón I </v>
      </c>
      <c r="G5" s="42" t="str">
        <f>VLOOKUP(E5,VIP!$A$2:$O4494,6,0)</f>
        <v>NO</v>
      </c>
      <c r="H5" s="42" t="str">
        <f>VLOOKUP(E5,VIP!$A$2:$O4526,7,FALSE)</f>
        <v>Si</v>
      </c>
      <c r="I5" s="42" t="str">
        <f>VLOOKUP(E5,VIP!$A$2:$O4403,8,FALSE)</f>
        <v>Si</v>
      </c>
      <c r="J5" s="42" t="str">
        <f>VLOOKUP(E5,VIP!$A$2:$O4332,8,FALSE)</f>
        <v>Si</v>
      </c>
      <c r="K5" s="52" t="s">
        <v>2254</v>
      </c>
    </row>
    <row r="6" spans="1:11" ht="17.399999999999999" x14ac:dyDescent="0.3">
      <c r="A6" s="73" t="str">
        <f t="shared" ca="1" si="0"/>
        <v>133 días</v>
      </c>
      <c r="B6" s="42" t="s">
        <v>2454</v>
      </c>
      <c r="C6" s="50">
        <v>44113</v>
      </c>
      <c r="D6" s="42" t="s">
        <v>2189</v>
      </c>
      <c r="E6" s="42">
        <v>486</v>
      </c>
      <c r="F6" s="42" t="str">
        <f>VLOOKUP(E6,'LISTADO ATM'!$A$2:$B$818,2,0)</f>
        <v xml:space="preserve">ATM Olé La Caleta </v>
      </c>
      <c r="G6" s="42" t="str">
        <f>VLOOKUP(E6,VIP!$A$2:$O4495,6,0)</f>
        <v>NO</v>
      </c>
      <c r="H6" s="42" t="str">
        <f>VLOOKUP(E6,VIP!$A$2:$O4527,7,FALSE)</f>
        <v>Si</v>
      </c>
      <c r="I6" s="42" t="str">
        <f>VLOOKUP(E6,VIP!$A$2:$O4404,8,FALSE)</f>
        <v>Si</v>
      </c>
      <c r="J6" s="42" t="str">
        <f>VLOOKUP(E6,VIP!$A$2:$O4333,8,FALSE)</f>
        <v>Si</v>
      </c>
      <c r="K6" s="52" t="s">
        <v>2435</v>
      </c>
    </row>
    <row r="7" spans="1:11" ht="17.399999999999999" x14ac:dyDescent="0.3">
      <c r="A7" s="73" t="str">
        <f t="shared" ca="1" si="0"/>
        <v>132 días</v>
      </c>
      <c r="B7" s="42" t="s">
        <v>2456</v>
      </c>
      <c r="C7" s="50">
        <v>44114</v>
      </c>
      <c r="D7" s="42" t="s">
        <v>2189</v>
      </c>
      <c r="E7" s="42">
        <v>868</v>
      </c>
      <c r="F7" s="42" t="str">
        <f>VLOOKUP(E7,'LISTADO ATM'!$A$2:$B$818,2,0)</f>
        <v xml:space="preserve">ATM Casino Diamante </v>
      </c>
      <c r="G7" s="42" t="str">
        <f>VLOOKUP(E7,VIP!$A$2:$O4496,6,0)</f>
        <v>NO</v>
      </c>
      <c r="H7" s="42" t="str">
        <f>VLOOKUP(E7,VIP!$A$2:$O4528,7,FALSE)</f>
        <v>Si</v>
      </c>
      <c r="I7" s="42" t="str">
        <f>VLOOKUP(E7,VIP!$A$2:$O4405,8,FALSE)</f>
        <v>Si</v>
      </c>
      <c r="J7" s="42" t="str">
        <f>VLOOKUP(E7,VIP!$A$2:$O4334,8,FALSE)</f>
        <v>Si</v>
      </c>
      <c r="K7" s="52" t="s">
        <v>2441</v>
      </c>
    </row>
    <row r="8" spans="1:11" ht="17.399999999999999" x14ac:dyDescent="0.3">
      <c r="A8" s="73" t="str">
        <f ca="1">CONCATENATE(TODAY()-C8," días")</f>
        <v>131 días</v>
      </c>
      <c r="B8" s="42">
        <v>335671618</v>
      </c>
      <c r="C8" s="50">
        <v>44115</v>
      </c>
      <c r="D8" s="42" t="s">
        <v>2189</v>
      </c>
      <c r="E8" s="42">
        <v>548</v>
      </c>
      <c r="F8" s="42" t="str">
        <f>VLOOKUP(E8,'LISTADO ATM'!$A$2:$B$818,2,0)</f>
        <v xml:space="preserve">ATM AMET </v>
      </c>
      <c r="G8" s="42" t="str">
        <f>VLOOKUP(E8,VIP!$A$2:$O4497,6,0)</f>
        <v>NO</v>
      </c>
      <c r="H8" s="42" t="str">
        <f>VLOOKUP(E8,VIP!$A$2:$O4529,7,FALSE)</f>
        <v>Si</v>
      </c>
      <c r="I8" s="42" t="str">
        <f>VLOOKUP(E8,VIP!$A$2:$O4406,8,FALSE)</f>
        <v>Si</v>
      </c>
      <c r="J8" s="42" t="str">
        <f>VLOOKUP(E8,VIP!$A$2:$O4335,8,FALSE)</f>
        <v>Si</v>
      </c>
      <c r="K8" s="52" t="s">
        <v>2228</v>
      </c>
    </row>
    <row r="9" spans="1:11" ht="17.399999999999999" x14ac:dyDescent="0.3">
      <c r="A9" s="73" t="str">
        <f t="shared" ca="1" si="0"/>
        <v>92.5 días</v>
      </c>
      <c r="B9" s="42" t="s">
        <v>2462</v>
      </c>
      <c r="C9" s="50">
        <v>44153.5</v>
      </c>
      <c r="D9" s="42" t="s">
        <v>2189</v>
      </c>
      <c r="E9" s="71">
        <v>803</v>
      </c>
      <c r="F9" s="42" t="str">
        <f>VLOOKUP(E9,'LISTADO ATM'!$A$2:$B$818,2,0)</f>
        <v xml:space="preserve">ATM Hotel Be Live Canoa (Bayahibe) I </v>
      </c>
      <c r="G9" s="42" t="str">
        <f>VLOOKUP(E9,VIP!$A$2:$O4498,6,0)</f>
        <v>NO</v>
      </c>
      <c r="H9" s="42" t="str">
        <f>VLOOKUP(E9,VIP!$A$2:$O4530,7,FALSE)</f>
        <v>Si</v>
      </c>
      <c r="I9" s="42" t="str">
        <f>VLOOKUP(E9,VIP!$A$2:$O4407,8,FALSE)</f>
        <v>Si</v>
      </c>
      <c r="J9" s="42" t="str">
        <f>VLOOKUP(E9,VIP!$A$2:$O4336,8,FALSE)</f>
        <v>Si</v>
      </c>
      <c r="K9" s="52" t="s">
        <v>2435</v>
      </c>
    </row>
    <row r="10" spans="1:11" ht="17.399999999999999" x14ac:dyDescent="0.3">
      <c r="A10" s="73" t="str">
        <f t="shared" ca="1" si="0"/>
        <v>91 días</v>
      </c>
      <c r="B10" s="42" t="s">
        <v>2465</v>
      </c>
      <c r="C10" s="50">
        <v>44155</v>
      </c>
      <c r="D10" s="42" t="s">
        <v>2189</v>
      </c>
      <c r="E10" s="71">
        <v>916</v>
      </c>
      <c r="F10" s="42" t="str">
        <f>VLOOKUP(E10,'LISTADO ATM'!$A$2:$B$818,2,0)</f>
        <v xml:space="preserve">ATM S/M La Cadena Lincoln </v>
      </c>
      <c r="G10" s="42" t="e">
        <f>VLOOKUP(E10,VIP!$A$2:$O4499,6,0)</f>
        <v>#N/A</v>
      </c>
      <c r="H10" s="42" t="e">
        <f>VLOOKUP(E10,VIP!$A$2:$O4531,7,FALSE)</f>
        <v>#N/A</v>
      </c>
      <c r="I10" s="42" t="e">
        <f>VLOOKUP(E10,VIP!$A$2:$O4408,8,FALSE)</f>
        <v>#N/A</v>
      </c>
      <c r="J10" s="42" t="e">
        <f>VLOOKUP(E10,VIP!$A$2:$O4337,8,FALSE)</f>
        <v>#N/A</v>
      </c>
      <c r="K10" s="52" t="s">
        <v>2254</v>
      </c>
    </row>
    <row r="11" spans="1:11" ht="17.399999999999999" x14ac:dyDescent="0.3">
      <c r="A11" s="73" t="str">
        <f t="shared" ca="1" si="0"/>
        <v>91 días</v>
      </c>
      <c r="B11" s="42" t="s">
        <v>2464</v>
      </c>
      <c r="C11" s="50">
        <v>44155</v>
      </c>
      <c r="D11" s="42" t="s">
        <v>2189</v>
      </c>
      <c r="E11" s="71">
        <v>893</v>
      </c>
      <c r="F11" s="42" t="str">
        <f>VLOOKUP(E11,'LISTADO ATM'!$A$2:$B$818,2,0)</f>
        <v xml:space="preserve">ATM Hotel Be Live Canoa (Bayahibe) II </v>
      </c>
      <c r="G11" s="42" t="str">
        <f>VLOOKUP(E11,VIP!$A$2:$O4500,6,0)</f>
        <v>NO</v>
      </c>
      <c r="H11" s="42" t="str">
        <f>VLOOKUP(E11,VIP!$A$2:$O4532,7,FALSE)</f>
        <v>Si</v>
      </c>
      <c r="I11" s="42" t="str">
        <f>VLOOKUP(E11,VIP!$A$2:$O4409,8,FALSE)</f>
        <v>Si</v>
      </c>
      <c r="J11" s="42" t="str">
        <f>VLOOKUP(E11,VIP!$A$2:$O4338,8,FALSE)</f>
        <v>Si</v>
      </c>
      <c r="K11" s="52" t="s">
        <v>2254</v>
      </c>
    </row>
    <row r="12" spans="1:11" ht="17.399999999999999" x14ac:dyDescent="0.3">
      <c r="A12" s="73" t="str">
        <f t="shared" ca="1" si="0"/>
        <v>97 días</v>
      </c>
      <c r="B12" s="77" t="s">
        <v>2459</v>
      </c>
      <c r="C12" s="72">
        <v>44149</v>
      </c>
      <c r="D12" s="42" t="s">
        <v>2189</v>
      </c>
      <c r="E12" s="82">
        <v>850</v>
      </c>
      <c r="F12" s="42" t="str">
        <f>VLOOKUP(E12,'LISTADO ATM'!$A$2:$B$818,2,0)</f>
        <v xml:space="preserve">ATM Hotel Be Live Hamaca </v>
      </c>
      <c r="G12" s="42" t="str">
        <f>VLOOKUP(E12,VIP!$A$2:$O4501,6,0)</f>
        <v>NO</v>
      </c>
      <c r="H12" s="42" t="str">
        <f>VLOOKUP(E12,VIP!$A$2:$O4533,7,FALSE)</f>
        <v>Si</v>
      </c>
      <c r="I12" s="42" t="str">
        <f>VLOOKUP(E12,VIP!$A$2:$O4410,8,FALSE)</f>
        <v>Si</v>
      </c>
      <c r="J12" s="42" t="str">
        <f>VLOOKUP(E12,VIP!$A$2:$O4339,8,FALSE)</f>
        <v>Si</v>
      </c>
      <c r="K12" s="52" t="s">
        <v>2254</v>
      </c>
    </row>
    <row r="13" spans="1:11" ht="17.399999999999999" x14ac:dyDescent="0.3">
      <c r="A13" s="73" t="str">
        <f t="shared" ca="1" si="0"/>
        <v>50.15079861111 días</v>
      </c>
      <c r="B13" s="42">
        <v>335753026</v>
      </c>
      <c r="C13" s="50">
        <v>44195.84920138889</v>
      </c>
      <c r="D13" s="42" t="s">
        <v>2189</v>
      </c>
      <c r="E13" s="82">
        <v>7</v>
      </c>
      <c r="F13" s="42" t="str">
        <f>VLOOKUP(E13,'LISTADO ATM'!$A$2:$B$818,2,0)</f>
        <v>ATM Isla San Juan</v>
      </c>
      <c r="G13" s="42" t="s">
        <v>2039</v>
      </c>
      <c r="H13" s="42" t="str">
        <f>VLOOKUP(E13,VIP!$A$2:$O4534,7,FALSE)</f>
        <v>Si</v>
      </c>
      <c r="I13" s="42" t="str">
        <f>VLOOKUP(E13,VIP!$A$2:$O4411,8,FALSE)</f>
        <v>Si</v>
      </c>
      <c r="J13" s="42" t="str">
        <f>VLOOKUP(E13,VIP!$A$2:$O4340,8,FALSE)</f>
        <v>Si</v>
      </c>
      <c r="K13" s="94" t="s">
        <v>2484</v>
      </c>
    </row>
  </sheetData>
  <autoFilter ref="A2:K3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21" priority="51"/>
  </conditionalFormatting>
  <conditionalFormatting sqref="E9:E1048576 E1:E2">
    <cfRule type="duplicateValues" dxfId="20" priority="99232"/>
  </conditionalFormatting>
  <conditionalFormatting sqref="E4">
    <cfRule type="duplicateValues" dxfId="19" priority="44"/>
  </conditionalFormatting>
  <conditionalFormatting sqref="E5:E8">
    <cfRule type="duplicateValues" dxfId="18" priority="42"/>
  </conditionalFormatting>
  <conditionalFormatting sqref="B12">
    <cfRule type="duplicateValues" dxfId="17" priority="16"/>
    <cfRule type="duplicateValues" dxfId="16" priority="17"/>
    <cfRule type="duplicateValues" dxfId="15" priority="18"/>
  </conditionalFormatting>
  <conditionalFormatting sqref="B12">
    <cfRule type="duplicateValues" dxfId="14" priority="15"/>
  </conditionalFormatting>
  <conditionalFormatting sqref="B12">
    <cfRule type="duplicateValues" dxfId="13" priority="13"/>
    <cfRule type="duplicateValues" dxfId="12" priority="14"/>
  </conditionalFormatting>
  <conditionalFormatting sqref="B12">
    <cfRule type="duplicateValues" dxfId="11" priority="10"/>
    <cfRule type="duplicateValues" dxfId="10" priority="11"/>
    <cfRule type="duplicateValues" dxfId="9" priority="12"/>
  </conditionalFormatting>
  <conditionalFormatting sqref="B12">
    <cfRule type="duplicateValues" dxfId="8" priority="9"/>
  </conditionalFormatting>
  <conditionalFormatting sqref="B12">
    <cfRule type="duplicateValues" dxfId="7" priority="7"/>
    <cfRule type="duplicateValues" dxfId="6" priority="8"/>
  </conditionalFormatting>
  <conditionalFormatting sqref="B12">
    <cfRule type="duplicateValues" dxfId="5" priority="6"/>
  </conditionalFormatting>
  <conditionalFormatting sqref="B12">
    <cfRule type="duplicateValues" dxfId="4" priority="3"/>
    <cfRule type="duplicateValues" dxfId="3" priority="4"/>
    <cfRule type="duplicateValues" dxfId="2" priority="5"/>
  </conditionalFormatting>
  <conditionalFormatting sqref="B12">
    <cfRule type="duplicateValues" dxfId="1" priority="2"/>
  </conditionalFormatting>
  <conditionalFormatting sqref="B12">
    <cfRule type="duplicateValues" dxfId="0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2"/>
  <sheetViews>
    <sheetView topLeftCell="A783" zoomScaleNormal="100" workbookViewId="0">
      <selection activeCell="F794" sqref="F794"/>
    </sheetView>
  </sheetViews>
  <sheetFormatPr baseColWidth="10" defaultColWidth="11.44140625" defaultRowHeight="14.4" x14ac:dyDescent="0.3"/>
  <cols>
    <col min="1" max="1" width="16.5546875" style="28" customWidth="1"/>
    <col min="2" max="2" width="14.44140625" style="28" customWidth="1"/>
    <col min="3" max="3" width="45.44140625" style="28" bestFit="1" customWidth="1"/>
    <col min="4" max="4" width="11.44140625" style="28"/>
    <col min="5" max="5" width="16.109375" style="28" customWidth="1"/>
    <col min="6" max="6" width="11.44140625" style="28"/>
    <col min="7" max="7" width="22.33203125" style="28" customWidth="1"/>
    <col min="8" max="8" width="28.5546875" style="28" bestFit="1" customWidth="1"/>
    <col min="9" max="9" width="24.44140625" style="28" customWidth="1"/>
    <col min="10" max="10" width="24.33203125" style="28" bestFit="1" customWidth="1"/>
    <col min="11" max="11" width="22.33203125" style="28" customWidth="1"/>
    <col min="12" max="12" width="26.88671875" style="28" customWidth="1"/>
    <col min="13" max="13" width="28.44140625" style="28" customWidth="1"/>
    <col min="14" max="14" width="18.44140625" style="28" bestFit="1" customWidth="1"/>
    <col min="15" max="15" width="16.33203125" style="28" customWidth="1"/>
    <col min="16" max="16384" width="11.44140625" style="28"/>
  </cols>
  <sheetData>
    <row r="1" spans="1:15" x14ac:dyDescent="0.3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6" x14ac:dyDescent="0.3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2" x14ac:dyDescent="0.3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6" x14ac:dyDescent="0.3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6" x14ac:dyDescent="0.3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6" x14ac:dyDescent="0.3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6" x14ac:dyDescent="0.3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6" x14ac:dyDescent="0.3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6" x14ac:dyDescent="0.3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6" x14ac:dyDescent="0.3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2" x14ac:dyDescent="0.3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6" x14ac:dyDescent="0.3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2" x14ac:dyDescent="0.3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2" x14ac:dyDescent="0.3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6" x14ac:dyDescent="0.3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6" x14ac:dyDescent="0.3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6" x14ac:dyDescent="0.3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2" x14ac:dyDescent="0.3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6" x14ac:dyDescent="0.3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2" x14ac:dyDescent="0.3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2" x14ac:dyDescent="0.3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6" x14ac:dyDescent="0.3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2" x14ac:dyDescent="0.3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2" x14ac:dyDescent="0.3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6" x14ac:dyDescent="0.3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6" x14ac:dyDescent="0.3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6" x14ac:dyDescent="0.3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2" x14ac:dyDescent="0.3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2" x14ac:dyDescent="0.3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2" x14ac:dyDescent="0.3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2" x14ac:dyDescent="0.3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6" x14ac:dyDescent="0.3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2" x14ac:dyDescent="0.3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2" x14ac:dyDescent="0.3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2" x14ac:dyDescent="0.3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2" x14ac:dyDescent="0.3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2" x14ac:dyDescent="0.3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6" x14ac:dyDescent="0.3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6" x14ac:dyDescent="0.3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2" x14ac:dyDescent="0.3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6" x14ac:dyDescent="0.3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6" x14ac:dyDescent="0.3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6" x14ac:dyDescent="0.3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6" x14ac:dyDescent="0.3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6" x14ac:dyDescent="0.3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6" x14ac:dyDescent="0.3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6" x14ac:dyDescent="0.3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2" x14ac:dyDescent="0.3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2" x14ac:dyDescent="0.3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3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2" x14ac:dyDescent="0.3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6" x14ac:dyDescent="0.3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6" x14ac:dyDescent="0.3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2" x14ac:dyDescent="0.3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6" x14ac:dyDescent="0.3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6" x14ac:dyDescent="0.3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2" x14ac:dyDescent="0.3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6" x14ac:dyDescent="0.3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6" x14ac:dyDescent="0.3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6" x14ac:dyDescent="0.3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6" x14ac:dyDescent="0.3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6" x14ac:dyDescent="0.3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6" x14ac:dyDescent="0.3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6" x14ac:dyDescent="0.3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6" x14ac:dyDescent="0.3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6" x14ac:dyDescent="0.3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2" x14ac:dyDescent="0.3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2" x14ac:dyDescent="0.3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6" x14ac:dyDescent="0.3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6" x14ac:dyDescent="0.3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6" x14ac:dyDescent="0.3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6" x14ac:dyDescent="0.3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6" x14ac:dyDescent="0.3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6" x14ac:dyDescent="0.3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2" x14ac:dyDescent="0.3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6" x14ac:dyDescent="0.3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2" x14ac:dyDescent="0.3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6" x14ac:dyDescent="0.3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2" x14ac:dyDescent="0.3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2" x14ac:dyDescent="0.3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2" x14ac:dyDescent="0.3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2" x14ac:dyDescent="0.3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6" x14ac:dyDescent="0.3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6" x14ac:dyDescent="0.3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6" x14ac:dyDescent="0.3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6" x14ac:dyDescent="0.3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2" x14ac:dyDescent="0.3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6" x14ac:dyDescent="0.3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2" x14ac:dyDescent="0.3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2" x14ac:dyDescent="0.3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3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6" x14ac:dyDescent="0.3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6" x14ac:dyDescent="0.3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6" x14ac:dyDescent="0.3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6" x14ac:dyDescent="0.3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6" x14ac:dyDescent="0.3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6" x14ac:dyDescent="0.3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6" x14ac:dyDescent="0.3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6" x14ac:dyDescent="0.3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6" x14ac:dyDescent="0.3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6" x14ac:dyDescent="0.3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6" x14ac:dyDescent="0.3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2" x14ac:dyDescent="0.3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6" x14ac:dyDescent="0.3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6" x14ac:dyDescent="0.3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6" x14ac:dyDescent="0.3">
      <c r="A106" s="31">
        <v>143</v>
      </c>
      <c r="B106" s="32" t="s">
        <v>2434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6" x14ac:dyDescent="0.3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2" x14ac:dyDescent="0.3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3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6" x14ac:dyDescent="0.3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2" x14ac:dyDescent="0.3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2" x14ac:dyDescent="0.3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2" x14ac:dyDescent="0.3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2" x14ac:dyDescent="0.3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6" x14ac:dyDescent="0.3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6" x14ac:dyDescent="0.3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6" x14ac:dyDescent="0.3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2" x14ac:dyDescent="0.3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6" x14ac:dyDescent="0.3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2" x14ac:dyDescent="0.3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6" x14ac:dyDescent="0.3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2" x14ac:dyDescent="0.3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6" x14ac:dyDescent="0.3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6" x14ac:dyDescent="0.3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2" x14ac:dyDescent="0.3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2" x14ac:dyDescent="0.3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2" x14ac:dyDescent="0.3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6" x14ac:dyDescent="0.3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6" x14ac:dyDescent="0.3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2" x14ac:dyDescent="0.3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2" x14ac:dyDescent="0.3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6" x14ac:dyDescent="0.3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6" x14ac:dyDescent="0.3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2" x14ac:dyDescent="0.3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2" x14ac:dyDescent="0.3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2" x14ac:dyDescent="0.3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6" x14ac:dyDescent="0.3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6" x14ac:dyDescent="0.3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2" x14ac:dyDescent="0.3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6" x14ac:dyDescent="0.3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6" x14ac:dyDescent="0.3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6" x14ac:dyDescent="0.3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6" x14ac:dyDescent="0.3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6" x14ac:dyDescent="0.3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2" x14ac:dyDescent="0.3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6" x14ac:dyDescent="0.3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6" x14ac:dyDescent="0.3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6" x14ac:dyDescent="0.3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6" x14ac:dyDescent="0.3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6" x14ac:dyDescent="0.3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2" x14ac:dyDescent="0.3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2" x14ac:dyDescent="0.3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2" x14ac:dyDescent="0.3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2" x14ac:dyDescent="0.3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6" x14ac:dyDescent="0.3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2" x14ac:dyDescent="0.3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2" x14ac:dyDescent="0.3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2" x14ac:dyDescent="0.3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2" x14ac:dyDescent="0.3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2" x14ac:dyDescent="0.3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2" x14ac:dyDescent="0.3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2" x14ac:dyDescent="0.3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2" x14ac:dyDescent="0.3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2" x14ac:dyDescent="0.3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2" x14ac:dyDescent="0.3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2" x14ac:dyDescent="0.3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6" x14ac:dyDescent="0.3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2" x14ac:dyDescent="0.3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2" x14ac:dyDescent="0.3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6" x14ac:dyDescent="0.3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6" x14ac:dyDescent="0.3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6" x14ac:dyDescent="0.3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6" x14ac:dyDescent="0.3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6" x14ac:dyDescent="0.3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6" x14ac:dyDescent="0.3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6" x14ac:dyDescent="0.3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6" x14ac:dyDescent="0.3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2" x14ac:dyDescent="0.3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2" x14ac:dyDescent="0.3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2" x14ac:dyDescent="0.3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6" x14ac:dyDescent="0.3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2" x14ac:dyDescent="0.3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6" x14ac:dyDescent="0.3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2" x14ac:dyDescent="0.3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6" x14ac:dyDescent="0.3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2" x14ac:dyDescent="0.3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2" x14ac:dyDescent="0.3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2" x14ac:dyDescent="0.3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6" x14ac:dyDescent="0.3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2" x14ac:dyDescent="0.3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6" x14ac:dyDescent="0.3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6" x14ac:dyDescent="0.3">
      <c r="A192" s="31">
        <v>288</v>
      </c>
      <c r="B192" s="32" t="s">
        <v>2309</v>
      </c>
      <c r="C192" s="29" t="str">
        <f>VLOOKUP(A192,'LISTADO ATM'!$A$2:$B$820,2,0)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6" x14ac:dyDescent="0.3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2" x14ac:dyDescent="0.3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6" x14ac:dyDescent="0.3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6" x14ac:dyDescent="0.3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2" x14ac:dyDescent="0.3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2" x14ac:dyDescent="0.3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2" x14ac:dyDescent="0.3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6" x14ac:dyDescent="0.3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6" x14ac:dyDescent="0.3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2" x14ac:dyDescent="0.3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6" x14ac:dyDescent="0.3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2" x14ac:dyDescent="0.3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6" x14ac:dyDescent="0.3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2" x14ac:dyDescent="0.3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6" x14ac:dyDescent="0.3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6" x14ac:dyDescent="0.3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6" x14ac:dyDescent="0.3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6" x14ac:dyDescent="0.3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6" x14ac:dyDescent="0.3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6" x14ac:dyDescent="0.3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2" x14ac:dyDescent="0.3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6" x14ac:dyDescent="0.3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6" x14ac:dyDescent="0.3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2" x14ac:dyDescent="0.3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6" x14ac:dyDescent="0.3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2" x14ac:dyDescent="0.3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6" x14ac:dyDescent="0.3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2" x14ac:dyDescent="0.3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2" x14ac:dyDescent="0.3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2" x14ac:dyDescent="0.3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2" x14ac:dyDescent="0.3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6" x14ac:dyDescent="0.3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6" x14ac:dyDescent="0.3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6" x14ac:dyDescent="0.3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6" x14ac:dyDescent="0.3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6" x14ac:dyDescent="0.3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2" x14ac:dyDescent="0.3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6" x14ac:dyDescent="0.3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6" x14ac:dyDescent="0.3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2" x14ac:dyDescent="0.3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2" x14ac:dyDescent="0.3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6" x14ac:dyDescent="0.3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6" x14ac:dyDescent="0.3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6" x14ac:dyDescent="0.3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6" x14ac:dyDescent="0.3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6" x14ac:dyDescent="0.3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6" x14ac:dyDescent="0.3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6" x14ac:dyDescent="0.3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2" x14ac:dyDescent="0.3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2" x14ac:dyDescent="0.3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6" x14ac:dyDescent="0.3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6" x14ac:dyDescent="0.3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6" x14ac:dyDescent="0.3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6" x14ac:dyDescent="0.3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6" x14ac:dyDescent="0.3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6" x14ac:dyDescent="0.3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6" x14ac:dyDescent="0.3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6" x14ac:dyDescent="0.3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6" x14ac:dyDescent="0.3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6" x14ac:dyDescent="0.3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6" x14ac:dyDescent="0.3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6" x14ac:dyDescent="0.3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6" x14ac:dyDescent="0.3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6" x14ac:dyDescent="0.3">
      <c r="A256" s="31">
        <v>382</v>
      </c>
      <c r="B256" s="32" t="s">
        <v>2460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6" x14ac:dyDescent="0.3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6" x14ac:dyDescent="0.3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6" x14ac:dyDescent="0.3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2" x14ac:dyDescent="0.3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2" x14ac:dyDescent="0.3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2" x14ac:dyDescent="0.3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2" x14ac:dyDescent="0.3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2" x14ac:dyDescent="0.3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2" x14ac:dyDescent="0.3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2" x14ac:dyDescent="0.3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6" x14ac:dyDescent="0.3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2" x14ac:dyDescent="0.3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2" x14ac:dyDescent="0.3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2" x14ac:dyDescent="0.3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2" x14ac:dyDescent="0.3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6" x14ac:dyDescent="0.3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6" x14ac:dyDescent="0.3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2" x14ac:dyDescent="0.3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2" x14ac:dyDescent="0.3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2" x14ac:dyDescent="0.3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2" x14ac:dyDescent="0.3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2" x14ac:dyDescent="0.3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6" x14ac:dyDescent="0.3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2" x14ac:dyDescent="0.3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2" x14ac:dyDescent="0.3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2" x14ac:dyDescent="0.3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2" x14ac:dyDescent="0.3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2" x14ac:dyDescent="0.3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2" x14ac:dyDescent="0.3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2" x14ac:dyDescent="0.3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2" x14ac:dyDescent="0.3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2" x14ac:dyDescent="0.3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2" x14ac:dyDescent="0.3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2" x14ac:dyDescent="0.3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2" x14ac:dyDescent="0.3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6" x14ac:dyDescent="0.3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6" x14ac:dyDescent="0.3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6" x14ac:dyDescent="0.3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6" x14ac:dyDescent="0.3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2" x14ac:dyDescent="0.3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2" x14ac:dyDescent="0.3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2" x14ac:dyDescent="0.3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2" x14ac:dyDescent="0.3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2" x14ac:dyDescent="0.3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2" x14ac:dyDescent="0.3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2" x14ac:dyDescent="0.3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2" x14ac:dyDescent="0.3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2" x14ac:dyDescent="0.3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2" x14ac:dyDescent="0.3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2" x14ac:dyDescent="0.3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6" x14ac:dyDescent="0.3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2" x14ac:dyDescent="0.3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6" x14ac:dyDescent="0.3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6" x14ac:dyDescent="0.3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2" x14ac:dyDescent="0.3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2" x14ac:dyDescent="0.3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2" x14ac:dyDescent="0.3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6" x14ac:dyDescent="0.3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6" x14ac:dyDescent="0.3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2" x14ac:dyDescent="0.3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2" x14ac:dyDescent="0.3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6" x14ac:dyDescent="0.3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6" x14ac:dyDescent="0.3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6" x14ac:dyDescent="0.3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6" x14ac:dyDescent="0.3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6" x14ac:dyDescent="0.3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2" x14ac:dyDescent="0.3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2" x14ac:dyDescent="0.3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6" x14ac:dyDescent="0.3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6" x14ac:dyDescent="0.3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2" x14ac:dyDescent="0.3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2" x14ac:dyDescent="0.3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6" x14ac:dyDescent="0.3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2" x14ac:dyDescent="0.3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2" x14ac:dyDescent="0.3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6" x14ac:dyDescent="0.3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2" x14ac:dyDescent="0.3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6" x14ac:dyDescent="0.3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6" x14ac:dyDescent="0.3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2" x14ac:dyDescent="0.3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ht="15.6" x14ac:dyDescent="0.3">
      <c r="A337" s="31">
        <v>496</v>
      </c>
      <c r="B337" s="32" t="s">
        <v>779</v>
      </c>
      <c r="C337" s="32" t="s">
        <v>780</v>
      </c>
      <c r="D337" s="32" t="s">
        <v>87</v>
      </c>
      <c r="E337" s="32" t="s">
        <v>105</v>
      </c>
      <c r="F337" s="32" t="s">
        <v>2039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1211</v>
      </c>
    </row>
    <row r="338" spans="1:15" ht="15.6" x14ac:dyDescent="0.3">
      <c r="A338" s="31">
        <v>497</v>
      </c>
      <c r="B338" s="32" t="s">
        <v>2468</v>
      </c>
      <c r="C338" s="32" t="s">
        <v>2469</v>
      </c>
      <c r="D338" s="32" t="s">
        <v>72</v>
      </c>
      <c r="E338" s="32" t="s">
        <v>105</v>
      </c>
      <c r="F338" s="32" t="s">
        <v>2041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74</v>
      </c>
      <c r="L338" s="32" t="s">
        <v>77</v>
      </c>
      <c r="M338" s="32" t="s">
        <v>74</v>
      </c>
      <c r="N338" s="32" t="s">
        <v>77</v>
      </c>
      <c r="O338" s="32" t="s">
        <v>1206</v>
      </c>
    </row>
    <row r="339" spans="1:15" ht="31.2" x14ac:dyDescent="0.3">
      <c r="A339" s="31">
        <v>498</v>
      </c>
      <c r="B339" s="32" t="s">
        <v>781</v>
      </c>
      <c r="C339" s="32" t="s">
        <v>782</v>
      </c>
      <c r="D339" s="32" t="s">
        <v>87</v>
      </c>
      <c r="E339" s="32" t="s">
        <v>73</v>
      </c>
      <c r="F339" s="32" t="s">
        <v>2039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77</v>
      </c>
      <c r="O339" s="32" t="s">
        <v>1187</v>
      </c>
    </row>
    <row r="340" spans="1:15" ht="31.2" x14ac:dyDescent="0.3">
      <c r="A340" s="31">
        <v>499</v>
      </c>
      <c r="B340" s="32" t="s">
        <v>783</v>
      </c>
      <c r="C340" s="32" t="s">
        <v>784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1186</v>
      </c>
    </row>
    <row r="341" spans="1:15" ht="31.2" x14ac:dyDescent="0.3">
      <c r="A341" s="31">
        <v>500</v>
      </c>
      <c r="B341" s="32" t="s">
        <v>785</v>
      </c>
      <c r="C341" s="32" t="s">
        <v>786</v>
      </c>
      <c r="D341" s="32" t="s">
        <v>130</v>
      </c>
      <c r="E341" s="32" t="s">
        <v>105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74</v>
      </c>
      <c r="L341" s="32" t="s">
        <v>77</v>
      </c>
      <c r="M341" s="32" t="s">
        <v>74</v>
      </c>
      <c r="N341" s="32" t="s">
        <v>77</v>
      </c>
      <c r="O341" s="32" t="s">
        <v>1211</v>
      </c>
    </row>
    <row r="342" spans="1:15" ht="15.6" x14ac:dyDescent="0.3">
      <c r="A342" s="31">
        <v>501</v>
      </c>
      <c r="B342" s="32" t="s">
        <v>787</v>
      </c>
      <c r="C342" s="32" t="s">
        <v>788</v>
      </c>
      <c r="D342" s="32" t="s">
        <v>72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1182</v>
      </c>
    </row>
    <row r="343" spans="1:15" ht="15.6" x14ac:dyDescent="0.3">
      <c r="A343" s="31">
        <v>502</v>
      </c>
      <c r="B343" s="32" t="s">
        <v>789</v>
      </c>
      <c r="C343" s="32" t="s">
        <v>790</v>
      </c>
      <c r="D343" s="32" t="s">
        <v>87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1207</v>
      </c>
    </row>
    <row r="344" spans="1:15" ht="15.6" x14ac:dyDescent="0.3">
      <c r="A344" s="31">
        <v>504</v>
      </c>
      <c r="B344" s="32" t="s">
        <v>791</v>
      </c>
      <c r="C344" s="32" t="s">
        <v>792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77</v>
      </c>
      <c r="M344" s="32" t="s">
        <v>77</v>
      </c>
      <c r="N344" s="32" t="s">
        <v>74</v>
      </c>
      <c r="O344" s="32" t="s">
        <v>1210</v>
      </c>
    </row>
    <row r="345" spans="1:15" ht="15.6" x14ac:dyDescent="0.3">
      <c r="A345" s="31">
        <v>507</v>
      </c>
      <c r="B345" s="32" t="s">
        <v>1967</v>
      </c>
      <c r="C345" s="32" t="s">
        <v>2081</v>
      </c>
      <c r="D345" s="32" t="s">
        <v>2027</v>
      </c>
      <c r="E345" s="32" t="s">
        <v>2027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2027</v>
      </c>
    </row>
    <row r="346" spans="1:15" ht="15.6" x14ac:dyDescent="0.3">
      <c r="A346" s="31">
        <v>510</v>
      </c>
      <c r="B346" s="32" t="s">
        <v>800</v>
      </c>
      <c r="C346" s="32" t="s">
        <v>801</v>
      </c>
      <c r="D346" s="32" t="s">
        <v>87</v>
      </c>
      <c r="E346" s="32" t="s">
        <v>105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77</v>
      </c>
      <c r="N346" s="32" t="s">
        <v>74</v>
      </c>
      <c r="O346" s="32" t="s">
        <v>1207</v>
      </c>
    </row>
    <row r="347" spans="1:15" ht="15.6" x14ac:dyDescent="0.3">
      <c r="A347" s="31">
        <v>511</v>
      </c>
      <c r="B347" s="32" t="s">
        <v>802</v>
      </c>
      <c r="C347" s="32" t="s">
        <v>803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74</v>
      </c>
      <c r="N347" s="32" t="s">
        <v>77</v>
      </c>
      <c r="O347" s="32" t="s">
        <v>1210</v>
      </c>
    </row>
    <row r="348" spans="1:15" ht="15.6" x14ac:dyDescent="0.3">
      <c r="A348" s="31">
        <v>512</v>
      </c>
      <c r="B348" s="32" t="s">
        <v>2213</v>
      </c>
      <c r="C348" s="29"/>
      <c r="D348" s="29"/>
      <c r="E348" s="29"/>
      <c r="F348" s="32" t="s">
        <v>1303</v>
      </c>
      <c r="G348" s="32" t="s">
        <v>1303</v>
      </c>
      <c r="H348" s="32" t="s">
        <v>1303</v>
      </c>
      <c r="I348" s="32" t="s">
        <v>1303</v>
      </c>
      <c r="J348" s="32" t="s">
        <v>1303</v>
      </c>
      <c r="K348" s="32" t="s">
        <v>1303</v>
      </c>
      <c r="L348" s="32" t="s">
        <v>1303</v>
      </c>
      <c r="M348" s="32" t="s">
        <v>1303</v>
      </c>
      <c r="N348" s="32"/>
      <c r="O348" s="32"/>
    </row>
    <row r="349" spans="1:15" ht="15.6" x14ac:dyDescent="0.3">
      <c r="A349" s="31">
        <v>513</v>
      </c>
      <c r="B349" s="32" t="s">
        <v>804</v>
      </c>
      <c r="C349" s="32" t="s">
        <v>805</v>
      </c>
      <c r="D349" s="32" t="s">
        <v>87</v>
      </c>
      <c r="E349" s="32" t="s">
        <v>82</v>
      </c>
      <c r="F349" s="32" t="s">
        <v>2039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1182</v>
      </c>
    </row>
    <row r="350" spans="1:15" ht="31.2" x14ac:dyDescent="0.3">
      <c r="A350" s="31">
        <v>514</v>
      </c>
      <c r="B350" s="32" t="s">
        <v>806</v>
      </c>
      <c r="C350" s="32" t="s">
        <v>807</v>
      </c>
      <c r="D350" s="32" t="s">
        <v>87</v>
      </c>
      <c r="E350" s="32" t="s">
        <v>73</v>
      </c>
      <c r="F350" s="32" t="s">
        <v>2039</v>
      </c>
      <c r="G350" s="32" t="s">
        <v>77</v>
      </c>
      <c r="H350" s="32" t="s">
        <v>74</v>
      </c>
      <c r="I350" s="32" t="s">
        <v>74</v>
      </c>
      <c r="J350" s="32" t="s">
        <v>74</v>
      </c>
      <c r="K350" s="32" t="s">
        <v>74</v>
      </c>
      <c r="L350" s="32" t="s">
        <v>77</v>
      </c>
      <c r="M350" s="32" t="s">
        <v>74</v>
      </c>
      <c r="N350" s="32" t="s">
        <v>74</v>
      </c>
      <c r="O350" s="32" t="s">
        <v>1192</v>
      </c>
    </row>
    <row r="351" spans="1:15" ht="31.2" x14ac:dyDescent="0.3">
      <c r="A351" s="31">
        <v>515</v>
      </c>
      <c r="B351" s="32" t="s">
        <v>808</v>
      </c>
      <c r="C351" s="32" t="s">
        <v>1266</v>
      </c>
      <c r="D351" s="32" t="s">
        <v>72</v>
      </c>
      <c r="E351" s="32" t="s">
        <v>73</v>
      </c>
      <c r="F351" s="32" t="s">
        <v>2041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1186</v>
      </c>
    </row>
    <row r="352" spans="1:15" ht="31.2" x14ac:dyDescent="0.3">
      <c r="A352" s="31">
        <v>516</v>
      </c>
      <c r="B352" s="32" t="s">
        <v>809</v>
      </c>
      <c r="C352" s="32" t="s">
        <v>810</v>
      </c>
      <c r="D352" s="32" t="s">
        <v>87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77</v>
      </c>
      <c r="O352" s="32" t="s">
        <v>1187</v>
      </c>
    </row>
    <row r="353" spans="1:15" ht="31.2" x14ac:dyDescent="0.3">
      <c r="A353" s="31">
        <v>517</v>
      </c>
      <c r="B353" s="32" t="s">
        <v>811</v>
      </c>
      <c r="C353" s="32" t="s">
        <v>812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1190</v>
      </c>
    </row>
    <row r="354" spans="1:15" ht="15.6" x14ac:dyDescent="0.3">
      <c r="A354" s="31">
        <v>518</v>
      </c>
      <c r="B354" s="32" t="s">
        <v>813</v>
      </c>
      <c r="C354" s="32" t="s">
        <v>814</v>
      </c>
      <c r="D354" s="32" t="s">
        <v>87</v>
      </c>
      <c r="E354" s="32" t="s">
        <v>105</v>
      </c>
      <c r="F354" s="32" t="s">
        <v>2039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1206</v>
      </c>
    </row>
    <row r="355" spans="1:15" ht="15.6" x14ac:dyDescent="0.3">
      <c r="A355" s="31">
        <v>519</v>
      </c>
      <c r="B355" s="32" t="s">
        <v>815</v>
      </c>
      <c r="C355" s="32" t="s">
        <v>816</v>
      </c>
      <c r="D355" s="32" t="s">
        <v>87</v>
      </c>
      <c r="E355" s="32" t="s">
        <v>82</v>
      </c>
      <c r="F355" s="32" t="s">
        <v>2039</v>
      </c>
      <c r="G355" s="32" t="s">
        <v>77</v>
      </c>
      <c r="H355" s="32" t="s">
        <v>77</v>
      </c>
      <c r="I355" s="32" t="s">
        <v>77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1193</v>
      </c>
    </row>
    <row r="356" spans="1:15" ht="15.6" x14ac:dyDescent="0.3">
      <c r="A356" s="31">
        <v>520</v>
      </c>
      <c r="B356" s="32" t="s">
        <v>817</v>
      </c>
      <c r="C356" s="32" t="s">
        <v>38</v>
      </c>
      <c r="D356" s="32" t="s">
        <v>87</v>
      </c>
      <c r="E356" s="32" t="s">
        <v>105</v>
      </c>
      <c r="F356" s="32" t="s">
        <v>2039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77</v>
      </c>
      <c r="M356" s="32" t="s">
        <v>74</v>
      </c>
      <c r="N356" s="32" t="s">
        <v>77</v>
      </c>
      <c r="O356" s="32" t="s">
        <v>1182</v>
      </c>
    </row>
    <row r="357" spans="1:15" ht="15.6" x14ac:dyDescent="0.3">
      <c r="A357" s="31">
        <v>521</v>
      </c>
      <c r="B357" s="32" t="s">
        <v>818</v>
      </c>
      <c r="C357" s="32" t="s">
        <v>819</v>
      </c>
      <c r="D357" s="32" t="s">
        <v>87</v>
      </c>
      <c r="E357" s="32" t="s">
        <v>82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1193</v>
      </c>
    </row>
    <row r="358" spans="1:15" ht="31.2" x14ac:dyDescent="0.3">
      <c r="A358" s="31">
        <v>522</v>
      </c>
      <c r="B358" s="32" t="s">
        <v>820</v>
      </c>
      <c r="C358" s="32" t="s">
        <v>821</v>
      </c>
      <c r="D358" s="32" t="s">
        <v>87</v>
      </c>
      <c r="E358" s="32" t="s">
        <v>73</v>
      </c>
      <c r="F358" s="32" t="s">
        <v>2041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1186</v>
      </c>
    </row>
    <row r="359" spans="1:15" ht="31.2" x14ac:dyDescent="0.3">
      <c r="A359" s="31">
        <v>524</v>
      </c>
      <c r="B359" s="32" t="s">
        <v>823</v>
      </c>
      <c r="C359" s="32" t="s">
        <v>20</v>
      </c>
      <c r="D359" s="32" t="s">
        <v>130</v>
      </c>
      <c r="E359" s="32" t="s">
        <v>73</v>
      </c>
      <c r="F359" s="32" t="s">
        <v>2039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1187</v>
      </c>
    </row>
    <row r="360" spans="1:15" ht="31.2" x14ac:dyDescent="0.3">
      <c r="A360" s="31">
        <v>525</v>
      </c>
      <c r="B360" s="32" t="s">
        <v>1984</v>
      </c>
      <c r="C360" s="32" t="s">
        <v>1962</v>
      </c>
      <c r="D360" s="32" t="s">
        <v>72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74</v>
      </c>
      <c r="K360" s="32" t="s">
        <v>74</v>
      </c>
      <c r="L360" s="32" t="s">
        <v>74</v>
      </c>
      <c r="M360" s="32" t="s">
        <v>74</v>
      </c>
      <c r="N360" s="32" t="s">
        <v>74</v>
      </c>
      <c r="O360" s="32" t="s">
        <v>2027</v>
      </c>
    </row>
    <row r="361" spans="1:15" ht="31.2" x14ac:dyDescent="0.3">
      <c r="A361" s="31">
        <v>527</v>
      </c>
      <c r="B361" s="32" t="s">
        <v>2022</v>
      </c>
      <c r="C361" s="32" t="s">
        <v>2082</v>
      </c>
      <c r="D361" s="32" t="s">
        <v>2027</v>
      </c>
      <c r="E361" s="32" t="s">
        <v>73</v>
      </c>
      <c r="F361" s="32" t="s">
        <v>2041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74</v>
      </c>
      <c r="O361" s="32" t="s">
        <v>2027</v>
      </c>
    </row>
    <row r="362" spans="1:15" s="41" customFormat="1" ht="15.6" x14ac:dyDescent="0.3">
      <c r="A362" s="43">
        <v>528</v>
      </c>
      <c r="B362" s="32" t="s">
        <v>568</v>
      </c>
      <c r="C362" s="44" t="s">
        <v>569</v>
      </c>
      <c r="D362" s="44" t="s">
        <v>87</v>
      </c>
      <c r="E362" s="32" t="s">
        <v>105</v>
      </c>
      <c r="F362" s="32" t="s">
        <v>2039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44" t="s">
        <v>1206</v>
      </c>
    </row>
    <row r="363" spans="1:15" ht="31.2" x14ac:dyDescent="0.3">
      <c r="A363" s="31">
        <v>529</v>
      </c>
      <c r="B363" s="32" t="s">
        <v>824</v>
      </c>
      <c r="C363" s="32" t="s">
        <v>825</v>
      </c>
      <c r="D363" s="32" t="s">
        <v>130</v>
      </c>
      <c r="E363" s="32" t="s">
        <v>73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74</v>
      </c>
      <c r="M363" s="32" t="s">
        <v>74</v>
      </c>
      <c r="N363" s="32" t="s">
        <v>74</v>
      </c>
      <c r="O363" s="32" t="s">
        <v>1190</v>
      </c>
    </row>
    <row r="364" spans="1:15" ht="31.2" x14ac:dyDescent="0.3">
      <c r="A364" s="31">
        <v>531</v>
      </c>
      <c r="B364" s="32" t="s">
        <v>826</v>
      </c>
      <c r="C364" s="32" t="s">
        <v>827</v>
      </c>
      <c r="D364" s="32" t="s">
        <v>130</v>
      </c>
      <c r="E364" s="32" t="s">
        <v>73</v>
      </c>
      <c r="F364" s="32" t="s">
        <v>2039</v>
      </c>
      <c r="G364" s="32" t="s">
        <v>74</v>
      </c>
      <c r="H364" s="32" t="s">
        <v>74</v>
      </c>
      <c r="I364" s="32" t="s">
        <v>74</v>
      </c>
      <c r="J364" s="32" t="s">
        <v>74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1187</v>
      </c>
    </row>
    <row r="365" spans="1:15" ht="31.2" x14ac:dyDescent="0.3">
      <c r="A365" s="31">
        <v>532</v>
      </c>
      <c r="B365" s="32" t="s">
        <v>828</v>
      </c>
      <c r="C365" s="32" t="s">
        <v>829</v>
      </c>
      <c r="D365" s="32" t="s">
        <v>130</v>
      </c>
      <c r="E365" s="32" t="s">
        <v>105</v>
      </c>
      <c r="F365" s="32" t="s">
        <v>2039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1211</v>
      </c>
    </row>
    <row r="366" spans="1:15" ht="15.6" x14ac:dyDescent="0.3">
      <c r="A366" s="31">
        <v>533</v>
      </c>
      <c r="B366" s="32" t="s">
        <v>830</v>
      </c>
      <c r="C366" s="32" t="s">
        <v>831</v>
      </c>
      <c r="D366" s="32" t="s">
        <v>87</v>
      </c>
      <c r="E366" s="32" t="s">
        <v>82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77</v>
      </c>
      <c r="O366" s="32" t="s">
        <v>1191</v>
      </c>
    </row>
    <row r="367" spans="1:15" ht="31.2" x14ac:dyDescent="0.3">
      <c r="A367" s="31">
        <v>534</v>
      </c>
      <c r="B367" s="32" t="s">
        <v>832</v>
      </c>
      <c r="C367" s="32" t="s">
        <v>833</v>
      </c>
      <c r="D367" s="32" t="s">
        <v>130</v>
      </c>
      <c r="E367" s="32" t="s">
        <v>73</v>
      </c>
      <c r="F367" s="32" t="s">
        <v>2041</v>
      </c>
      <c r="G367" s="32" t="s">
        <v>77</v>
      </c>
      <c r="H367" s="32" t="s">
        <v>74</v>
      </c>
      <c r="I367" s="32" t="s">
        <v>74</v>
      </c>
      <c r="J367" s="32" t="s">
        <v>74</v>
      </c>
      <c r="K367" s="32" t="s">
        <v>74</v>
      </c>
      <c r="L367" s="32" t="s">
        <v>77</v>
      </c>
      <c r="M367" s="32" t="s">
        <v>74</v>
      </c>
      <c r="N367" s="32" t="s">
        <v>74</v>
      </c>
      <c r="O367" s="32" t="s">
        <v>1188</v>
      </c>
    </row>
    <row r="368" spans="1:15" ht="31.2" x14ac:dyDescent="0.3">
      <c r="A368" s="31">
        <v>535</v>
      </c>
      <c r="B368" s="32" t="s">
        <v>834</v>
      </c>
      <c r="C368" s="32" t="s">
        <v>1269</v>
      </c>
      <c r="D368" s="32" t="s">
        <v>72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2" x14ac:dyDescent="0.3">
      <c r="A369" s="31">
        <v>536</v>
      </c>
      <c r="B369" s="32" t="s">
        <v>798</v>
      </c>
      <c r="C369" s="32" t="s">
        <v>799</v>
      </c>
      <c r="D369" s="32" t="s">
        <v>130</v>
      </c>
      <c r="E369" s="32" t="s">
        <v>73</v>
      </c>
      <c r="F369" s="32" t="s">
        <v>2039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1192</v>
      </c>
    </row>
    <row r="370" spans="1:15" ht="31.2" x14ac:dyDescent="0.3">
      <c r="A370" s="31">
        <v>537</v>
      </c>
      <c r="B370" s="32" t="s">
        <v>835</v>
      </c>
      <c r="C370" s="32" t="s">
        <v>836</v>
      </c>
      <c r="D370" s="32" t="s">
        <v>130</v>
      </c>
      <c r="E370" s="32" t="s">
        <v>90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1184</v>
      </c>
    </row>
    <row r="371" spans="1:15" ht="15.6" x14ac:dyDescent="0.3">
      <c r="A371" s="31">
        <v>538</v>
      </c>
      <c r="B371" s="32" t="s">
        <v>1951</v>
      </c>
      <c r="C371" s="32" t="s">
        <v>2083</v>
      </c>
      <c r="D371" s="32" t="s">
        <v>72</v>
      </c>
      <c r="E371" s="32" t="s">
        <v>2027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2027</v>
      </c>
    </row>
    <row r="372" spans="1:15" ht="15.6" x14ac:dyDescent="0.3">
      <c r="A372" s="31">
        <v>539</v>
      </c>
      <c r="B372" s="32" t="s">
        <v>2084</v>
      </c>
      <c r="C372" s="32" t="s">
        <v>2085</v>
      </c>
      <c r="D372" s="32" t="s">
        <v>2027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74</v>
      </c>
      <c r="O372" s="32" t="s">
        <v>1189</v>
      </c>
    </row>
    <row r="373" spans="1:15" ht="31.2" x14ac:dyDescent="0.3">
      <c r="A373" s="31">
        <v>540</v>
      </c>
      <c r="B373" s="32" t="s">
        <v>837</v>
      </c>
      <c r="C373" s="32" t="s">
        <v>838</v>
      </c>
      <c r="D373" s="32" t="s">
        <v>130</v>
      </c>
      <c r="E373" s="32" t="s">
        <v>73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1186</v>
      </c>
    </row>
    <row r="374" spans="1:15" ht="31.2" x14ac:dyDescent="0.3">
      <c r="A374" s="31">
        <v>541</v>
      </c>
      <c r="B374" s="32" t="s">
        <v>839</v>
      </c>
      <c r="C374" s="32" t="s">
        <v>840</v>
      </c>
      <c r="D374" s="32" t="s">
        <v>130</v>
      </c>
      <c r="E374" s="32" t="s">
        <v>73</v>
      </c>
      <c r="F374" s="32" t="s">
        <v>2041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2" x14ac:dyDescent="0.3">
      <c r="A375" s="31">
        <v>542</v>
      </c>
      <c r="B375" s="32" t="s">
        <v>2086</v>
      </c>
      <c r="C375" s="32" t="s">
        <v>2087</v>
      </c>
      <c r="D375" s="32" t="s">
        <v>87</v>
      </c>
      <c r="E375" s="32" t="s">
        <v>73</v>
      </c>
      <c r="F375" s="32" t="s">
        <v>2039</v>
      </c>
      <c r="G375" s="32" t="s">
        <v>2039</v>
      </c>
      <c r="H375" s="32" t="s">
        <v>2041</v>
      </c>
      <c r="I375" s="32" t="s">
        <v>2027</v>
      </c>
      <c r="J375" s="32" t="s">
        <v>2041</v>
      </c>
      <c r="K375" s="32" t="s">
        <v>2027</v>
      </c>
      <c r="L375" s="32" t="s">
        <v>2027</v>
      </c>
      <c r="M375" s="32" t="s">
        <v>2027</v>
      </c>
      <c r="N375" s="32" t="s">
        <v>2027</v>
      </c>
      <c r="O375" s="32" t="s">
        <v>2027</v>
      </c>
    </row>
    <row r="376" spans="1:15" ht="31.2" x14ac:dyDescent="0.3">
      <c r="A376" s="31">
        <v>544</v>
      </c>
      <c r="B376" s="32" t="s">
        <v>757</v>
      </c>
      <c r="C376" s="32" t="s">
        <v>758</v>
      </c>
      <c r="D376" s="32" t="s">
        <v>72</v>
      </c>
      <c r="E376" s="32" t="s">
        <v>73</v>
      </c>
      <c r="F376" s="32" t="s">
        <v>2039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1188</v>
      </c>
    </row>
    <row r="377" spans="1:15" ht="15.6" x14ac:dyDescent="0.3">
      <c r="A377" s="31">
        <v>545</v>
      </c>
      <c r="B377" s="32" t="s">
        <v>1170</v>
      </c>
      <c r="C377" s="29" t="s">
        <v>1171</v>
      </c>
      <c r="D377" s="29" t="s">
        <v>72</v>
      </c>
      <c r="E377" s="29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1190</v>
      </c>
    </row>
    <row r="378" spans="1:15" ht="15.6" x14ac:dyDescent="0.3">
      <c r="A378" s="31">
        <v>546</v>
      </c>
      <c r="B378" s="32" t="s">
        <v>384</v>
      </c>
      <c r="C378" s="32" t="s">
        <v>385</v>
      </c>
      <c r="D378" s="32" t="s">
        <v>72</v>
      </c>
      <c r="E378" s="32" t="s">
        <v>82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1191</v>
      </c>
    </row>
    <row r="379" spans="1:15" ht="31.2" x14ac:dyDescent="0.3">
      <c r="A379" s="31">
        <v>547</v>
      </c>
      <c r="B379" s="32" t="s">
        <v>272</v>
      </c>
      <c r="C379" s="32" t="s">
        <v>273</v>
      </c>
      <c r="D379" s="32" t="s">
        <v>72</v>
      </c>
      <c r="E379" s="32" t="s">
        <v>73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1189</v>
      </c>
    </row>
    <row r="380" spans="1:15" ht="31.2" x14ac:dyDescent="0.3">
      <c r="A380" s="31">
        <v>548</v>
      </c>
      <c r="B380" s="32" t="s">
        <v>224</v>
      </c>
      <c r="C380" s="32" t="s">
        <v>21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1185</v>
      </c>
    </row>
    <row r="381" spans="1:15" ht="31.2" x14ac:dyDescent="0.3">
      <c r="A381" s="31">
        <v>549</v>
      </c>
      <c r="B381" s="32" t="s">
        <v>436</v>
      </c>
      <c r="C381" s="32" t="s">
        <v>437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74</v>
      </c>
      <c r="M381" s="32" t="s">
        <v>74</v>
      </c>
      <c r="N381" s="32" t="s">
        <v>74</v>
      </c>
      <c r="O381" s="32" t="s">
        <v>1187</v>
      </c>
    </row>
    <row r="382" spans="1:15" ht="31.2" x14ac:dyDescent="0.3">
      <c r="A382" s="31">
        <v>551</v>
      </c>
      <c r="B382" s="32" t="s">
        <v>416</v>
      </c>
      <c r="C382" s="32" t="s">
        <v>417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1190</v>
      </c>
    </row>
    <row r="383" spans="1:15" ht="31.2" x14ac:dyDescent="0.3">
      <c r="A383" s="31">
        <v>552</v>
      </c>
      <c r="B383" s="32" t="s">
        <v>610</v>
      </c>
      <c r="C383" s="32" t="s">
        <v>611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74</v>
      </c>
      <c r="L383" s="32" t="s">
        <v>74</v>
      </c>
      <c r="M383" s="32" t="s">
        <v>74</v>
      </c>
      <c r="N383" s="32" t="s">
        <v>74</v>
      </c>
      <c r="O383" s="32" t="s">
        <v>1188</v>
      </c>
    </row>
    <row r="384" spans="1:15" ht="31.2" x14ac:dyDescent="0.3">
      <c r="A384" s="31">
        <v>553</v>
      </c>
      <c r="B384" s="32" t="s">
        <v>545</v>
      </c>
      <c r="C384" s="32" t="s">
        <v>546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1190</v>
      </c>
    </row>
    <row r="385" spans="1:15" ht="31.2" x14ac:dyDescent="0.3">
      <c r="A385" s="31">
        <v>554</v>
      </c>
      <c r="B385" s="32" t="s">
        <v>401</v>
      </c>
      <c r="C385" s="32" t="s">
        <v>402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77</v>
      </c>
      <c r="M385" s="32" t="s">
        <v>74</v>
      </c>
      <c r="N385" s="32" t="s">
        <v>74</v>
      </c>
      <c r="O385" s="32" t="s">
        <v>1190</v>
      </c>
    </row>
    <row r="386" spans="1:15" ht="31.2" x14ac:dyDescent="0.3">
      <c r="A386" s="31">
        <v>555</v>
      </c>
      <c r="B386" s="32" t="s">
        <v>497</v>
      </c>
      <c r="C386" s="32" t="s">
        <v>498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1189</v>
      </c>
    </row>
    <row r="387" spans="1:15" ht="31.2" x14ac:dyDescent="0.3">
      <c r="A387" s="31">
        <v>556</v>
      </c>
      <c r="B387" s="32" t="s">
        <v>124</v>
      </c>
      <c r="C387" s="32" t="s">
        <v>125</v>
      </c>
      <c r="D387" s="32" t="s">
        <v>72</v>
      </c>
      <c r="E387" s="32" t="s">
        <v>73</v>
      </c>
      <c r="F387" s="32" t="s">
        <v>2039</v>
      </c>
      <c r="G387" s="32" t="s">
        <v>74</v>
      </c>
      <c r="H387" s="32" t="s">
        <v>74</v>
      </c>
      <c r="I387" s="32" t="s">
        <v>74</v>
      </c>
      <c r="J387" s="32" t="s">
        <v>74</v>
      </c>
      <c r="K387" s="32" t="s">
        <v>74</v>
      </c>
      <c r="L387" s="32" t="s">
        <v>74</v>
      </c>
      <c r="M387" s="32" t="s">
        <v>74</v>
      </c>
      <c r="N387" s="32" t="s">
        <v>74</v>
      </c>
      <c r="O387" s="32" t="s">
        <v>1189</v>
      </c>
    </row>
    <row r="388" spans="1:15" ht="31.2" x14ac:dyDescent="0.3">
      <c r="A388" s="31">
        <v>557</v>
      </c>
      <c r="B388" s="32" t="s">
        <v>430</v>
      </c>
      <c r="C388" s="32" t="s">
        <v>431</v>
      </c>
      <c r="D388" s="32" t="s">
        <v>72</v>
      </c>
      <c r="E388" s="32" t="s">
        <v>73</v>
      </c>
      <c r="F388" s="32" t="s">
        <v>2041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1190</v>
      </c>
    </row>
    <row r="389" spans="1:15" ht="31.2" x14ac:dyDescent="0.3">
      <c r="A389" s="31">
        <v>558</v>
      </c>
      <c r="B389" s="32" t="s">
        <v>176</v>
      </c>
      <c r="C389" s="32" t="s">
        <v>177</v>
      </c>
      <c r="D389" s="32" t="s">
        <v>72</v>
      </c>
      <c r="E389" s="32" t="s">
        <v>73</v>
      </c>
      <c r="F389" s="32" t="s">
        <v>2039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77</v>
      </c>
      <c r="O389" s="32" t="s">
        <v>1190</v>
      </c>
    </row>
    <row r="390" spans="1:15" ht="31.2" x14ac:dyDescent="0.3">
      <c r="A390" s="31">
        <v>559</v>
      </c>
      <c r="B390" s="32" t="s">
        <v>843</v>
      </c>
      <c r="C390" s="32" t="s">
        <v>1260</v>
      </c>
      <c r="D390" s="32" t="s">
        <v>72</v>
      </c>
      <c r="E390" s="32" t="s">
        <v>73</v>
      </c>
      <c r="F390" s="32" t="s">
        <v>2041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1186</v>
      </c>
    </row>
    <row r="391" spans="1:15" ht="31.2" x14ac:dyDescent="0.3">
      <c r="A391" s="31">
        <v>560</v>
      </c>
      <c r="B391" s="32" t="s">
        <v>383</v>
      </c>
      <c r="C391" s="32" t="s">
        <v>39</v>
      </c>
      <c r="D391" s="32" t="s">
        <v>87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1183</v>
      </c>
    </row>
    <row r="392" spans="1:15" ht="31.2" x14ac:dyDescent="0.3">
      <c r="A392" s="31">
        <v>561</v>
      </c>
      <c r="B392" s="32" t="s">
        <v>227</v>
      </c>
      <c r="C392" s="32" t="s">
        <v>228</v>
      </c>
      <c r="D392" s="32" t="s">
        <v>72</v>
      </c>
      <c r="E392" s="32" t="s">
        <v>73</v>
      </c>
      <c r="F392" s="32" t="s">
        <v>2039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1192</v>
      </c>
    </row>
    <row r="393" spans="1:15" ht="31.2" x14ac:dyDescent="0.3">
      <c r="A393" s="31">
        <v>562</v>
      </c>
      <c r="B393" s="32" t="s">
        <v>377</v>
      </c>
      <c r="C393" s="32" t="s">
        <v>378</v>
      </c>
      <c r="D393" s="32" t="s">
        <v>72</v>
      </c>
      <c r="E393" s="32" t="s">
        <v>73</v>
      </c>
      <c r="F393" s="32" t="s">
        <v>2041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1192</v>
      </c>
    </row>
    <row r="394" spans="1:15" ht="31.2" x14ac:dyDescent="0.3">
      <c r="A394" s="31">
        <v>563</v>
      </c>
      <c r="B394" s="32" t="s">
        <v>390</v>
      </c>
      <c r="C394" s="32" t="s">
        <v>391</v>
      </c>
      <c r="D394" s="32" t="s">
        <v>72</v>
      </c>
      <c r="E394" s="32" t="s">
        <v>73</v>
      </c>
      <c r="F394" s="32" t="s">
        <v>2039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1191</v>
      </c>
    </row>
    <row r="395" spans="1:15" ht="31.2" x14ac:dyDescent="0.3">
      <c r="A395" s="31">
        <v>564</v>
      </c>
      <c r="B395" s="32" t="s">
        <v>266</v>
      </c>
      <c r="C395" s="32" t="s">
        <v>267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74</v>
      </c>
      <c r="K395" s="32" t="s">
        <v>74</v>
      </c>
      <c r="L395" s="32" t="s">
        <v>74</v>
      </c>
      <c r="M395" s="32" t="s">
        <v>74</v>
      </c>
      <c r="N395" s="32" t="s">
        <v>74</v>
      </c>
      <c r="O395" s="32" t="s">
        <v>1189</v>
      </c>
    </row>
    <row r="396" spans="1:15" ht="31.2" x14ac:dyDescent="0.3">
      <c r="A396" s="31">
        <v>565</v>
      </c>
      <c r="B396" s="32" t="s">
        <v>484</v>
      </c>
      <c r="C396" s="32" t="s">
        <v>485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74</v>
      </c>
      <c r="O396" s="32" t="s">
        <v>1189</v>
      </c>
    </row>
    <row r="397" spans="1:15" ht="31.2" x14ac:dyDescent="0.3">
      <c r="A397" s="31">
        <v>566</v>
      </c>
      <c r="B397" s="32" t="s">
        <v>796</v>
      </c>
      <c r="C397" s="32" t="s">
        <v>797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2" x14ac:dyDescent="0.3">
      <c r="A398" s="31">
        <v>567</v>
      </c>
      <c r="B398" s="32" t="s">
        <v>406</v>
      </c>
      <c r="C398" s="32" t="s">
        <v>407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1187</v>
      </c>
    </row>
    <row r="399" spans="1:15" ht="31.2" x14ac:dyDescent="0.3">
      <c r="A399" s="31">
        <v>568</v>
      </c>
      <c r="B399" s="32" t="s">
        <v>420</v>
      </c>
      <c r="C399" s="32" t="s">
        <v>421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74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1187</v>
      </c>
    </row>
    <row r="400" spans="1:15" ht="31.2" x14ac:dyDescent="0.3">
      <c r="A400" s="31">
        <v>569</v>
      </c>
      <c r="B400" s="32" t="s">
        <v>78</v>
      </c>
      <c r="C400" s="32" t="s">
        <v>79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2" x14ac:dyDescent="0.3">
      <c r="A401" s="31">
        <v>570</v>
      </c>
      <c r="B401" s="32" t="s">
        <v>755</v>
      </c>
      <c r="C401" s="32" t="s">
        <v>756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74</v>
      </c>
      <c r="O401" s="32" t="s">
        <v>1185</v>
      </c>
    </row>
    <row r="402" spans="1:15" ht="31.2" x14ac:dyDescent="0.3">
      <c r="A402" s="31">
        <v>571</v>
      </c>
      <c r="B402" s="32" t="s">
        <v>274</v>
      </c>
      <c r="C402" s="32" t="s">
        <v>275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1186</v>
      </c>
    </row>
    <row r="403" spans="1:15" ht="31.2" x14ac:dyDescent="0.3">
      <c r="A403" s="31">
        <v>572</v>
      </c>
      <c r="B403" s="32" t="s">
        <v>302</v>
      </c>
      <c r="C403" s="32" t="s">
        <v>303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1185</v>
      </c>
    </row>
    <row r="404" spans="1:15" ht="31.2" x14ac:dyDescent="0.3">
      <c r="A404" s="31">
        <v>573</v>
      </c>
      <c r="B404" s="32" t="s">
        <v>71</v>
      </c>
      <c r="C404" s="32" t="s">
        <v>22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74</v>
      </c>
      <c r="L404" s="32" t="s">
        <v>74</v>
      </c>
      <c r="M404" s="32" t="s">
        <v>74</v>
      </c>
      <c r="N404" s="32" t="s">
        <v>74</v>
      </c>
      <c r="O404" s="32" t="s">
        <v>1185</v>
      </c>
    </row>
    <row r="405" spans="1:15" ht="31.2" x14ac:dyDescent="0.3">
      <c r="A405" s="31">
        <v>574</v>
      </c>
      <c r="B405" s="32" t="s">
        <v>143</v>
      </c>
      <c r="C405" s="32" t="s">
        <v>144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74</v>
      </c>
      <c r="O405" s="32" t="s">
        <v>1185</v>
      </c>
    </row>
    <row r="406" spans="1:15" ht="31.2" x14ac:dyDescent="0.3">
      <c r="A406" s="31">
        <v>575</v>
      </c>
      <c r="B406" s="32" t="s">
        <v>294</v>
      </c>
      <c r="C406" s="32" t="s">
        <v>295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74</v>
      </c>
      <c r="O406" s="32" t="s">
        <v>1186</v>
      </c>
    </row>
    <row r="407" spans="1:15" s="85" customFormat="1" ht="15.6" x14ac:dyDescent="0.3">
      <c r="A407" s="99">
        <v>576</v>
      </c>
      <c r="B407" s="100" t="s">
        <v>2486</v>
      </c>
      <c r="C407" s="100" t="s">
        <v>2487</v>
      </c>
      <c r="D407" s="32" t="s">
        <v>72</v>
      </c>
      <c r="E407" s="100" t="s">
        <v>90</v>
      </c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</row>
    <row r="408" spans="1:15" ht="31.2" x14ac:dyDescent="0.3">
      <c r="A408" s="31">
        <v>577</v>
      </c>
      <c r="B408" s="32" t="s">
        <v>300</v>
      </c>
      <c r="C408" s="32" t="s">
        <v>301</v>
      </c>
      <c r="D408" s="32" t="s">
        <v>72</v>
      </c>
      <c r="E408" s="32" t="s">
        <v>73</v>
      </c>
      <c r="F408" s="32" t="s">
        <v>2041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74</v>
      </c>
      <c r="O408" s="32" t="s">
        <v>1190</v>
      </c>
    </row>
    <row r="409" spans="1:15" ht="31.2" x14ac:dyDescent="0.3">
      <c r="A409" s="31">
        <v>578</v>
      </c>
      <c r="B409" s="32" t="s">
        <v>612</v>
      </c>
      <c r="C409" s="32" t="s">
        <v>613</v>
      </c>
      <c r="D409" s="32" t="s">
        <v>72</v>
      </c>
      <c r="E409" s="32" t="s">
        <v>73</v>
      </c>
      <c r="F409" s="32" t="s">
        <v>2039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1188</v>
      </c>
    </row>
    <row r="410" spans="1:15" ht="15.6" x14ac:dyDescent="0.3">
      <c r="A410" s="31">
        <v>579</v>
      </c>
      <c r="B410" s="32" t="s">
        <v>844</v>
      </c>
      <c r="C410" s="32" t="s">
        <v>845</v>
      </c>
      <c r="D410" s="32" t="s">
        <v>87</v>
      </c>
      <c r="E410" s="32" t="s">
        <v>82</v>
      </c>
      <c r="F410" s="32" t="s">
        <v>2039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1193</v>
      </c>
    </row>
    <row r="411" spans="1:15" ht="31.2" x14ac:dyDescent="0.3">
      <c r="A411" s="31">
        <v>580</v>
      </c>
      <c r="B411" s="32" t="s">
        <v>822</v>
      </c>
      <c r="C411" s="32" t="s">
        <v>40</v>
      </c>
      <c r="D411" s="32" t="s">
        <v>72</v>
      </c>
      <c r="E411" s="32" t="s">
        <v>73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1185</v>
      </c>
    </row>
    <row r="412" spans="1:15" ht="31.2" x14ac:dyDescent="0.3">
      <c r="A412" s="31">
        <v>581</v>
      </c>
      <c r="B412" s="32" t="s">
        <v>705</v>
      </c>
      <c r="C412" s="32" t="s">
        <v>48</v>
      </c>
      <c r="D412" s="32" t="s">
        <v>72</v>
      </c>
      <c r="E412" s="32" t="s">
        <v>73</v>
      </c>
      <c r="F412" s="32" t="s">
        <v>2027</v>
      </c>
      <c r="G412" s="32" t="s">
        <v>74</v>
      </c>
      <c r="H412" s="32" t="s">
        <v>74</v>
      </c>
      <c r="I412" s="32" t="s">
        <v>74</v>
      </c>
      <c r="J412" s="32" t="s">
        <v>74</v>
      </c>
      <c r="K412" s="32" t="s">
        <v>74</v>
      </c>
      <c r="L412" s="32" t="s">
        <v>74</v>
      </c>
      <c r="M412" s="32" t="s">
        <v>74</v>
      </c>
      <c r="N412" s="32" t="s">
        <v>74</v>
      </c>
      <c r="O412" s="32" t="s">
        <v>1186</v>
      </c>
    </row>
    <row r="413" spans="1:15" ht="31.2" x14ac:dyDescent="0.3">
      <c r="A413" s="31">
        <v>583</v>
      </c>
      <c r="B413" s="32" t="s">
        <v>712</v>
      </c>
      <c r="C413" s="32" t="s">
        <v>713</v>
      </c>
      <c r="D413" s="32" t="s">
        <v>72</v>
      </c>
      <c r="E413" s="32" t="s">
        <v>73</v>
      </c>
      <c r="F413" s="32" t="s">
        <v>2039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1183</v>
      </c>
    </row>
    <row r="414" spans="1:15" ht="15.6" x14ac:dyDescent="0.3">
      <c r="A414" s="31">
        <v>584</v>
      </c>
      <c r="B414" s="32" t="s">
        <v>665</v>
      </c>
      <c r="C414" s="32" t="s">
        <v>666</v>
      </c>
      <c r="D414" s="32" t="s">
        <v>72</v>
      </c>
      <c r="E414" s="32" t="s">
        <v>90</v>
      </c>
      <c r="F414" s="32" t="s">
        <v>2041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6" x14ac:dyDescent="0.3">
      <c r="A415" s="31">
        <v>585</v>
      </c>
      <c r="B415" s="32" t="s">
        <v>149</v>
      </c>
      <c r="C415" s="32" t="s">
        <v>150</v>
      </c>
      <c r="D415" s="32" t="s">
        <v>72</v>
      </c>
      <c r="E415" s="32" t="s">
        <v>90</v>
      </c>
      <c r="F415" s="32" t="s">
        <v>2039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74</v>
      </c>
      <c r="L415" s="32" t="s">
        <v>77</v>
      </c>
      <c r="M415" s="32" t="s">
        <v>74</v>
      </c>
      <c r="N415" s="32" t="s">
        <v>74</v>
      </c>
      <c r="O415" s="32" t="s">
        <v>1183</v>
      </c>
    </row>
    <row r="416" spans="1:15" ht="31.2" x14ac:dyDescent="0.3">
      <c r="A416" s="31">
        <v>586</v>
      </c>
      <c r="B416" s="32" t="s">
        <v>424</v>
      </c>
      <c r="C416" s="32" t="s">
        <v>425</v>
      </c>
      <c r="D416" s="32" t="s">
        <v>72</v>
      </c>
      <c r="E416" s="32" t="s">
        <v>73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1187</v>
      </c>
    </row>
    <row r="417" spans="1:15" ht="31.2" x14ac:dyDescent="0.3">
      <c r="A417" s="31">
        <v>587</v>
      </c>
      <c r="B417" s="32" t="s">
        <v>198</v>
      </c>
      <c r="C417" s="32" t="s">
        <v>199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31.2" x14ac:dyDescent="0.3">
      <c r="A418" s="31">
        <v>588</v>
      </c>
      <c r="B418" s="32" t="s">
        <v>423</v>
      </c>
      <c r="C418" s="32" t="s">
        <v>23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74</v>
      </c>
      <c r="N418" s="32" t="s">
        <v>74</v>
      </c>
      <c r="O418" s="32" t="s">
        <v>1187</v>
      </c>
    </row>
    <row r="419" spans="1:15" ht="31.2" x14ac:dyDescent="0.3">
      <c r="A419" s="31">
        <v>589</v>
      </c>
      <c r="B419" s="32" t="s">
        <v>458</v>
      </c>
      <c r="C419" s="32" t="s">
        <v>459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74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1192</v>
      </c>
    </row>
    <row r="420" spans="1:15" ht="31.2" x14ac:dyDescent="0.3">
      <c r="A420" s="31">
        <v>590</v>
      </c>
      <c r="B420" s="32" t="s">
        <v>308</v>
      </c>
      <c r="C420" s="32" t="s">
        <v>309</v>
      </c>
      <c r="D420" s="32" t="s">
        <v>72</v>
      </c>
      <c r="E420" s="32" t="s">
        <v>73</v>
      </c>
      <c r="F420" s="32" t="s">
        <v>2041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1191</v>
      </c>
    </row>
    <row r="421" spans="1:15" ht="31.2" x14ac:dyDescent="0.3">
      <c r="A421" s="31">
        <v>591</v>
      </c>
      <c r="B421" s="32" t="s">
        <v>507</v>
      </c>
      <c r="C421" s="32" t="s">
        <v>508</v>
      </c>
      <c r="D421" s="32" t="s">
        <v>72</v>
      </c>
      <c r="E421" s="32" t="s">
        <v>73</v>
      </c>
      <c r="F421" s="32" t="s">
        <v>2039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74</v>
      </c>
      <c r="L421" s="32" t="s">
        <v>77</v>
      </c>
      <c r="M421" s="32" t="s">
        <v>77</v>
      </c>
      <c r="N421" s="32" t="s">
        <v>74</v>
      </c>
      <c r="O421" s="32" t="s">
        <v>1183</v>
      </c>
    </row>
    <row r="422" spans="1:15" ht="15.6" x14ac:dyDescent="0.3">
      <c r="A422" s="31">
        <v>592</v>
      </c>
      <c r="B422" s="32" t="s">
        <v>145</v>
      </c>
      <c r="C422" s="32" t="s">
        <v>146</v>
      </c>
      <c r="D422" s="32" t="s">
        <v>72</v>
      </c>
      <c r="E422" s="32" t="s">
        <v>90</v>
      </c>
      <c r="F422" s="32" t="s">
        <v>2041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77</v>
      </c>
      <c r="O422" s="32" t="s">
        <v>1183</v>
      </c>
    </row>
    <row r="423" spans="1:15" ht="31.2" x14ac:dyDescent="0.3">
      <c r="A423" s="31">
        <v>593</v>
      </c>
      <c r="B423" s="32" t="s">
        <v>464</v>
      </c>
      <c r="C423" s="32" t="s">
        <v>465</v>
      </c>
      <c r="D423" s="32" t="s">
        <v>72</v>
      </c>
      <c r="E423" s="32" t="s">
        <v>73</v>
      </c>
      <c r="F423" s="32" t="s">
        <v>2039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15.6" x14ac:dyDescent="0.3">
      <c r="A424" s="31">
        <v>594</v>
      </c>
      <c r="B424" s="32" t="s">
        <v>846</v>
      </c>
      <c r="C424" s="32" t="s">
        <v>847</v>
      </c>
      <c r="D424" s="32" t="s">
        <v>72</v>
      </c>
      <c r="E424" s="32" t="s">
        <v>105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1207</v>
      </c>
    </row>
    <row r="425" spans="1:15" ht="15.6" x14ac:dyDescent="0.3">
      <c r="A425" s="31">
        <v>595</v>
      </c>
      <c r="B425" s="32" t="s">
        <v>848</v>
      </c>
      <c r="C425" s="32" t="s">
        <v>849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31.2" x14ac:dyDescent="0.3">
      <c r="A426" s="31">
        <v>596</v>
      </c>
      <c r="B426" s="32" t="s">
        <v>551</v>
      </c>
      <c r="C426" s="32" t="s">
        <v>552</v>
      </c>
      <c r="D426" s="32" t="s">
        <v>72</v>
      </c>
      <c r="E426" s="32" t="s">
        <v>73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1187</v>
      </c>
    </row>
    <row r="427" spans="1:15" ht="15.6" x14ac:dyDescent="0.3">
      <c r="A427" s="31">
        <v>597</v>
      </c>
      <c r="B427" s="32" t="s">
        <v>607</v>
      </c>
      <c r="C427" s="32" t="s">
        <v>608</v>
      </c>
      <c r="D427" s="32" t="s">
        <v>72</v>
      </c>
      <c r="E427" s="32" t="s">
        <v>105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1207</v>
      </c>
    </row>
    <row r="428" spans="1:15" ht="15.6" x14ac:dyDescent="0.3">
      <c r="A428" s="31">
        <v>599</v>
      </c>
      <c r="B428" s="32" t="s">
        <v>523</v>
      </c>
      <c r="C428" s="32" t="s">
        <v>524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1207</v>
      </c>
    </row>
    <row r="429" spans="1:15" ht="15.6" x14ac:dyDescent="0.3">
      <c r="A429" s="31">
        <v>601</v>
      </c>
      <c r="B429" s="32" t="s">
        <v>517</v>
      </c>
      <c r="C429" s="32" t="s">
        <v>518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6" x14ac:dyDescent="0.3">
      <c r="A430" s="31">
        <v>602</v>
      </c>
      <c r="B430" s="32" t="s">
        <v>196</v>
      </c>
      <c r="C430" s="32" t="s">
        <v>197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74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1206</v>
      </c>
    </row>
    <row r="431" spans="1:15" ht="15.6" x14ac:dyDescent="0.3">
      <c r="A431" s="29">
        <v>603</v>
      </c>
      <c r="B431" s="29" t="s">
        <v>200</v>
      </c>
      <c r="C431" s="30" t="s">
        <v>201</v>
      </c>
      <c r="D431" s="32" t="s">
        <v>72</v>
      </c>
      <c r="E431" s="32" t="s">
        <v>105</v>
      </c>
      <c r="F431" s="29" t="s">
        <v>2039</v>
      </c>
      <c r="G431" s="29" t="s">
        <v>77</v>
      </c>
      <c r="H431" s="29" t="s">
        <v>77</v>
      </c>
      <c r="I431" s="29" t="s">
        <v>74</v>
      </c>
      <c r="J431" s="29" t="s">
        <v>77</v>
      </c>
      <c r="K431" s="29" t="s">
        <v>77</v>
      </c>
      <c r="L431" s="29" t="s">
        <v>77</v>
      </c>
      <c r="M431" s="29" t="s">
        <v>77</v>
      </c>
      <c r="N431" s="29" t="s">
        <v>74</v>
      </c>
      <c r="O431" s="29" t="s">
        <v>1206</v>
      </c>
    </row>
    <row r="432" spans="1:15" ht="15.6" x14ac:dyDescent="0.3">
      <c r="A432" s="31">
        <v>604</v>
      </c>
      <c r="B432" s="32" t="s">
        <v>659</v>
      </c>
      <c r="C432" s="32" t="s">
        <v>660</v>
      </c>
      <c r="D432" s="32" t="s">
        <v>72</v>
      </c>
      <c r="E432" s="32" t="s">
        <v>105</v>
      </c>
      <c r="F432" s="32" t="s">
        <v>2039</v>
      </c>
      <c r="G432" s="32" t="s">
        <v>77</v>
      </c>
      <c r="H432" s="32" t="s">
        <v>77</v>
      </c>
      <c r="I432" s="32" t="s">
        <v>77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77</v>
      </c>
      <c r="O432" s="32" t="s">
        <v>1211</v>
      </c>
    </row>
    <row r="433" spans="1:15" ht="15.6" x14ac:dyDescent="0.3">
      <c r="A433" s="31">
        <v>605</v>
      </c>
      <c r="B433" s="32" t="s">
        <v>239</v>
      </c>
      <c r="C433" s="32" t="s">
        <v>240</v>
      </c>
      <c r="D433" s="32" t="s">
        <v>72</v>
      </c>
      <c r="E433" s="32" t="s">
        <v>105</v>
      </c>
      <c r="F433" s="32" t="s">
        <v>2041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6" x14ac:dyDescent="0.3">
      <c r="A434" s="31">
        <v>606</v>
      </c>
      <c r="B434" s="32" t="s">
        <v>882</v>
      </c>
      <c r="C434" s="32" t="s">
        <v>883</v>
      </c>
      <c r="D434" s="32" t="s">
        <v>72</v>
      </c>
      <c r="E434" s="32" t="s">
        <v>105</v>
      </c>
      <c r="F434" s="32" t="s">
        <v>2039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74</v>
      </c>
      <c r="L434" s="32" t="s">
        <v>77</v>
      </c>
      <c r="M434" s="32" t="s">
        <v>74</v>
      </c>
      <c r="N434" s="32" t="s">
        <v>77</v>
      </c>
      <c r="O434" s="32" t="s">
        <v>1208</v>
      </c>
    </row>
    <row r="435" spans="1:15" ht="31.2" x14ac:dyDescent="0.3">
      <c r="A435" s="31">
        <v>607</v>
      </c>
      <c r="B435" s="32" t="s">
        <v>850</v>
      </c>
      <c r="C435" s="32" t="s">
        <v>24</v>
      </c>
      <c r="D435" s="32" t="s">
        <v>72</v>
      </c>
      <c r="E435" s="32" t="s">
        <v>73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74</v>
      </c>
      <c r="O435" s="32" t="s">
        <v>1189</v>
      </c>
    </row>
    <row r="436" spans="1:15" ht="31.2" x14ac:dyDescent="0.3">
      <c r="A436" s="31">
        <v>608</v>
      </c>
      <c r="B436" s="32" t="s">
        <v>595</v>
      </c>
      <c r="C436" s="32" t="s">
        <v>596</v>
      </c>
      <c r="D436" s="32" t="s">
        <v>72</v>
      </c>
      <c r="E436" s="32" t="s">
        <v>82</v>
      </c>
      <c r="F436" s="32" t="s">
        <v>2041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74</v>
      </c>
      <c r="O436" s="32" t="s">
        <v>1194</v>
      </c>
    </row>
    <row r="437" spans="1:15" ht="31.2" x14ac:dyDescent="0.3">
      <c r="A437" s="31">
        <v>609</v>
      </c>
      <c r="B437" s="32" t="s">
        <v>194</v>
      </c>
      <c r="C437" s="32" t="s">
        <v>195</v>
      </c>
      <c r="D437" s="32" t="s">
        <v>72</v>
      </c>
      <c r="E437" s="32" t="s">
        <v>82</v>
      </c>
      <c r="F437" s="32" t="s">
        <v>2039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2" x14ac:dyDescent="0.3">
      <c r="A438" s="31">
        <v>610</v>
      </c>
      <c r="B438" s="32" t="s">
        <v>851</v>
      </c>
      <c r="C438" s="32" t="s">
        <v>17</v>
      </c>
      <c r="D438" s="32" t="s">
        <v>72</v>
      </c>
      <c r="E438" s="32" t="s">
        <v>73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74</v>
      </c>
      <c r="N438" s="32" t="s">
        <v>74</v>
      </c>
      <c r="O438" s="32" t="s">
        <v>1190</v>
      </c>
    </row>
    <row r="439" spans="1:15" ht="31.2" x14ac:dyDescent="0.3">
      <c r="A439" s="31">
        <v>611</v>
      </c>
      <c r="B439" s="32" t="s">
        <v>852</v>
      </c>
      <c r="C439" s="32" t="s">
        <v>41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74</v>
      </c>
      <c r="K439" s="32" t="s">
        <v>74</v>
      </c>
      <c r="L439" s="32" t="s">
        <v>74</v>
      </c>
      <c r="M439" s="32" t="s">
        <v>74</v>
      </c>
      <c r="N439" s="32" t="s">
        <v>77</v>
      </c>
      <c r="O439" s="32" t="s">
        <v>1187</v>
      </c>
    </row>
    <row r="440" spans="1:15" ht="15.6" x14ac:dyDescent="0.3">
      <c r="A440" s="31">
        <v>612</v>
      </c>
      <c r="B440" s="32" t="s">
        <v>367</v>
      </c>
      <c r="C440" s="32" t="s">
        <v>368</v>
      </c>
      <c r="D440" s="32" t="s">
        <v>72</v>
      </c>
      <c r="E440" s="32" t="s">
        <v>82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1193</v>
      </c>
    </row>
    <row r="441" spans="1:15" ht="15.6" x14ac:dyDescent="0.3">
      <c r="A441" s="31">
        <v>613</v>
      </c>
      <c r="B441" s="32" t="s">
        <v>245</v>
      </c>
      <c r="C441" s="32" t="s">
        <v>246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6" x14ac:dyDescent="0.3">
      <c r="A442" s="31">
        <v>615</v>
      </c>
      <c r="B442" s="32" t="s">
        <v>689</v>
      </c>
      <c r="C442" s="32" t="s">
        <v>690</v>
      </c>
      <c r="D442" s="32" t="s">
        <v>72</v>
      </c>
      <c r="E442" s="32" t="s">
        <v>90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1184</v>
      </c>
    </row>
    <row r="443" spans="1:15" x14ac:dyDescent="0.3">
      <c r="A443" s="29">
        <v>616</v>
      </c>
      <c r="B443" s="29" t="s">
        <v>324</v>
      </c>
      <c r="C443" s="29" t="s">
        <v>325</v>
      </c>
      <c r="D443" s="29" t="s">
        <v>72</v>
      </c>
      <c r="E443" s="29" t="s">
        <v>90</v>
      </c>
      <c r="F443" s="30" t="s">
        <v>2039</v>
      </c>
      <c r="G443" s="30" t="s">
        <v>77</v>
      </c>
      <c r="H443" s="30" t="s">
        <v>77</v>
      </c>
      <c r="I443" s="30" t="s">
        <v>74</v>
      </c>
      <c r="J443" s="30" t="s">
        <v>77</v>
      </c>
      <c r="K443" s="30" t="s">
        <v>77</v>
      </c>
      <c r="L443" s="30" t="s">
        <v>77</v>
      </c>
      <c r="M443" s="30" t="s">
        <v>77</v>
      </c>
      <c r="N443" s="30" t="s">
        <v>77</v>
      </c>
      <c r="O443" s="29" t="s">
        <v>1184</v>
      </c>
    </row>
    <row r="444" spans="1:15" ht="31.2" x14ac:dyDescent="0.3">
      <c r="A444" s="31">
        <v>617</v>
      </c>
      <c r="B444" s="32" t="s">
        <v>853</v>
      </c>
      <c r="C444" s="32" t="s">
        <v>854</v>
      </c>
      <c r="D444" s="32" t="s">
        <v>72</v>
      </c>
      <c r="E444" s="32" t="s">
        <v>73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1187</v>
      </c>
    </row>
    <row r="445" spans="1:15" ht="31.2" x14ac:dyDescent="0.3">
      <c r="A445" s="31">
        <v>618</v>
      </c>
      <c r="B445" s="32" t="s">
        <v>855</v>
      </c>
      <c r="C445" s="32" t="s">
        <v>42</v>
      </c>
      <c r="D445" s="32" t="s">
        <v>72</v>
      </c>
      <c r="E445" s="32" t="s">
        <v>73</v>
      </c>
      <c r="F445" s="32" t="s">
        <v>2039</v>
      </c>
      <c r="G445" s="32" t="s">
        <v>77</v>
      </c>
      <c r="H445" s="32" t="s">
        <v>77</v>
      </c>
      <c r="I445" s="32" t="s">
        <v>74</v>
      </c>
      <c r="J445" s="32" t="s">
        <v>74</v>
      </c>
      <c r="K445" s="32" t="s">
        <v>74</v>
      </c>
      <c r="L445" s="32" t="s">
        <v>74</v>
      </c>
      <c r="M445" s="32" t="s">
        <v>74</v>
      </c>
      <c r="N445" s="32" t="s">
        <v>74</v>
      </c>
      <c r="O445" s="32" t="s">
        <v>1187</v>
      </c>
    </row>
    <row r="446" spans="1:15" ht="15.6" x14ac:dyDescent="0.3">
      <c r="A446" s="31">
        <v>619</v>
      </c>
      <c r="B446" s="32" t="s">
        <v>856</v>
      </c>
      <c r="C446" s="32" t="s">
        <v>857</v>
      </c>
      <c r="D446" s="32" t="s">
        <v>72</v>
      </c>
      <c r="E446" s="32" t="s">
        <v>90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1183</v>
      </c>
    </row>
    <row r="447" spans="1:15" ht="31.2" x14ac:dyDescent="0.3">
      <c r="A447" s="31">
        <v>620</v>
      </c>
      <c r="B447" s="32" t="s">
        <v>858</v>
      </c>
      <c r="C447" s="32" t="s">
        <v>859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74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1183</v>
      </c>
    </row>
    <row r="448" spans="1:15" ht="15.6" x14ac:dyDescent="0.3">
      <c r="A448" s="31">
        <v>621</v>
      </c>
      <c r="B448" s="32" t="s">
        <v>860</v>
      </c>
      <c r="C448" s="32" t="s">
        <v>861</v>
      </c>
      <c r="D448" s="32" t="s">
        <v>72</v>
      </c>
      <c r="E448" s="32" t="s">
        <v>82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1191</v>
      </c>
    </row>
    <row r="449" spans="1:15" ht="31.2" x14ac:dyDescent="0.3">
      <c r="A449" s="31">
        <v>622</v>
      </c>
      <c r="B449" s="32" t="s">
        <v>862</v>
      </c>
      <c r="C449" s="32" t="s">
        <v>863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1188</v>
      </c>
    </row>
    <row r="450" spans="1:15" ht="31.2" x14ac:dyDescent="0.3">
      <c r="A450" s="31">
        <v>623</v>
      </c>
      <c r="B450" s="32" t="s">
        <v>2139</v>
      </c>
      <c r="C450" s="32" t="s">
        <v>2140</v>
      </c>
      <c r="D450" s="32" t="s">
        <v>72</v>
      </c>
      <c r="E450" s="32" t="s">
        <v>73</v>
      </c>
      <c r="F450" s="32" t="s">
        <v>74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1183</v>
      </c>
    </row>
    <row r="451" spans="1:15" ht="31.2" x14ac:dyDescent="0.3">
      <c r="A451" s="31">
        <v>624</v>
      </c>
      <c r="B451" s="32" t="s">
        <v>864</v>
      </c>
      <c r="C451" s="32" t="s">
        <v>865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1187</v>
      </c>
    </row>
    <row r="452" spans="1:15" ht="31.2" x14ac:dyDescent="0.3">
      <c r="A452" s="31">
        <v>625</v>
      </c>
      <c r="B452" s="32" t="s">
        <v>866</v>
      </c>
      <c r="C452" s="32" t="s">
        <v>867</v>
      </c>
      <c r="D452" s="32" t="s">
        <v>72</v>
      </c>
      <c r="E452" s="32" t="s">
        <v>73</v>
      </c>
      <c r="F452" s="32" t="s">
        <v>2039</v>
      </c>
      <c r="G452" s="32" t="s">
        <v>77</v>
      </c>
      <c r="H452" s="32" t="s">
        <v>77</v>
      </c>
      <c r="I452" s="32" t="s">
        <v>77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1187</v>
      </c>
    </row>
    <row r="453" spans="1:15" ht="31.2" x14ac:dyDescent="0.3">
      <c r="A453" s="31">
        <v>626</v>
      </c>
      <c r="B453" s="32" t="s">
        <v>868</v>
      </c>
      <c r="C453" s="32" t="s">
        <v>869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77</v>
      </c>
      <c r="N453" s="32" t="s">
        <v>74</v>
      </c>
      <c r="O453" s="32" t="s">
        <v>1183</v>
      </c>
    </row>
    <row r="454" spans="1:15" ht="31.2" x14ac:dyDescent="0.3">
      <c r="A454" s="31">
        <v>627</v>
      </c>
      <c r="B454" s="32" t="s">
        <v>265</v>
      </c>
      <c r="C454" s="32" t="s">
        <v>49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31.2" x14ac:dyDescent="0.3">
      <c r="A455" s="31">
        <v>628</v>
      </c>
      <c r="B455" s="32" t="s">
        <v>155</v>
      </c>
      <c r="C455" s="32" t="s">
        <v>156</v>
      </c>
      <c r="D455" s="32" t="s">
        <v>72</v>
      </c>
      <c r="E455" s="32" t="s">
        <v>73</v>
      </c>
      <c r="F455" s="32" t="s">
        <v>2041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1191</v>
      </c>
    </row>
    <row r="456" spans="1:15" ht="31.2" x14ac:dyDescent="0.3">
      <c r="A456" s="31">
        <v>629</v>
      </c>
      <c r="B456" s="32" t="s">
        <v>492</v>
      </c>
      <c r="C456" s="32" t="s">
        <v>1272</v>
      </c>
      <c r="D456" s="32" t="s">
        <v>72</v>
      </c>
      <c r="E456" s="32" t="s">
        <v>73</v>
      </c>
      <c r="F456" s="32" t="s">
        <v>2041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1183</v>
      </c>
    </row>
    <row r="457" spans="1:15" ht="31.2" x14ac:dyDescent="0.3">
      <c r="A457" s="31">
        <v>630</v>
      </c>
      <c r="B457" s="32" t="s">
        <v>186</v>
      </c>
      <c r="C457" s="32" t="s">
        <v>187</v>
      </c>
      <c r="D457" s="32" t="s">
        <v>72</v>
      </c>
      <c r="E457" s="32" t="s">
        <v>82</v>
      </c>
      <c r="F457" s="32" t="s">
        <v>2039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1194</v>
      </c>
    </row>
    <row r="458" spans="1:15" ht="31.2" x14ac:dyDescent="0.3">
      <c r="A458" s="31">
        <v>631</v>
      </c>
      <c r="B458" s="32" t="s">
        <v>687</v>
      </c>
      <c r="C458" s="32" t="s">
        <v>688</v>
      </c>
      <c r="D458" s="32" t="s">
        <v>72</v>
      </c>
      <c r="E458" s="32" t="s">
        <v>82</v>
      </c>
      <c r="F458" s="32" t="s">
        <v>2039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1194</v>
      </c>
    </row>
    <row r="459" spans="1:15" s="75" customFormat="1" ht="15.6" x14ac:dyDescent="0.3">
      <c r="A459" s="80">
        <v>632</v>
      </c>
      <c r="B459" s="81" t="s">
        <v>531</v>
      </c>
      <c r="C459" s="81" t="s">
        <v>532</v>
      </c>
      <c r="D459" s="32" t="s">
        <v>72</v>
      </c>
      <c r="E459" s="32" t="s">
        <v>105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1207</v>
      </c>
    </row>
    <row r="460" spans="1:15" ht="15.6" x14ac:dyDescent="0.3">
      <c r="A460" s="31">
        <v>633</v>
      </c>
      <c r="B460" s="32" t="s">
        <v>525</v>
      </c>
      <c r="C460" s="32" t="s">
        <v>526</v>
      </c>
      <c r="D460" s="32" t="s">
        <v>72</v>
      </c>
      <c r="E460" s="32" t="s">
        <v>105</v>
      </c>
      <c r="F460" s="32" t="s">
        <v>2041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1206</v>
      </c>
    </row>
    <row r="461" spans="1:15" ht="31.2" x14ac:dyDescent="0.3">
      <c r="A461" s="31">
        <v>634</v>
      </c>
      <c r="B461" s="32" t="s">
        <v>549</v>
      </c>
      <c r="C461" s="32" t="s">
        <v>550</v>
      </c>
      <c r="D461" s="32" t="s">
        <v>130</v>
      </c>
      <c r="E461" s="32" t="s">
        <v>82</v>
      </c>
      <c r="F461" s="32" t="s">
        <v>2039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74</v>
      </c>
      <c r="L461" s="32" t="s">
        <v>74</v>
      </c>
      <c r="M461" s="32" t="s">
        <v>74</v>
      </c>
      <c r="N461" s="32" t="s">
        <v>77</v>
      </c>
      <c r="O461" s="32" t="s">
        <v>1194</v>
      </c>
    </row>
    <row r="462" spans="1:15" ht="15.6" x14ac:dyDescent="0.3">
      <c r="A462" s="31">
        <v>635</v>
      </c>
      <c r="B462" s="32" t="s">
        <v>222</v>
      </c>
      <c r="C462" s="32" t="s">
        <v>223</v>
      </c>
      <c r="D462" s="32" t="s">
        <v>72</v>
      </c>
      <c r="E462" s="32" t="s">
        <v>105</v>
      </c>
      <c r="F462" s="32" t="s">
        <v>2039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1207</v>
      </c>
    </row>
    <row r="463" spans="1:15" ht="15.6" x14ac:dyDescent="0.3">
      <c r="A463" s="31">
        <v>636</v>
      </c>
      <c r="B463" s="32" t="s">
        <v>182</v>
      </c>
      <c r="C463" s="32" t="s">
        <v>183</v>
      </c>
      <c r="D463" s="32" t="s">
        <v>72</v>
      </c>
      <c r="E463" s="32" t="s">
        <v>105</v>
      </c>
      <c r="F463" s="32" t="s">
        <v>2041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74</v>
      </c>
      <c r="L463" s="32" t="s">
        <v>77</v>
      </c>
      <c r="M463" s="32" t="s">
        <v>74</v>
      </c>
      <c r="N463" s="32" t="s">
        <v>77</v>
      </c>
      <c r="O463" s="32" t="s">
        <v>1207</v>
      </c>
    </row>
    <row r="464" spans="1:15" ht="15.6" x14ac:dyDescent="0.3">
      <c r="A464" s="31">
        <v>637</v>
      </c>
      <c r="B464" s="32" t="s">
        <v>870</v>
      </c>
      <c r="C464" s="32" t="s">
        <v>871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1182</v>
      </c>
    </row>
    <row r="465" spans="1:15" ht="31.2" x14ac:dyDescent="0.3">
      <c r="A465" s="31">
        <v>638</v>
      </c>
      <c r="B465" s="32" t="s">
        <v>872</v>
      </c>
      <c r="C465" s="32" t="s">
        <v>873</v>
      </c>
      <c r="D465" s="32" t="s">
        <v>72</v>
      </c>
      <c r="E465" s="32" t="s">
        <v>105</v>
      </c>
      <c r="F465" s="32" t="s">
        <v>2039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1212</v>
      </c>
    </row>
    <row r="466" spans="1:15" ht="31.2" x14ac:dyDescent="0.3">
      <c r="A466" s="31">
        <v>639</v>
      </c>
      <c r="B466" s="32" t="s">
        <v>874</v>
      </c>
      <c r="C466" s="32" t="s">
        <v>875</v>
      </c>
      <c r="D466" s="32" t="s">
        <v>72</v>
      </c>
      <c r="E466" s="32" t="s">
        <v>73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77</v>
      </c>
      <c r="O466" s="32" t="s">
        <v>1185</v>
      </c>
    </row>
    <row r="467" spans="1:15" ht="31.2" x14ac:dyDescent="0.3">
      <c r="A467" s="31">
        <v>640</v>
      </c>
      <c r="B467" s="32" t="s">
        <v>876</v>
      </c>
      <c r="C467" s="32" t="s">
        <v>877</v>
      </c>
      <c r="D467" s="32" t="s">
        <v>72</v>
      </c>
      <c r="E467" s="32" t="s">
        <v>73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31.2" x14ac:dyDescent="0.3">
      <c r="A468" s="31">
        <v>641</v>
      </c>
      <c r="B468" s="32" t="s">
        <v>306</v>
      </c>
      <c r="C468" s="32" t="s">
        <v>307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77</v>
      </c>
      <c r="O468" s="32" t="s">
        <v>1188</v>
      </c>
    </row>
    <row r="469" spans="1:15" ht="31.2" x14ac:dyDescent="0.3">
      <c r="A469" s="31">
        <v>642</v>
      </c>
      <c r="B469" s="32" t="s">
        <v>495</v>
      </c>
      <c r="C469" s="32" t="s">
        <v>496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1189</v>
      </c>
    </row>
    <row r="470" spans="1:15" ht="15.6" x14ac:dyDescent="0.3">
      <c r="A470" s="31">
        <v>643</v>
      </c>
      <c r="B470" s="32" t="s">
        <v>202</v>
      </c>
      <c r="C470" s="32" t="s">
        <v>203</v>
      </c>
      <c r="D470" s="32" t="s">
        <v>72</v>
      </c>
      <c r="E470" s="32" t="s">
        <v>105</v>
      </c>
      <c r="F470" s="32" t="s">
        <v>2039</v>
      </c>
      <c r="G470" s="32" t="s">
        <v>77</v>
      </c>
      <c r="H470" s="32" t="s">
        <v>74</v>
      </c>
      <c r="I470" s="32" t="s">
        <v>77</v>
      </c>
      <c r="J470" s="32" t="s">
        <v>74</v>
      </c>
      <c r="K470" s="32" t="s">
        <v>74</v>
      </c>
      <c r="L470" s="32" t="s">
        <v>77</v>
      </c>
      <c r="M470" s="32" t="s">
        <v>74</v>
      </c>
      <c r="N470" s="32" t="s">
        <v>74</v>
      </c>
      <c r="O470" s="32" t="s">
        <v>1206</v>
      </c>
    </row>
    <row r="471" spans="1:15" ht="15.6" x14ac:dyDescent="0.3">
      <c r="A471" s="31">
        <v>644</v>
      </c>
      <c r="B471" s="32" t="s">
        <v>220</v>
      </c>
      <c r="C471" s="32" t="s">
        <v>221</v>
      </c>
      <c r="D471" s="32" t="s">
        <v>72</v>
      </c>
      <c r="E471" s="32" t="s">
        <v>105</v>
      </c>
      <c r="F471" s="32" t="s">
        <v>2039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74</v>
      </c>
      <c r="O471" s="32" t="s">
        <v>1206</v>
      </c>
    </row>
    <row r="472" spans="1:15" ht="15.6" x14ac:dyDescent="0.3">
      <c r="A472" s="31">
        <v>645</v>
      </c>
      <c r="B472" s="32" t="s">
        <v>617</v>
      </c>
      <c r="C472" s="32" t="s">
        <v>618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1210</v>
      </c>
    </row>
    <row r="473" spans="1:15" ht="15.6" x14ac:dyDescent="0.3">
      <c r="A473" s="31">
        <v>647</v>
      </c>
      <c r="B473" s="32" t="s">
        <v>515</v>
      </c>
      <c r="C473" s="32" t="s">
        <v>516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1206</v>
      </c>
    </row>
    <row r="474" spans="1:15" ht="31.2" x14ac:dyDescent="0.3">
      <c r="A474" s="31">
        <v>648</v>
      </c>
      <c r="B474" s="32" t="s">
        <v>330</v>
      </c>
      <c r="C474" s="32" t="s">
        <v>331</v>
      </c>
      <c r="D474" s="32" t="s">
        <v>72</v>
      </c>
      <c r="E474" s="32" t="s">
        <v>73</v>
      </c>
      <c r="F474" s="32" t="s">
        <v>2039</v>
      </c>
      <c r="G474" s="32" t="s">
        <v>77</v>
      </c>
      <c r="H474" s="32" t="s">
        <v>74</v>
      </c>
      <c r="I474" s="32" t="s">
        <v>74</v>
      </c>
      <c r="J474" s="32" t="s">
        <v>77</v>
      </c>
      <c r="K474" s="32" t="s">
        <v>74</v>
      </c>
      <c r="L474" s="32" t="s">
        <v>74</v>
      </c>
      <c r="M474" s="32" t="s">
        <v>74</v>
      </c>
      <c r="N474" s="32" t="s">
        <v>74</v>
      </c>
      <c r="O474" s="32" t="s">
        <v>1186</v>
      </c>
    </row>
    <row r="475" spans="1:15" ht="31.2" x14ac:dyDescent="0.3">
      <c r="A475" s="31">
        <v>649</v>
      </c>
      <c r="B475" s="32" t="s">
        <v>878</v>
      </c>
      <c r="C475" s="32" t="s">
        <v>879</v>
      </c>
      <c r="D475" s="32" t="s">
        <v>72</v>
      </c>
      <c r="E475" s="32" t="s">
        <v>105</v>
      </c>
      <c r="F475" s="32" t="s">
        <v>2041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1212</v>
      </c>
    </row>
    <row r="476" spans="1:15" ht="15.6" x14ac:dyDescent="0.3">
      <c r="A476" s="31">
        <v>650</v>
      </c>
      <c r="B476" s="32" t="s">
        <v>2088</v>
      </c>
      <c r="C476" s="32" t="s">
        <v>2089</v>
      </c>
      <c r="D476" s="32" t="s">
        <v>2027</v>
      </c>
      <c r="E476" s="32" t="s">
        <v>105</v>
      </c>
      <c r="F476" s="32" t="s">
        <v>2039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2027</v>
      </c>
    </row>
    <row r="477" spans="1:15" ht="15.6" x14ac:dyDescent="0.3">
      <c r="A477" s="31">
        <v>651</v>
      </c>
      <c r="B477" s="32" t="s">
        <v>1970</v>
      </c>
      <c r="C477" s="32" t="s">
        <v>2090</v>
      </c>
      <c r="D477" s="32" t="s">
        <v>2027</v>
      </c>
      <c r="E477" s="32" t="s">
        <v>2027</v>
      </c>
      <c r="F477" s="32" t="s">
        <v>2039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2027</v>
      </c>
      <c r="L477" s="32" t="s">
        <v>2027</v>
      </c>
      <c r="M477" s="32" t="s">
        <v>2027</v>
      </c>
      <c r="N477" s="32" t="s">
        <v>2027</v>
      </c>
      <c r="O477" s="32" t="s">
        <v>2027</v>
      </c>
    </row>
    <row r="478" spans="1:15" ht="15.6" x14ac:dyDescent="0.3">
      <c r="A478" s="31">
        <v>653</v>
      </c>
      <c r="B478" s="32" t="s">
        <v>1963</v>
      </c>
      <c r="C478" s="32" t="s">
        <v>2091</v>
      </c>
      <c r="D478" s="32" t="s">
        <v>2027</v>
      </c>
      <c r="E478" s="32" t="s">
        <v>2027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2027</v>
      </c>
    </row>
    <row r="479" spans="1:15" ht="15.6" x14ac:dyDescent="0.3">
      <c r="A479" s="31">
        <v>654</v>
      </c>
      <c r="B479" s="32" t="s">
        <v>1968</v>
      </c>
      <c r="C479" s="32" t="s">
        <v>2092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2027</v>
      </c>
    </row>
    <row r="480" spans="1:15" ht="15.6" x14ac:dyDescent="0.3">
      <c r="A480" s="31">
        <v>655</v>
      </c>
      <c r="B480" s="32" t="s">
        <v>1992</v>
      </c>
      <c r="C480" s="32" t="s">
        <v>1993</v>
      </c>
      <c r="D480" s="32" t="s">
        <v>72</v>
      </c>
      <c r="E480" s="32" t="s">
        <v>90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74</v>
      </c>
      <c r="O480" s="32" t="s">
        <v>2027</v>
      </c>
    </row>
    <row r="481" spans="1:15" ht="15.6" x14ac:dyDescent="0.3">
      <c r="A481" s="31">
        <v>658</v>
      </c>
      <c r="B481" s="32" t="s">
        <v>1969</v>
      </c>
      <c r="C481" s="32" t="s">
        <v>2093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1188</v>
      </c>
    </row>
    <row r="482" spans="1:15" ht="15.6" x14ac:dyDescent="0.3">
      <c r="A482" s="31">
        <v>659</v>
      </c>
      <c r="B482" s="32" t="s">
        <v>2458</v>
      </c>
      <c r="C482" s="29"/>
      <c r="D482" s="29"/>
      <c r="E482" s="29"/>
      <c r="F482" s="32" t="s">
        <v>1303</v>
      </c>
      <c r="G482" s="32" t="s">
        <v>1303</v>
      </c>
      <c r="H482" s="32" t="s">
        <v>1303</v>
      </c>
      <c r="I482" s="32" t="s">
        <v>1303</v>
      </c>
      <c r="J482" s="32" t="s">
        <v>1303</v>
      </c>
      <c r="K482" s="32" t="s">
        <v>1303</v>
      </c>
      <c r="L482" s="32" t="s">
        <v>1303</v>
      </c>
      <c r="M482" s="32" t="s">
        <v>1303</v>
      </c>
      <c r="N482" s="32"/>
      <c r="O482" s="32"/>
    </row>
    <row r="483" spans="1:15" ht="15.6" x14ac:dyDescent="0.3">
      <c r="A483" s="31">
        <v>660</v>
      </c>
      <c r="B483" s="32" t="s">
        <v>2227</v>
      </c>
      <c r="C483" s="29"/>
      <c r="D483" s="29"/>
      <c r="E483" s="29"/>
      <c r="F483" s="32" t="s">
        <v>1303</v>
      </c>
      <c r="G483" s="32" t="s">
        <v>1303</v>
      </c>
      <c r="H483" s="32" t="s">
        <v>1303</v>
      </c>
      <c r="I483" s="32" t="s">
        <v>1303</v>
      </c>
      <c r="J483" s="32" t="s">
        <v>1303</v>
      </c>
      <c r="K483" s="32" t="s">
        <v>1303</v>
      </c>
      <c r="L483" s="32" t="s">
        <v>1303</v>
      </c>
      <c r="M483" s="32" t="s">
        <v>1303</v>
      </c>
      <c r="N483" s="32"/>
      <c r="O483" s="32"/>
    </row>
    <row r="484" spans="1:15" ht="31.2" x14ac:dyDescent="0.3">
      <c r="A484" s="31">
        <v>661</v>
      </c>
      <c r="B484" s="32" t="s">
        <v>2251</v>
      </c>
      <c r="C484" s="29" t="s">
        <v>2250</v>
      </c>
      <c r="D484" s="29" t="s">
        <v>72</v>
      </c>
      <c r="E484" s="29" t="s">
        <v>82</v>
      </c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 t="s">
        <v>2252</v>
      </c>
    </row>
    <row r="485" spans="1:15" ht="15.6" x14ac:dyDescent="0.3">
      <c r="A485" s="31">
        <v>662</v>
      </c>
      <c r="B485" s="32" t="s">
        <v>2412</v>
      </c>
      <c r="C485" s="29" t="s">
        <v>2398</v>
      </c>
      <c r="D485" s="29" t="s">
        <v>72</v>
      </c>
      <c r="E485" s="29" t="s">
        <v>1278</v>
      </c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15.6" x14ac:dyDescent="0.3">
      <c r="A486" s="31">
        <v>664</v>
      </c>
      <c r="B486" s="32" t="s">
        <v>2300</v>
      </c>
      <c r="C486" s="29" t="s">
        <v>2299</v>
      </c>
      <c r="D486" s="29" t="s">
        <v>72</v>
      </c>
      <c r="E486" s="29" t="s">
        <v>105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2301</v>
      </c>
    </row>
    <row r="487" spans="1:15" ht="15.6" x14ac:dyDescent="0.3">
      <c r="A487" s="31">
        <v>665</v>
      </c>
      <c r="B487" s="32" t="s">
        <v>2306</v>
      </c>
      <c r="C487" s="29" t="str">
        <f>VLOOKUP(A487,'LISTADO ATM'!$A$2:$B$820,2,0)</f>
        <v>ATM Huacal (Santiago)</v>
      </c>
      <c r="D487" s="29"/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6" x14ac:dyDescent="0.3">
      <c r="A488" s="31">
        <v>666</v>
      </c>
      <c r="B488" s="32" t="s">
        <v>2297</v>
      </c>
      <c r="C488" s="29" t="s">
        <v>2296</v>
      </c>
      <c r="D488" s="29" t="s">
        <v>87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/>
    </row>
    <row r="489" spans="1:15" ht="15.6" x14ac:dyDescent="0.3">
      <c r="A489" s="31">
        <v>667</v>
      </c>
      <c r="B489" s="32" t="s">
        <v>2302</v>
      </c>
      <c r="C489" s="29" t="s">
        <v>2298</v>
      </c>
      <c r="D489" s="29" t="s">
        <v>72</v>
      </c>
      <c r="E489" s="29" t="s">
        <v>105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6" x14ac:dyDescent="0.3">
      <c r="A490" s="31">
        <v>668</v>
      </c>
      <c r="B490" s="32" t="s">
        <v>2304</v>
      </c>
      <c r="C490" s="29" t="s">
        <v>2303</v>
      </c>
      <c r="D490" s="29" t="s">
        <v>72</v>
      </c>
      <c r="E490" s="29" t="s">
        <v>1278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6" x14ac:dyDescent="0.3">
      <c r="A491" s="31">
        <v>669</v>
      </c>
      <c r="B491" s="32" t="s">
        <v>2417</v>
      </c>
      <c r="C491" s="32" t="s">
        <v>1983</v>
      </c>
      <c r="D491" s="32" t="s">
        <v>72</v>
      </c>
      <c r="E491" s="32" t="s">
        <v>82</v>
      </c>
      <c r="F491" s="32" t="s">
        <v>2041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74</v>
      </c>
      <c r="M491" s="32" t="s">
        <v>74</v>
      </c>
      <c r="N491" s="32" t="s">
        <v>74</v>
      </c>
      <c r="O491" s="32" t="s">
        <v>2027</v>
      </c>
    </row>
    <row r="492" spans="1:15" ht="15.6" x14ac:dyDescent="0.3">
      <c r="A492" s="31">
        <v>670</v>
      </c>
      <c r="B492" s="32" t="s">
        <v>1979</v>
      </c>
      <c r="C492" s="32" t="s">
        <v>2094</v>
      </c>
      <c r="D492" s="32" t="s">
        <v>2027</v>
      </c>
      <c r="E492" s="32" t="s">
        <v>2027</v>
      </c>
      <c r="F492" s="32" t="s">
        <v>2039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77</v>
      </c>
      <c r="O492" s="32" t="s">
        <v>2027</v>
      </c>
    </row>
    <row r="493" spans="1:15" ht="15.6" x14ac:dyDescent="0.3">
      <c r="A493" s="31">
        <v>671</v>
      </c>
      <c r="B493" s="32" t="s">
        <v>1980</v>
      </c>
      <c r="C493" s="32" t="s">
        <v>2095</v>
      </c>
      <c r="D493" s="32" t="s">
        <v>2027</v>
      </c>
      <c r="E493" s="32" t="s">
        <v>2027</v>
      </c>
      <c r="F493" s="32" t="s">
        <v>2039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31.2" x14ac:dyDescent="0.3">
      <c r="A494" s="31">
        <v>672</v>
      </c>
      <c r="B494" s="32" t="s">
        <v>1985</v>
      </c>
      <c r="C494" s="32" t="s">
        <v>1971</v>
      </c>
      <c r="D494" s="32" t="s">
        <v>72</v>
      </c>
      <c r="E494" s="32" t="s">
        <v>73</v>
      </c>
      <c r="F494" s="32" t="s">
        <v>2041</v>
      </c>
      <c r="G494" s="32" t="s">
        <v>77</v>
      </c>
      <c r="H494" s="32" t="s">
        <v>77</v>
      </c>
      <c r="I494" s="32" t="s">
        <v>74</v>
      </c>
      <c r="J494" s="32" t="s">
        <v>74</v>
      </c>
      <c r="K494" s="32" t="s">
        <v>74</v>
      </c>
      <c r="L494" s="32" t="s">
        <v>74</v>
      </c>
      <c r="M494" s="32" t="s">
        <v>74</v>
      </c>
      <c r="N494" s="32" t="s">
        <v>74</v>
      </c>
      <c r="O494" s="32" t="s">
        <v>2027</v>
      </c>
    </row>
    <row r="495" spans="1:15" ht="15.6" x14ac:dyDescent="0.3">
      <c r="A495" s="31">
        <v>673</v>
      </c>
      <c r="B495" s="32" t="s">
        <v>2096</v>
      </c>
      <c r="C495" s="32" t="s">
        <v>2097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2027</v>
      </c>
    </row>
    <row r="496" spans="1:15" ht="31.2" x14ac:dyDescent="0.3">
      <c r="A496" s="31">
        <v>676</v>
      </c>
      <c r="B496" s="32" t="s">
        <v>2098</v>
      </c>
      <c r="C496" s="32" t="s">
        <v>1977</v>
      </c>
      <c r="D496" s="32" t="s">
        <v>72</v>
      </c>
      <c r="E496" s="32" t="s">
        <v>73</v>
      </c>
      <c r="F496" s="32" t="s">
        <v>2039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2027</v>
      </c>
    </row>
    <row r="497" spans="1:15" ht="15.6" x14ac:dyDescent="0.3">
      <c r="A497" s="31">
        <v>677</v>
      </c>
      <c r="B497" s="32" t="s">
        <v>1981</v>
      </c>
      <c r="C497" s="32" t="s">
        <v>2099</v>
      </c>
      <c r="D497" s="32" t="s">
        <v>2027</v>
      </c>
      <c r="E497" s="32" t="s">
        <v>2027</v>
      </c>
      <c r="F497" s="32" t="s">
        <v>2041</v>
      </c>
      <c r="G497" s="32" t="s">
        <v>77</v>
      </c>
      <c r="H497" s="32" t="s">
        <v>77</v>
      </c>
      <c r="I497" s="32" t="s">
        <v>74</v>
      </c>
      <c r="J497" s="32" t="s">
        <v>74</v>
      </c>
      <c r="K497" s="32" t="s">
        <v>74</v>
      </c>
      <c r="L497" s="32" t="s">
        <v>74</v>
      </c>
      <c r="M497" s="32" t="s">
        <v>74</v>
      </c>
      <c r="N497" s="32" t="s">
        <v>74</v>
      </c>
      <c r="O497" s="32" t="s">
        <v>2027</v>
      </c>
    </row>
    <row r="498" spans="1:15" ht="31.2" x14ac:dyDescent="0.3">
      <c r="A498" s="31">
        <v>678</v>
      </c>
      <c r="B498" s="32" t="s">
        <v>1986</v>
      </c>
      <c r="C498" s="32" t="s">
        <v>1987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74</v>
      </c>
      <c r="K498" s="32" t="s">
        <v>74</v>
      </c>
      <c r="L498" s="32" t="s">
        <v>74</v>
      </c>
      <c r="M498" s="32" t="s">
        <v>74</v>
      </c>
      <c r="N498" s="32" t="s">
        <v>74</v>
      </c>
      <c r="O498" s="32" t="s">
        <v>2027</v>
      </c>
    </row>
    <row r="499" spans="1:15" ht="15.6" x14ac:dyDescent="0.3">
      <c r="A499" s="31">
        <v>679</v>
      </c>
      <c r="B499" s="32" t="s">
        <v>2100</v>
      </c>
      <c r="C499" s="32" t="s">
        <v>2101</v>
      </c>
      <c r="D499" s="32" t="s">
        <v>2027</v>
      </c>
      <c r="E499" s="32" t="s">
        <v>2027</v>
      </c>
      <c r="F499" s="32" t="s">
        <v>2039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77</v>
      </c>
      <c r="O499" s="32" t="s">
        <v>2027</v>
      </c>
    </row>
    <row r="500" spans="1:15" ht="15.6" x14ac:dyDescent="0.3">
      <c r="A500" s="31">
        <v>680</v>
      </c>
      <c r="B500" s="32" t="s">
        <v>2102</v>
      </c>
      <c r="C500" s="32" t="s">
        <v>2103</v>
      </c>
      <c r="D500" s="32" t="s">
        <v>72</v>
      </c>
      <c r="E500" s="32" t="s">
        <v>82</v>
      </c>
      <c r="F500" s="32" t="s">
        <v>2039</v>
      </c>
      <c r="G500" s="32" t="s">
        <v>2039</v>
      </c>
      <c r="H500" s="32" t="s">
        <v>2039</v>
      </c>
      <c r="I500" s="32" t="s">
        <v>2027</v>
      </c>
      <c r="J500" s="32" t="s">
        <v>2039</v>
      </c>
      <c r="K500" s="32" t="s">
        <v>2027</v>
      </c>
      <c r="L500" s="32" t="s">
        <v>2027</v>
      </c>
      <c r="M500" s="32" t="s">
        <v>2027</v>
      </c>
      <c r="N500" s="32" t="s">
        <v>2027</v>
      </c>
      <c r="O500" s="32" t="s">
        <v>2027</v>
      </c>
    </row>
    <row r="501" spans="1:15" ht="15.6" x14ac:dyDescent="0.3">
      <c r="A501" s="31">
        <v>681</v>
      </c>
      <c r="B501" s="32" t="s">
        <v>2104</v>
      </c>
      <c r="C501" s="32" t="s">
        <v>2105</v>
      </c>
      <c r="D501" s="32" t="s">
        <v>72</v>
      </c>
      <c r="E501" s="32" t="s">
        <v>82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6" x14ac:dyDescent="0.3">
      <c r="A502" s="31">
        <v>682</v>
      </c>
      <c r="B502" s="32" t="s">
        <v>2106</v>
      </c>
      <c r="C502" s="32" t="s">
        <v>2107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6" x14ac:dyDescent="0.3">
      <c r="A503" s="31">
        <v>683</v>
      </c>
      <c r="B503" s="32" t="s">
        <v>1990</v>
      </c>
      <c r="C503" s="32" t="s">
        <v>2108</v>
      </c>
      <c r="D503" s="32" t="s">
        <v>2027</v>
      </c>
      <c r="E503" s="32" t="s">
        <v>105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74</v>
      </c>
      <c r="M503" s="32" t="s">
        <v>74</v>
      </c>
      <c r="N503" s="32" t="s">
        <v>74</v>
      </c>
      <c r="O503" s="32" t="s">
        <v>1211</v>
      </c>
    </row>
    <row r="504" spans="1:15" ht="31.2" x14ac:dyDescent="0.3">
      <c r="A504" s="31">
        <v>684</v>
      </c>
      <c r="B504" s="32" t="s">
        <v>2109</v>
      </c>
      <c r="C504" s="32" t="s">
        <v>2110</v>
      </c>
      <c r="D504" s="32" t="s">
        <v>72</v>
      </c>
      <c r="E504" s="32" t="s">
        <v>73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31.2" x14ac:dyDescent="0.3">
      <c r="A505" s="31">
        <v>685</v>
      </c>
      <c r="B505" s="32" t="s">
        <v>2111</v>
      </c>
      <c r="C505" s="32" t="s">
        <v>2112</v>
      </c>
      <c r="D505" s="32" t="s">
        <v>72</v>
      </c>
      <c r="E505" s="32" t="s">
        <v>73</v>
      </c>
      <c r="F505" s="32" t="s">
        <v>2039</v>
      </c>
      <c r="G505" s="32" t="s">
        <v>2039</v>
      </c>
      <c r="H505" s="32" t="s">
        <v>2041</v>
      </c>
      <c r="I505" s="32" t="s">
        <v>2027</v>
      </c>
      <c r="J505" s="32" t="s">
        <v>2039</v>
      </c>
      <c r="K505" s="32" t="s">
        <v>2027</v>
      </c>
      <c r="L505" s="32" t="s">
        <v>2027</v>
      </c>
      <c r="M505" s="32" t="s">
        <v>2027</v>
      </c>
      <c r="N505" s="32" t="s">
        <v>2027</v>
      </c>
      <c r="O505" s="32" t="s">
        <v>2027</v>
      </c>
    </row>
    <row r="506" spans="1:15" ht="15.6" x14ac:dyDescent="0.3">
      <c r="A506" s="31">
        <v>686</v>
      </c>
      <c r="B506" s="32" t="s">
        <v>2113</v>
      </c>
      <c r="C506" s="32" t="s">
        <v>2114</v>
      </c>
      <c r="D506" s="32" t="s">
        <v>2027</v>
      </c>
      <c r="E506" s="32" t="s">
        <v>2027</v>
      </c>
      <c r="F506" s="32" t="s">
        <v>2039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2027</v>
      </c>
    </row>
    <row r="507" spans="1:15" ht="15.6" x14ac:dyDescent="0.3">
      <c r="A507" s="31">
        <v>687</v>
      </c>
      <c r="B507" s="32" t="s">
        <v>2115</v>
      </c>
      <c r="C507" s="32" t="s">
        <v>2116</v>
      </c>
      <c r="D507" s="32" t="s">
        <v>72</v>
      </c>
      <c r="E507" s="32" t="s">
        <v>105</v>
      </c>
      <c r="F507" s="32" t="s">
        <v>2041</v>
      </c>
      <c r="G507" s="32" t="s">
        <v>2039</v>
      </c>
      <c r="H507" s="32" t="s">
        <v>2039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6" x14ac:dyDescent="0.3">
      <c r="A508" s="31">
        <v>688</v>
      </c>
      <c r="B508" s="32" t="s">
        <v>2020</v>
      </c>
      <c r="C508" s="32" t="s">
        <v>2117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77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1189</v>
      </c>
    </row>
    <row r="509" spans="1:15" ht="15.6" x14ac:dyDescent="0.3">
      <c r="A509" s="31">
        <v>689</v>
      </c>
      <c r="B509" s="32" t="s">
        <v>2118</v>
      </c>
      <c r="C509" s="32" t="s">
        <v>2119</v>
      </c>
      <c r="D509" s="32" t="s">
        <v>72</v>
      </c>
      <c r="E509" s="32" t="s">
        <v>105</v>
      </c>
      <c r="F509" s="32" t="s">
        <v>2039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6" x14ac:dyDescent="0.3">
      <c r="A510" s="31">
        <v>690</v>
      </c>
      <c r="B510" s="32" t="s">
        <v>1994</v>
      </c>
      <c r="C510" s="32" t="s">
        <v>1995</v>
      </c>
      <c r="D510" s="32" t="s">
        <v>72</v>
      </c>
      <c r="E510" s="32" t="s">
        <v>105</v>
      </c>
      <c r="F510" s="32" t="s">
        <v>2039</v>
      </c>
      <c r="G510" s="32" t="s">
        <v>77</v>
      </c>
      <c r="H510" s="32" t="s">
        <v>77</v>
      </c>
      <c r="I510" s="32" t="s">
        <v>74</v>
      </c>
      <c r="J510" s="32" t="s">
        <v>74</v>
      </c>
      <c r="K510" s="32" t="s">
        <v>74</v>
      </c>
      <c r="L510" s="32" t="s">
        <v>74</v>
      </c>
      <c r="M510" s="32" t="s">
        <v>74</v>
      </c>
      <c r="N510" s="32" t="s">
        <v>74</v>
      </c>
      <c r="O510" s="32" t="s">
        <v>2027</v>
      </c>
    </row>
    <row r="511" spans="1:15" ht="15.6" x14ac:dyDescent="0.3">
      <c r="A511" s="31">
        <v>691</v>
      </c>
      <c r="B511" s="32" t="s">
        <v>2120</v>
      </c>
      <c r="C511" s="32" t="s">
        <v>2000</v>
      </c>
      <c r="D511" s="32" t="s">
        <v>2027</v>
      </c>
      <c r="E511" s="32" t="s">
        <v>2027</v>
      </c>
      <c r="F511" s="32" t="s">
        <v>2039</v>
      </c>
      <c r="G511" s="32" t="s">
        <v>77</v>
      </c>
      <c r="H511" s="32" t="s">
        <v>77</v>
      </c>
      <c r="I511" s="32" t="s">
        <v>74</v>
      </c>
      <c r="J511" s="32" t="s">
        <v>74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2027</v>
      </c>
    </row>
    <row r="512" spans="1:15" ht="15.6" x14ac:dyDescent="0.3">
      <c r="A512" s="31">
        <v>693</v>
      </c>
      <c r="B512" s="32" t="s">
        <v>2121</v>
      </c>
      <c r="C512" s="32" t="s">
        <v>2122</v>
      </c>
      <c r="D512" s="32" t="s">
        <v>2027</v>
      </c>
      <c r="E512" s="32" t="s">
        <v>2027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77</v>
      </c>
      <c r="O512" s="32" t="s">
        <v>1192</v>
      </c>
    </row>
    <row r="513" spans="1:15" ht="31.2" x14ac:dyDescent="0.3">
      <c r="A513" s="31">
        <v>694</v>
      </c>
      <c r="B513" s="32" t="s">
        <v>2123</v>
      </c>
      <c r="C513" s="32" t="s">
        <v>2002</v>
      </c>
      <c r="D513" s="32" t="s">
        <v>72</v>
      </c>
      <c r="E513" s="32" t="s">
        <v>73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2027</v>
      </c>
    </row>
    <row r="514" spans="1:15" ht="15.6" x14ac:dyDescent="0.3">
      <c r="A514" s="31">
        <v>695</v>
      </c>
      <c r="B514" s="32" t="s">
        <v>2023</v>
      </c>
      <c r="C514" s="32" t="s">
        <v>2124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2027</v>
      </c>
    </row>
    <row r="515" spans="1:15" ht="31.2" x14ac:dyDescent="0.3">
      <c r="A515" s="31">
        <v>696</v>
      </c>
      <c r="B515" s="32" t="s">
        <v>2024</v>
      </c>
      <c r="C515" s="32" t="s">
        <v>2014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31.2" x14ac:dyDescent="0.3">
      <c r="A516" s="31">
        <v>697</v>
      </c>
      <c r="B516" s="32" t="s">
        <v>2125</v>
      </c>
      <c r="C516" s="32" t="s">
        <v>2006</v>
      </c>
      <c r="D516" s="32" t="s">
        <v>1301</v>
      </c>
      <c r="E516" s="32" t="s">
        <v>73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74</v>
      </c>
      <c r="O516" s="32" t="s">
        <v>2027</v>
      </c>
    </row>
    <row r="517" spans="1:15" ht="31.2" x14ac:dyDescent="0.3">
      <c r="A517" s="31">
        <v>698</v>
      </c>
      <c r="B517" s="32" t="s">
        <v>2126</v>
      </c>
      <c r="C517" s="32" t="s">
        <v>2127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1303</v>
      </c>
      <c r="N517" s="32" t="s">
        <v>1303</v>
      </c>
      <c r="O517" s="32" t="s">
        <v>2027</v>
      </c>
    </row>
    <row r="518" spans="1:15" ht="15.6" x14ac:dyDescent="0.3">
      <c r="A518" s="31">
        <v>699</v>
      </c>
      <c r="B518" s="32" t="s">
        <v>2128</v>
      </c>
      <c r="C518" s="32" t="s">
        <v>2129</v>
      </c>
      <c r="D518" s="32" t="s">
        <v>72</v>
      </c>
      <c r="E518" s="32" t="s">
        <v>90</v>
      </c>
      <c r="F518" s="32" t="s">
        <v>2039</v>
      </c>
      <c r="G518" s="32" t="s">
        <v>2039</v>
      </c>
      <c r="H518" s="32" t="s">
        <v>2041</v>
      </c>
      <c r="I518" s="32" t="s">
        <v>2027</v>
      </c>
      <c r="J518" s="32" t="s">
        <v>2039</v>
      </c>
      <c r="K518" s="32" t="s">
        <v>2027</v>
      </c>
      <c r="L518" s="32" t="s">
        <v>2027</v>
      </c>
      <c r="M518" s="32" t="s">
        <v>2027</v>
      </c>
      <c r="N518" s="32" t="s">
        <v>2027</v>
      </c>
      <c r="O518" s="32" t="s">
        <v>2027</v>
      </c>
    </row>
    <row r="519" spans="1:15" ht="15.6" x14ac:dyDescent="0.3">
      <c r="A519" s="31">
        <v>701</v>
      </c>
      <c r="B519" s="32" t="s">
        <v>2130</v>
      </c>
      <c r="C519" s="32" t="s">
        <v>2131</v>
      </c>
      <c r="D519" s="32" t="s">
        <v>2027</v>
      </c>
      <c r="E519" s="32" t="s">
        <v>105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74</v>
      </c>
      <c r="M519" s="32" t="s">
        <v>74</v>
      </c>
      <c r="N519" s="32" t="s">
        <v>74</v>
      </c>
      <c r="O519" s="32" t="s">
        <v>2027</v>
      </c>
    </row>
    <row r="520" spans="1:15" ht="15.6" x14ac:dyDescent="0.3">
      <c r="A520" s="31">
        <v>703</v>
      </c>
      <c r="B520" s="32" t="s">
        <v>880</v>
      </c>
      <c r="C520" s="32" t="s">
        <v>881</v>
      </c>
      <c r="D520" s="32" t="s">
        <v>72</v>
      </c>
      <c r="E520" s="32" t="s">
        <v>105</v>
      </c>
      <c r="F520" s="32" t="s">
        <v>2039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77</v>
      </c>
      <c r="L520" s="32" t="s">
        <v>77</v>
      </c>
      <c r="M520" s="32" t="s">
        <v>77</v>
      </c>
      <c r="N520" s="32" t="s">
        <v>77</v>
      </c>
      <c r="O520" s="32" t="s">
        <v>1182</v>
      </c>
    </row>
    <row r="521" spans="1:15" ht="15.6" x14ac:dyDescent="0.3">
      <c r="A521" s="31">
        <v>705</v>
      </c>
      <c r="B521" s="32" t="s">
        <v>884</v>
      </c>
      <c r="C521" s="32" t="s">
        <v>25</v>
      </c>
      <c r="D521" s="32" t="s">
        <v>72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1207</v>
      </c>
    </row>
    <row r="522" spans="1:15" ht="31.2" x14ac:dyDescent="0.3">
      <c r="A522" s="31">
        <v>706</v>
      </c>
      <c r="B522" s="32" t="s">
        <v>885</v>
      </c>
      <c r="C522" s="32" t="s">
        <v>886</v>
      </c>
      <c r="D522" s="32" t="s">
        <v>72</v>
      </c>
      <c r="E522" s="32" t="s">
        <v>73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74</v>
      </c>
      <c r="O522" s="32" t="s">
        <v>1192</v>
      </c>
    </row>
    <row r="523" spans="1:15" ht="31.2" x14ac:dyDescent="0.3">
      <c r="A523" s="31">
        <v>707</v>
      </c>
      <c r="B523" s="32" t="s">
        <v>887</v>
      </c>
      <c r="C523" s="32" t="s">
        <v>26</v>
      </c>
      <c r="D523" s="32" t="s">
        <v>72</v>
      </c>
      <c r="E523" s="32" t="s">
        <v>73</v>
      </c>
      <c r="F523" s="32" t="s">
        <v>2039</v>
      </c>
      <c r="G523" s="32" t="s">
        <v>74</v>
      </c>
      <c r="H523" s="32" t="s">
        <v>74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1183</v>
      </c>
    </row>
    <row r="524" spans="1:15" ht="31.2" x14ac:dyDescent="0.3">
      <c r="A524" s="31">
        <v>708</v>
      </c>
      <c r="B524" s="32" t="s">
        <v>793</v>
      </c>
      <c r="C524" s="32" t="s">
        <v>43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1185</v>
      </c>
    </row>
    <row r="525" spans="1:15" ht="31.2" x14ac:dyDescent="0.3">
      <c r="A525" s="31">
        <v>709</v>
      </c>
      <c r="B525" s="32" t="s">
        <v>422</v>
      </c>
      <c r="C525" s="32" t="s">
        <v>27</v>
      </c>
      <c r="D525" s="32" t="s">
        <v>72</v>
      </c>
      <c r="E525" s="32" t="s">
        <v>73</v>
      </c>
      <c r="F525" s="32" t="s">
        <v>2039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1187</v>
      </c>
    </row>
    <row r="526" spans="1:15" ht="31.2" x14ac:dyDescent="0.3">
      <c r="A526" s="31">
        <v>710</v>
      </c>
      <c r="B526" s="32" t="s">
        <v>794</v>
      </c>
      <c r="C526" s="32" t="s">
        <v>795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74</v>
      </c>
      <c r="O526" s="32" t="s">
        <v>1185</v>
      </c>
    </row>
    <row r="527" spans="1:15" ht="15.6" x14ac:dyDescent="0.3">
      <c r="A527" s="31">
        <v>712</v>
      </c>
      <c r="B527" s="32" t="s">
        <v>204</v>
      </c>
      <c r="C527" s="32" t="s">
        <v>205</v>
      </c>
      <c r="D527" s="32" t="s">
        <v>72</v>
      </c>
      <c r="E527" s="32" t="s">
        <v>105</v>
      </c>
      <c r="F527" s="32" t="s">
        <v>2041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1206</v>
      </c>
    </row>
    <row r="528" spans="1:15" ht="31.2" x14ac:dyDescent="0.3">
      <c r="A528" s="31">
        <v>713</v>
      </c>
      <c r="B528" s="32" t="s">
        <v>408</v>
      </c>
      <c r="C528" s="32" t="s">
        <v>409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74</v>
      </c>
      <c r="O528" s="32" t="s">
        <v>1190</v>
      </c>
    </row>
    <row r="529" spans="1:15" ht="31.2" x14ac:dyDescent="0.3">
      <c r="A529" s="31">
        <v>714</v>
      </c>
      <c r="B529" s="32" t="s">
        <v>290</v>
      </c>
      <c r="C529" s="32" t="s">
        <v>291</v>
      </c>
      <c r="D529" s="32" t="s">
        <v>72</v>
      </c>
      <c r="E529" s="32" t="s">
        <v>73</v>
      </c>
      <c r="F529" s="32" t="s">
        <v>2039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1189</v>
      </c>
    </row>
    <row r="530" spans="1:15" ht="15.6" x14ac:dyDescent="0.3">
      <c r="A530" s="31">
        <v>715</v>
      </c>
      <c r="B530" s="32" t="s">
        <v>1166</v>
      </c>
      <c r="C530" s="29" t="s">
        <v>1167</v>
      </c>
      <c r="D530" s="29" t="s">
        <v>72</v>
      </c>
      <c r="E530" s="29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77</v>
      </c>
      <c r="O530" s="32" t="s">
        <v>1187</v>
      </c>
    </row>
    <row r="531" spans="1:15" ht="15.6" x14ac:dyDescent="0.3">
      <c r="A531" s="31">
        <v>716</v>
      </c>
      <c r="B531" s="32" t="s">
        <v>621</v>
      </c>
      <c r="C531" s="32" t="s">
        <v>622</v>
      </c>
      <c r="D531" s="32" t="s">
        <v>72</v>
      </c>
      <c r="E531" s="32" t="s">
        <v>105</v>
      </c>
      <c r="F531" s="32" t="s">
        <v>2041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74</v>
      </c>
      <c r="L531" s="32" t="s">
        <v>77</v>
      </c>
      <c r="M531" s="32" t="s">
        <v>74</v>
      </c>
      <c r="N531" s="32" t="s">
        <v>77</v>
      </c>
      <c r="O531" s="32" t="s">
        <v>1206</v>
      </c>
    </row>
    <row r="532" spans="1:15" ht="31.2" x14ac:dyDescent="0.3">
      <c r="A532" s="31">
        <v>717</v>
      </c>
      <c r="B532" s="32" t="s">
        <v>488</v>
      </c>
      <c r="C532" s="32" t="s">
        <v>489</v>
      </c>
      <c r="D532" s="32" t="s">
        <v>72</v>
      </c>
      <c r="E532" s="32" t="s">
        <v>73</v>
      </c>
      <c r="F532" s="32" t="s">
        <v>2041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1189</v>
      </c>
    </row>
    <row r="533" spans="1:15" ht="31.2" x14ac:dyDescent="0.3">
      <c r="A533" s="31">
        <v>718</v>
      </c>
      <c r="B533" s="32" t="s">
        <v>505</v>
      </c>
      <c r="C533" s="32" t="s">
        <v>506</v>
      </c>
      <c r="D533" s="32" t="s">
        <v>72</v>
      </c>
      <c r="E533" s="32" t="s">
        <v>73</v>
      </c>
      <c r="F533" s="32" t="s">
        <v>2039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74</v>
      </c>
      <c r="O533" s="32" t="s">
        <v>1183</v>
      </c>
    </row>
    <row r="534" spans="1:15" ht="31.2" x14ac:dyDescent="0.3">
      <c r="A534" s="31">
        <v>719</v>
      </c>
      <c r="B534" s="32" t="s">
        <v>691</v>
      </c>
      <c r="C534" s="32" t="s">
        <v>692</v>
      </c>
      <c r="D534" s="32" t="s">
        <v>72</v>
      </c>
      <c r="E534" s="32" t="s">
        <v>73</v>
      </c>
      <c r="F534" s="32" t="s">
        <v>2039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1192</v>
      </c>
    </row>
    <row r="535" spans="1:15" ht="15.6" x14ac:dyDescent="0.3">
      <c r="A535" s="31">
        <v>720</v>
      </c>
      <c r="B535" s="32" t="s">
        <v>212</v>
      </c>
      <c r="C535" s="32" t="s">
        <v>213</v>
      </c>
      <c r="D535" s="32" t="s">
        <v>72</v>
      </c>
      <c r="E535" s="32" t="s">
        <v>105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1206</v>
      </c>
    </row>
    <row r="536" spans="1:15" ht="31.2" x14ac:dyDescent="0.3">
      <c r="A536" s="31">
        <v>721</v>
      </c>
      <c r="B536" s="32" t="s">
        <v>454</v>
      </c>
      <c r="C536" s="32" t="s">
        <v>455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31.2" x14ac:dyDescent="0.3">
      <c r="A537" s="31">
        <v>722</v>
      </c>
      <c r="B537" s="32" t="s">
        <v>647</v>
      </c>
      <c r="C537" s="32" t="s">
        <v>648</v>
      </c>
      <c r="D537" s="32" t="s">
        <v>72</v>
      </c>
      <c r="E537" s="32" t="s">
        <v>73</v>
      </c>
      <c r="F537" s="32" t="s">
        <v>2041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1192</v>
      </c>
    </row>
    <row r="538" spans="1:15" ht="15.6" x14ac:dyDescent="0.3">
      <c r="A538" s="31">
        <v>723</v>
      </c>
      <c r="B538" s="32" t="s">
        <v>2307</v>
      </c>
      <c r="C538" s="29" t="str">
        <f>VLOOKUP(A538,'LISTADO ATM'!$A$2:$B$820,2,0)</f>
        <v xml:space="preserve">ATM Farmacia COOPINFA </v>
      </c>
      <c r="D538" s="29"/>
      <c r="E538" s="29" t="s">
        <v>1278</v>
      </c>
      <c r="F538" s="32" t="s">
        <v>1303</v>
      </c>
      <c r="G538" s="32" t="s">
        <v>1303</v>
      </c>
      <c r="H538" s="32" t="s">
        <v>1303</v>
      </c>
      <c r="I538" s="32" t="s">
        <v>1303</v>
      </c>
      <c r="J538" s="32" t="s">
        <v>1303</v>
      </c>
      <c r="K538" s="32" t="s">
        <v>1303</v>
      </c>
      <c r="L538" s="32" t="s">
        <v>1303</v>
      </c>
      <c r="M538" s="32" t="s">
        <v>1303</v>
      </c>
      <c r="N538" s="32"/>
      <c r="O538" s="32"/>
    </row>
    <row r="539" spans="1:15" ht="15.6" x14ac:dyDescent="0.3">
      <c r="A539" s="31">
        <v>724</v>
      </c>
      <c r="B539" s="32" t="s">
        <v>1172</v>
      </c>
      <c r="C539" s="29" t="s">
        <v>1173</v>
      </c>
      <c r="D539" s="29" t="s">
        <v>72</v>
      </c>
      <c r="E539" s="29" t="s">
        <v>73</v>
      </c>
      <c r="F539" s="32" t="s">
        <v>2039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1187</v>
      </c>
    </row>
    <row r="540" spans="1:15" ht="15.6" x14ac:dyDescent="0.3">
      <c r="A540" s="31">
        <v>725</v>
      </c>
      <c r="B540" s="32" t="s">
        <v>1174</v>
      </c>
      <c r="C540" s="29" t="s">
        <v>1175</v>
      </c>
      <c r="D540" s="29" t="s">
        <v>72</v>
      </c>
      <c r="E540" s="29" t="s">
        <v>73</v>
      </c>
      <c r="F540" s="32" t="s">
        <v>2039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1187</v>
      </c>
    </row>
    <row r="541" spans="1:15" ht="15.6" x14ac:dyDescent="0.3">
      <c r="A541" s="31">
        <v>726</v>
      </c>
      <c r="B541" s="32" t="s">
        <v>1176</v>
      </c>
      <c r="C541" s="29" t="s">
        <v>1177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6" x14ac:dyDescent="0.3">
      <c r="A542" s="31">
        <v>727</v>
      </c>
      <c r="B542" s="32" t="s">
        <v>572</v>
      </c>
      <c r="C542" s="32" t="s">
        <v>573</v>
      </c>
      <c r="D542" s="32" t="s">
        <v>72</v>
      </c>
      <c r="E542" s="32" t="s">
        <v>105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1206</v>
      </c>
    </row>
    <row r="543" spans="1:15" ht="15.6" x14ac:dyDescent="0.3">
      <c r="A543" s="31">
        <v>728</v>
      </c>
      <c r="B543" s="32" t="s">
        <v>103</v>
      </c>
      <c r="C543" s="32" t="s">
        <v>104</v>
      </c>
      <c r="D543" s="32" t="s">
        <v>72</v>
      </c>
      <c r="E543" s="32" t="s">
        <v>105</v>
      </c>
      <c r="F543" s="32" t="s">
        <v>2041</v>
      </c>
      <c r="G543" s="32" t="s">
        <v>77</v>
      </c>
      <c r="H543" s="32" t="s">
        <v>77</v>
      </c>
      <c r="I543" s="32" t="s">
        <v>77</v>
      </c>
      <c r="J543" s="32" t="s">
        <v>77</v>
      </c>
      <c r="K543" s="32" t="s">
        <v>74</v>
      </c>
      <c r="L543" s="32" t="s">
        <v>77</v>
      </c>
      <c r="M543" s="32" t="s">
        <v>74</v>
      </c>
      <c r="N543" s="32" t="s">
        <v>77</v>
      </c>
      <c r="O543" s="32" t="s">
        <v>1211</v>
      </c>
    </row>
    <row r="544" spans="1:15" ht="15.6" x14ac:dyDescent="0.3">
      <c r="A544" s="31">
        <v>729</v>
      </c>
      <c r="B544" s="32" t="s">
        <v>110</v>
      </c>
      <c r="C544" s="32" t="s">
        <v>111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1211</v>
      </c>
    </row>
    <row r="545" spans="1:15" ht="15.6" x14ac:dyDescent="0.3">
      <c r="A545" s="31">
        <v>730</v>
      </c>
      <c r="B545" s="32" t="s">
        <v>147</v>
      </c>
      <c r="C545" s="32" t="s">
        <v>148</v>
      </c>
      <c r="D545" s="32" t="s">
        <v>72</v>
      </c>
      <c r="E545" s="32" t="s">
        <v>90</v>
      </c>
      <c r="F545" s="32" t="s">
        <v>2039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74</v>
      </c>
      <c r="L545" s="32" t="s">
        <v>74</v>
      </c>
      <c r="M545" s="32" t="s">
        <v>74</v>
      </c>
      <c r="N545" s="32" t="s">
        <v>77</v>
      </c>
      <c r="O545" s="32" t="s">
        <v>1184</v>
      </c>
    </row>
    <row r="546" spans="1:15" ht="15.6" x14ac:dyDescent="0.3">
      <c r="A546" s="31">
        <v>731</v>
      </c>
      <c r="B546" s="32" t="s">
        <v>599</v>
      </c>
      <c r="C546" s="32" t="s">
        <v>600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74</v>
      </c>
      <c r="L546" s="32" t="s">
        <v>77</v>
      </c>
      <c r="M546" s="32" t="s">
        <v>74</v>
      </c>
      <c r="N546" s="32" t="s">
        <v>77</v>
      </c>
      <c r="O546" s="32" t="s">
        <v>1182</v>
      </c>
    </row>
    <row r="547" spans="1:15" ht="15.6" x14ac:dyDescent="0.3">
      <c r="A547" s="31">
        <v>732</v>
      </c>
      <c r="B547" s="32" t="s">
        <v>218</v>
      </c>
      <c r="C547" s="32" t="s">
        <v>219</v>
      </c>
      <c r="D547" s="32" t="s">
        <v>72</v>
      </c>
      <c r="E547" s="32" t="s">
        <v>105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77</v>
      </c>
      <c r="L547" s="32" t="s">
        <v>77</v>
      </c>
      <c r="M547" s="32" t="s">
        <v>77</v>
      </c>
      <c r="N547" s="32" t="s">
        <v>77</v>
      </c>
      <c r="O547" s="32" t="s">
        <v>1207</v>
      </c>
    </row>
    <row r="548" spans="1:15" ht="15.6" x14ac:dyDescent="0.3">
      <c r="A548" s="31">
        <v>733</v>
      </c>
      <c r="B548" s="32" t="s">
        <v>762</v>
      </c>
      <c r="C548" s="32" t="s">
        <v>763</v>
      </c>
      <c r="D548" s="32" t="s">
        <v>72</v>
      </c>
      <c r="E548" s="32" t="s">
        <v>90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1184</v>
      </c>
    </row>
    <row r="549" spans="1:15" ht="31.2" x14ac:dyDescent="0.3">
      <c r="A549" s="31">
        <v>734</v>
      </c>
      <c r="B549" s="32" t="s">
        <v>310</v>
      </c>
      <c r="C549" s="32" t="s">
        <v>311</v>
      </c>
      <c r="D549" s="32" t="s">
        <v>72</v>
      </c>
      <c r="E549" s="32" t="s">
        <v>73</v>
      </c>
      <c r="F549" s="32" t="s">
        <v>2041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1188</v>
      </c>
    </row>
    <row r="550" spans="1:15" ht="31.2" x14ac:dyDescent="0.3">
      <c r="A550" s="31">
        <v>735</v>
      </c>
      <c r="B550" s="32" t="s">
        <v>312</v>
      </c>
      <c r="C550" s="32" t="s">
        <v>313</v>
      </c>
      <c r="D550" s="32" t="s">
        <v>72</v>
      </c>
      <c r="E550" s="32" t="s">
        <v>73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1188</v>
      </c>
    </row>
    <row r="551" spans="1:15" ht="15.6" x14ac:dyDescent="0.3">
      <c r="A551" s="31">
        <v>736</v>
      </c>
      <c r="B551" s="32" t="s">
        <v>126</v>
      </c>
      <c r="C551" s="32" t="s">
        <v>127</v>
      </c>
      <c r="D551" s="32" t="s">
        <v>72</v>
      </c>
      <c r="E551" s="32" t="s">
        <v>105</v>
      </c>
      <c r="F551" s="32" t="s">
        <v>2041</v>
      </c>
      <c r="G551" s="32" t="s">
        <v>77</v>
      </c>
      <c r="H551" s="32" t="s">
        <v>77</v>
      </c>
      <c r="I551" s="32" t="s">
        <v>77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1208</v>
      </c>
    </row>
    <row r="552" spans="1:15" ht="15.6" x14ac:dyDescent="0.3">
      <c r="A552" s="31">
        <v>737</v>
      </c>
      <c r="B552" s="32" t="s">
        <v>562</v>
      </c>
      <c r="C552" s="32" t="s">
        <v>563</v>
      </c>
      <c r="D552" s="32" t="s">
        <v>72</v>
      </c>
      <c r="E552" s="32" t="s">
        <v>105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1208</v>
      </c>
    </row>
    <row r="553" spans="1:15" ht="31.2" x14ac:dyDescent="0.3">
      <c r="A553" s="31">
        <v>738</v>
      </c>
      <c r="B553" s="32" t="s">
        <v>499</v>
      </c>
      <c r="C553" s="32" t="s">
        <v>500</v>
      </c>
      <c r="D553" s="32" t="s">
        <v>72</v>
      </c>
      <c r="E553" s="32" t="s">
        <v>73</v>
      </c>
      <c r="F553" s="32" t="s">
        <v>2039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1189</v>
      </c>
    </row>
    <row r="554" spans="1:15" ht="31.2" x14ac:dyDescent="0.3">
      <c r="A554" s="31">
        <v>739</v>
      </c>
      <c r="B554" s="32" t="s">
        <v>543</v>
      </c>
      <c r="C554" s="32" t="s">
        <v>544</v>
      </c>
      <c r="D554" s="32" t="s">
        <v>72</v>
      </c>
      <c r="E554" s="32" t="s">
        <v>73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1189</v>
      </c>
    </row>
    <row r="555" spans="1:15" ht="15.6" x14ac:dyDescent="0.3">
      <c r="A555" s="31">
        <v>740</v>
      </c>
      <c r="B555" s="32" t="s">
        <v>180</v>
      </c>
      <c r="C555" s="32" t="s">
        <v>181</v>
      </c>
      <c r="D555" s="32" t="s">
        <v>72</v>
      </c>
      <c r="E555" s="32" t="s">
        <v>105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1207</v>
      </c>
    </row>
    <row r="556" spans="1:15" ht="31.2" x14ac:dyDescent="0.3">
      <c r="A556" s="31">
        <v>741</v>
      </c>
      <c r="B556" s="32" t="s">
        <v>742</v>
      </c>
      <c r="C556" s="32" t="s">
        <v>743</v>
      </c>
      <c r="D556" s="32" t="s">
        <v>72</v>
      </c>
      <c r="E556" s="32" t="s">
        <v>105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74</v>
      </c>
      <c r="O556" s="32" t="s">
        <v>1212</v>
      </c>
    </row>
    <row r="557" spans="1:15" ht="15.6" x14ac:dyDescent="0.3">
      <c r="A557" s="31">
        <v>742</v>
      </c>
      <c r="B557" s="32" t="s">
        <v>1162</v>
      </c>
      <c r="C557" s="29" t="s">
        <v>1163</v>
      </c>
      <c r="D557" s="29" t="s">
        <v>72</v>
      </c>
      <c r="E557" s="29" t="s">
        <v>82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77</v>
      </c>
      <c r="O557" s="32" t="s">
        <v>1193</v>
      </c>
    </row>
    <row r="558" spans="1:15" ht="31.2" x14ac:dyDescent="0.3">
      <c r="A558" s="31">
        <v>743</v>
      </c>
      <c r="B558" s="32" t="s">
        <v>574</v>
      </c>
      <c r="C558" s="32" t="s">
        <v>575</v>
      </c>
      <c r="D558" s="32" t="s">
        <v>72</v>
      </c>
      <c r="E558" s="32" t="s">
        <v>73</v>
      </c>
      <c r="F558" s="32" t="s">
        <v>2041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74</v>
      </c>
      <c r="O558" s="32" t="s">
        <v>1191</v>
      </c>
    </row>
    <row r="559" spans="1:15" ht="31.2" x14ac:dyDescent="0.3">
      <c r="A559" s="31">
        <v>744</v>
      </c>
      <c r="B559" s="32" t="s">
        <v>576</v>
      </c>
      <c r="C559" s="32" t="s">
        <v>577</v>
      </c>
      <c r="D559" s="32" t="s">
        <v>72</v>
      </c>
      <c r="E559" s="32" t="s">
        <v>73</v>
      </c>
      <c r="F559" s="32" t="s">
        <v>2041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77</v>
      </c>
      <c r="L559" s="32" t="s">
        <v>77</v>
      </c>
      <c r="M559" s="32" t="s">
        <v>77</v>
      </c>
      <c r="N559" s="32" t="s">
        <v>74</v>
      </c>
      <c r="O559" s="32" t="s">
        <v>1190</v>
      </c>
    </row>
    <row r="560" spans="1:15" ht="31.2" x14ac:dyDescent="0.3">
      <c r="A560" s="31">
        <v>745</v>
      </c>
      <c r="B560" s="32" t="s">
        <v>438</v>
      </c>
      <c r="C560" s="32" t="s">
        <v>439</v>
      </c>
      <c r="D560" s="32" t="s">
        <v>72</v>
      </c>
      <c r="E560" s="32" t="s">
        <v>73</v>
      </c>
      <c r="F560" s="32" t="s">
        <v>2039</v>
      </c>
      <c r="G560" s="32" t="s">
        <v>74</v>
      </c>
      <c r="H560" s="32" t="s">
        <v>74</v>
      </c>
      <c r="I560" s="32" t="s">
        <v>74</v>
      </c>
      <c r="J560" s="32" t="s">
        <v>74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1185</v>
      </c>
    </row>
    <row r="561" spans="1:15" ht="15.6" x14ac:dyDescent="0.3">
      <c r="A561" s="31">
        <v>746</v>
      </c>
      <c r="B561" s="32" t="s">
        <v>255</v>
      </c>
      <c r="C561" s="32" t="s">
        <v>256</v>
      </c>
      <c r="D561" s="32" t="s">
        <v>72</v>
      </c>
      <c r="E561" s="32" t="s">
        <v>105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1210</v>
      </c>
    </row>
    <row r="562" spans="1:15" ht="15.6" x14ac:dyDescent="0.3">
      <c r="A562" s="31">
        <v>747</v>
      </c>
      <c r="B562" s="32" t="s">
        <v>342</v>
      </c>
      <c r="C562" s="32" t="s">
        <v>343</v>
      </c>
      <c r="D562" s="32" t="s">
        <v>72</v>
      </c>
      <c r="E562" s="32" t="s">
        <v>105</v>
      </c>
      <c r="F562" s="32" t="s">
        <v>2041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1206</v>
      </c>
    </row>
    <row r="563" spans="1:15" ht="31.2" x14ac:dyDescent="0.3">
      <c r="A563" s="31">
        <v>748</v>
      </c>
      <c r="B563" s="32" t="s">
        <v>247</v>
      </c>
      <c r="C563" s="32" t="s">
        <v>248</v>
      </c>
      <c r="D563" s="32" t="s">
        <v>72</v>
      </c>
      <c r="E563" s="32" t="s">
        <v>105</v>
      </c>
      <c r="F563" s="32" t="s">
        <v>2039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1207</v>
      </c>
    </row>
    <row r="564" spans="1:15" ht="15.6" x14ac:dyDescent="0.3">
      <c r="A564" s="31">
        <v>749</v>
      </c>
      <c r="B564" s="32" t="s">
        <v>509</v>
      </c>
      <c r="C564" s="32" t="s">
        <v>510</v>
      </c>
      <c r="D564" s="32" t="s">
        <v>72</v>
      </c>
      <c r="E564" s="32" t="s">
        <v>105</v>
      </c>
      <c r="F564" s="32" t="s">
        <v>2039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1207</v>
      </c>
    </row>
    <row r="565" spans="1:15" ht="15.6" x14ac:dyDescent="0.3">
      <c r="A565" s="31">
        <v>750</v>
      </c>
      <c r="B565" s="32" t="s">
        <v>535</v>
      </c>
      <c r="C565" s="32" t="s">
        <v>536</v>
      </c>
      <c r="D565" s="32" t="s">
        <v>72</v>
      </c>
      <c r="E565" s="32" t="s">
        <v>90</v>
      </c>
      <c r="F565" s="32" t="s">
        <v>2041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77</v>
      </c>
      <c r="M565" s="32" t="s">
        <v>74</v>
      </c>
      <c r="N565" s="32" t="s">
        <v>77</v>
      </c>
      <c r="O565" s="32" t="s">
        <v>1184</v>
      </c>
    </row>
    <row r="566" spans="1:15" ht="15.6" x14ac:dyDescent="0.3">
      <c r="A566" s="31">
        <v>751</v>
      </c>
      <c r="B566" s="32" t="s">
        <v>2214</v>
      </c>
      <c r="C566" s="29" t="s">
        <v>2198</v>
      </c>
      <c r="D566" s="29"/>
      <c r="E566" s="29" t="s">
        <v>90</v>
      </c>
      <c r="F566" s="32" t="s">
        <v>1303</v>
      </c>
      <c r="G566" s="32" t="s">
        <v>1303</v>
      </c>
      <c r="H566" s="32" t="s">
        <v>1303</v>
      </c>
      <c r="I566" s="32" t="s">
        <v>1303</v>
      </c>
      <c r="J566" s="32" t="s">
        <v>1303</v>
      </c>
      <c r="K566" s="32" t="s">
        <v>1303</v>
      </c>
      <c r="L566" s="32" t="s">
        <v>1303</v>
      </c>
      <c r="M566" s="32" t="s">
        <v>1303</v>
      </c>
      <c r="N566" s="32"/>
      <c r="O566" s="32"/>
    </row>
    <row r="567" spans="1:15" ht="15.6" x14ac:dyDescent="0.3">
      <c r="A567" s="31">
        <v>752</v>
      </c>
      <c r="B567" s="32" t="s">
        <v>560</v>
      </c>
      <c r="C567" s="32" t="s">
        <v>561</v>
      </c>
      <c r="D567" s="32" t="s">
        <v>72</v>
      </c>
      <c r="E567" s="32" t="s">
        <v>105</v>
      </c>
      <c r="F567" s="32" t="s">
        <v>2041</v>
      </c>
      <c r="G567" s="32" t="s">
        <v>77</v>
      </c>
      <c r="H567" s="32" t="s">
        <v>77</v>
      </c>
      <c r="I567" s="32" t="s">
        <v>77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1211</v>
      </c>
    </row>
    <row r="568" spans="1:15" ht="31.2" x14ac:dyDescent="0.3">
      <c r="A568" s="31">
        <v>753</v>
      </c>
      <c r="B568" s="32" t="s">
        <v>890</v>
      </c>
      <c r="C568" s="32" t="s">
        <v>44</v>
      </c>
      <c r="D568" s="32" t="s">
        <v>72</v>
      </c>
      <c r="E568" s="32" t="s">
        <v>73</v>
      </c>
      <c r="F568" s="32" t="s">
        <v>2039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77</v>
      </c>
      <c r="L568" s="32" t="s">
        <v>77</v>
      </c>
      <c r="M568" s="32" t="s">
        <v>77</v>
      </c>
      <c r="N568" s="32" t="s">
        <v>74</v>
      </c>
      <c r="O568" s="32" t="s">
        <v>1187</v>
      </c>
    </row>
    <row r="569" spans="1:15" ht="15.6" x14ac:dyDescent="0.3">
      <c r="A569" s="31">
        <v>754</v>
      </c>
      <c r="B569" s="32" t="s">
        <v>891</v>
      </c>
      <c r="C569" s="32" t="s">
        <v>892</v>
      </c>
      <c r="D569" s="32" t="s">
        <v>72</v>
      </c>
      <c r="E569" s="32" t="s">
        <v>105</v>
      </c>
      <c r="F569" s="32" t="s">
        <v>2039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1207</v>
      </c>
    </row>
    <row r="570" spans="1:15" ht="31.2" x14ac:dyDescent="0.3">
      <c r="A570" s="31">
        <v>755</v>
      </c>
      <c r="B570" s="32" t="s">
        <v>893</v>
      </c>
      <c r="C570" s="32" t="s">
        <v>894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1192</v>
      </c>
    </row>
    <row r="571" spans="1:15" ht="15.6" x14ac:dyDescent="0.3">
      <c r="A571" s="31">
        <v>756</v>
      </c>
      <c r="B571" s="32" t="s">
        <v>895</v>
      </c>
      <c r="C571" s="32" t="s">
        <v>896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1182</v>
      </c>
    </row>
    <row r="572" spans="1:15" ht="15.6" x14ac:dyDescent="0.3">
      <c r="A572" s="31">
        <v>757</v>
      </c>
      <c r="B572" s="32" t="s">
        <v>897</v>
      </c>
      <c r="C572" s="32" t="s">
        <v>898</v>
      </c>
      <c r="D572" s="32" t="s">
        <v>72</v>
      </c>
      <c r="E572" s="32" t="s">
        <v>105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74</v>
      </c>
      <c r="O572" s="32" t="s">
        <v>1206</v>
      </c>
    </row>
    <row r="573" spans="1:15" ht="15.6" x14ac:dyDescent="0.3">
      <c r="A573" s="31">
        <v>758</v>
      </c>
      <c r="B573" s="32" t="s">
        <v>2416</v>
      </c>
      <c r="C573" s="29" t="s">
        <v>2415</v>
      </c>
      <c r="D573" s="29"/>
      <c r="E573" s="29" t="s">
        <v>1278</v>
      </c>
      <c r="F573" s="32" t="s">
        <v>1303</v>
      </c>
      <c r="G573" s="32" t="s">
        <v>1303</v>
      </c>
      <c r="H573" s="32" t="s">
        <v>1303</v>
      </c>
      <c r="I573" s="32" t="s">
        <v>1303</v>
      </c>
      <c r="J573" s="32" t="s">
        <v>1303</v>
      </c>
      <c r="K573" s="32" t="s">
        <v>1303</v>
      </c>
      <c r="L573" s="32" t="s">
        <v>1303</v>
      </c>
      <c r="M573" s="32" t="s">
        <v>1303</v>
      </c>
      <c r="N573" s="32"/>
      <c r="O573" s="32"/>
    </row>
    <row r="574" spans="1:15" ht="31.2" x14ac:dyDescent="0.3">
      <c r="A574" s="31">
        <v>759</v>
      </c>
      <c r="B574" s="32" t="s">
        <v>899</v>
      </c>
      <c r="C574" s="32" t="s">
        <v>900</v>
      </c>
      <c r="D574" s="32" t="s">
        <v>72</v>
      </c>
      <c r="E574" s="32" t="s">
        <v>73</v>
      </c>
      <c r="F574" s="32" t="s">
        <v>2041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77</v>
      </c>
      <c r="M574" s="32" t="s">
        <v>74</v>
      </c>
      <c r="N574" s="32" t="s">
        <v>77</v>
      </c>
      <c r="O574" s="32" t="s">
        <v>1185</v>
      </c>
    </row>
    <row r="575" spans="1:15" ht="15.6" x14ac:dyDescent="0.3">
      <c r="A575" s="31">
        <v>760</v>
      </c>
      <c r="B575" s="32" t="s">
        <v>901</v>
      </c>
      <c r="C575" s="32" t="s">
        <v>902</v>
      </c>
      <c r="D575" s="32" t="s">
        <v>72</v>
      </c>
      <c r="E575" s="32" t="s">
        <v>105</v>
      </c>
      <c r="F575" s="32" t="s">
        <v>2039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77</v>
      </c>
      <c r="N575" s="32" t="s">
        <v>77</v>
      </c>
      <c r="O575" s="32" t="s">
        <v>1182</v>
      </c>
    </row>
    <row r="576" spans="1:15" ht="31.2" x14ac:dyDescent="0.3">
      <c r="A576" s="31">
        <v>761</v>
      </c>
      <c r="B576" s="32" t="s">
        <v>903</v>
      </c>
      <c r="C576" s="32" t="s">
        <v>28</v>
      </c>
      <c r="D576" s="32" t="s">
        <v>72</v>
      </c>
      <c r="E576" s="32" t="s">
        <v>73</v>
      </c>
      <c r="F576" s="32" t="s">
        <v>2039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77</v>
      </c>
      <c r="O576" s="32" t="s">
        <v>1187</v>
      </c>
    </row>
    <row r="577" spans="1:15" ht="15.6" x14ac:dyDescent="0.3">
      <c r="A577" s="31">
        <v>763</v>
      </c>
      <c r="B577" s="32" t="s">
        <v>724</v>
      </c>
      <c r="C577" s="32" t="s">
        <v>725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1208</v>
      </c>
    </row>
    <row r="578" spans="1:15" ht="15.6" x14ac:dyDescent="0.3">
      <c r="A578" s="31">
        <v>764</v>
      </c>
      <c r="B578" s="32" t="s">
        <v>734</v>
      </c>
      <c r="C578" s="32" t="s">
        <v>735</v>
      </c>
      <c r="D578" s="32" t="s">
        <v>72</v>
      </c>
      <c r="E578" s="32" t="s">
        <v>90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77</v>
      </c>
      <c r="O578" s="32" t="s">
        <v>1182</v>
      </c>
    </row>
    <row r="579" spans="1:15" ht="15.6" x14ac:dyDescent="0.3">
      <c r="A579" s="31">
        <v>765</v>
      </c>
      <c r="B579" s="32" t="s">
        <v>332</v>
      </c>
      <c r="C579" s="32" t="s">
        <v>333</v>
      </c>
      <c r="D579" s="32" t="s">
        <v>72</v>
      </c>
      <c r="E579" s="32" t="s">
        <v>90</v>
      </c>
      <c r="F579" s="32" t="s">
        <v>2039</v>
      </c>
      <c r="G579" s="32" t="s">
        <v>77</v>
      </c>
      <c r="H579" s="32" t="s">
        <v>77</v>
      </c>
      <c r="I579" s="32" t="s">
        <v>77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1182</v>
      </c>
    </row>
    <row r="580" spans="1:15" ht="15.6" x14ac:dyDescent="0.3">
      <c r="A580" s="31">
        <v>766</v>
      </c>
      <c r="B580" s="32" t="s">
        <v>726</v>
      </c>
      <c r="C580" s="32" t="s">
        <v>45</v>
      </c>
      <c r="D580" s="32" t="s">
        <v>72</v>
      </c>
      <c r="E580" s="32" t="s">
        <v>90</v>
      </c>
      <c r="F580" s="32" t="s">
        <v>2041</v>
      </c>
      <c r="G580" s="32" t="s">
        <v>77</v>
      </c>
      <c r="H580" s="32" t="s">
        <v>77</v>
      </c>
      <c r="I580" s="32" t="s">
        <v>77</v>
      </c>
      <c r="J580" s="32" t="s">
        <v>77</v>
      </c>
      <c r="K580" s="32" t="s">
        <v>77</v>
      </c>
      <c r="L580" s="32" t="s">
        <v>77</v>
      </c>
      <c r="M580" s="32" t="s">
        <v>77</v>
      </c>
      <c r="N580" s="32" t="s">
        <v>77</v>
      </c>
      <c r="O580" s="32" t="s">
        <v>1182</v>
      </c>
    </row>
    <row r="581" spans="1:15" ht="15.6" x14ac:dyDescent="0.3">
      <c r="A581" s="31">
        <v>767</v>
      </c>
      <c r="B581" s="32" t="s">
        <v>114</v>
      </c>
      <c r="C581" s="32" t="s">
        <v>115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74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74</v>
      </c>
      <c r="N581" s="32" t="s">
        <v>74</v>
      </c>
      <c r="O581" s="32" t="s">
        <v>1182</v>
      </c>
    </row>
    <row r="582" spans="1:15" ht="15.6" x14ac:dyDescent="0.3">
      <c r="A582" s="31">
        <v>769</v>
      </c>
      <c r="B582" s="32" t="s">
        <v>2208</v>
      </c>
      <c r="C582" s="29" t="s">
        <v>2199</v>
      </c>
      <c r="D582" s="29" t="s">
        <v>72</v>
      </c>
      <c r="E582" s="29" t="s">
        <v>73</v>
      </c>
      <c r="F582" s="32" t="s">
        <v>2039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74</v>
      </c>
      <c r="L582" s="32" t="s">
        <v>74</v>
      </c>
      <c r="M582" s="32" t="s">
        <v>74</v>
      </c>
      <c r="N582" s="32" t="s">
        <v>77</v>
      </c>
      <c r="O582" s="32"/>
    </row>
    <row r="583" spans="1:15" ht="15.6" x14ac:dyDescent="0.3">
      <c r="A583" s="31">
        <v>770</v>
      </c>
      <c r="B583" s="32" t="s">
        <v>906</v>
      </c>
      <c r="C583" s="32" t="s">
        <v>53</v>
      </c>
      <c r="D583" s="32" t="s">
        <v>72</v>
      </c>
      <c r="E583" s="32" t="s">
        <v>105</v>
      </c>
      <c r="F583" s="32" t="s">
        <v>2039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1210</v>
      </c>
    </row>
    <row r="584" spans="1:15" ht="15.6" x14ac:dyDescent="0.3">
      <c r="A584" s="31">
        <v>771</v>
      </c>
      <c r="B584" s="32" t="s">
        <v>907</v>
      </c>
      <c r="C584" s="32" t="s">
        <v>908</v>
      </c>
      <c r="D584" s="32" t="s">
        <v>72</v>
      </c>
      <c r="E584" s="32" t="s">
        <v>105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74</v>
      </c>
      <c r="N584" s="32" t="s">
        <v>74</v>
      </c>
      <c r="O584" s="32" t="s">
        <v>1182</v>
      </c>
    </row>
    <row r="585" spans="1:15" ht="15.6" x14ac:dyDescent="0.3">
      <c r="A585" s="31">
        <v>772</v>
      </c>
      <c r="B585" s="32" t="s">
        <v>362</v>
      </c>
      <c r="C585" s="32" t="s">
        <v>1265</v>
      </c>
      <c r="D585" s="32" t="s">
        <v>72</v>
      </c>
      <c r="E585" s="32" t="s">
        <v>82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1182</v>
      </c>
    </row>
    <row r="586" spans="1:15" ht="15.6" x14ac:dyDescent="0.3">
      <c r="A586" s="31">
        <v>773</v>
      </c>
      <c r="B586" s="32" t="s">
        <v>426</v>
      </c>
      <c r="C586" s="32" t="s">
        <v>427</v>
      </c>
      <c r="D586" s="32" t="s">
        <v>87</v>
      </c>
      <c r="E586" s="32" t="s">
        <v>82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77</v>
      </c>
      <c r="N586" s="32" t="s">
        <v>74</v>
      </c>
      <c r="O586" s="32" t="s">
        <v>1193</v>
      </c>
    </row>
    <row r="587" spans="1:15" ht="15.6" x14ac:dyDescent="0.3">
      <c r="A587" s="31">
        <v>774</v>
      </c>
      <c r="B587" s="32" t="s">
        <v>118</v>
      </c>
      <c r="C587" s="32" t="s">
        <v>119</v>
      </c>
      <c r="D587" s="32" t="s">
        <v>72</v>
      </c>
      <c r="E587" s="32" t="s">
        <v>105</v>
      </c>
      <c r="F587" s="32" t="s">
        <v>2039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6" x14ac:dyDescent="0.3">
      <c r="A588" s="31">
        <v>775</v>
      </c>
      <c r="B588" s="32" t="s">
        <v>732</v>
      </c>
      <c r="C588" s="32" t="s">
        <v>733</v>
      </c>
      <c r="D588" s="32" t="s">
        <v>72</v>
      </c>
      <c r="E588" s="32" t="s">
        <v>105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1182</v>
      </c>
    </row>
    <row r="589" spans="1:15" ht="15.6" x14ac:dyDescent="0.3">
      <c r="A589" s="31">
        <v>776</v>
      </c>
      <c r="B589" s="32" t="s">
        <v>80</v>
      </c>
      <c r="C589" s="32" t="s">
        <v>81</v>
      </c>
      <c r="D589" s="32" t="s">
        <v>72</v>
      </c>
      <c r="E589" s="32" t="s">
        <v>82</v>
      </c>
      <c r="F589" s="32" t="s">
        <v>2041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6" x14ac:dyDescent="0.3">
      <c r="A590" s="31">
        <v>777</v>
      </c>
      <c r="B590" s="32" t="s">
        <v>336</v>
      </c>
      <c r="C590" s="32" t="s">
        <v>337</v>
      </c>
      <c r="D590" s="32" t="s">
        <v>72</v>
      </c>
      <c r="E590" s="32" t="s">
        <v>82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6" x14ac:dyDescent="0.3">
      <c r="A591" s="31">
        <v>778</v>
      </c>
      <c r="B591" s="32" t="s">
        <v>346</v>
      </c>
      <c r="C591" s="32" t="s">
        <v>347</v>
      </c>
      <c r="D591" s="32" t="s">
        <v>72</v>
      </c>
      <c r="E591" s="32" t="s">
        <v>105</v>
      </c>
      <c r="F591" s="32" t="s">
        <v>2039</v>
      </c>
      <c r="G591" s="32" t="s">
        <v>77</v>
      </c>
      <c r="H591" s="32" t="s">
        <v>77</v>
      </c>
      <c r="I591" s="32" t="s">
        <v>77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6" x14ac:dyDescent="0.3">
      <c r="A592" s="31">
        <v>779</v>
      </c>
      <c r="B592" s="32" t="s">
        <v>350</v>
      </c>
      <c r="C592" s="32" t="s">
        <v>351</v>
      </c>
      <c r="D592" s="32" t="s">
        <v>72</v>
      </c>
      <c r="E592" s="32" t="s">
        <v>105</v>
      </c>
      <c r="F592" s="32" t="s">
        <v>2039</v>
      </c>
      <c r="G592" s="32" t="s">
        <v>77</v>
      </c>
      <c r="H592" s="32" t="s">
        <v>77</v>
      </c>
      <c r="I592" s="32" t="s">
        <v>77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1182</v>
      </c>
    </row>
    <row r="593" spans="1:15" ht="15.6" x14ac:dyDescent="0.3">
      <c r="A593" s="29">
        <v>780</v>
      </c>
      <c r="B593" s="29" t="s">
        <v>88</v>
      </c>
      <c r="C593" s="29" t="s">
        <v>89</v>
      </c>
      <c r="D593" s="32" t="s">
        <v>72</v>
      </c>
      <c r="E593" s="32" t="s">
        <v>90</v>
      </c>
      <c r="F593" s="29" t="s">
        <v>2041</v>
      </c>
      <c r="G593" s="29" t="s">
        <v>77</v>
      </c>
      <c r="H593" s="29" t="s">
        <v>77</v>
      </c>
      <c r="I593" s="29" t="s">
        <v>74</v>
      </c>
      <c r="J593" s="29" t="s">
        <v>77</v>
      </c>
      <c r="K593" s="29" t="s">
        <v>74</v>
      </c>
      <c r="L593" s="29" t="s">
        <v>77</v>
      </c>
      <c r="M593" s="29" t="s">
        <v>74</v>
      </c>
      <c r="N593" s="29" t="s">
        <v>77</v>
      </c>
      <c r="O593" s="29" t="s">
        <v>1184</v>
      </c>
    </row>
    <row r="594" spans="1:15" ht="31.2" x14ac:dyDescent="0.3">
      <c r="A594" s="31">
        <v>781</v>
      </c>
      <c r="B594" s="32" t="s">
        <v>322</v>
      </c>
      <c r="C594" s="32" t="s">
        <v>323</v>
      </c>
      <c r="D594" s="32" t="s">
        <v>130</v>
      </c>
      <c r="E594" s="32" t="s">
        <v>90</v>
      </c>
      <c r="F594" s="32" t="s">
        <v>2039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1184</v>
      </c>
    </row>
    <row r="595" spans="1:15" ht="15.6" x14ac:dyDescent="0.3">
      <c r="A595" s="31">
        <v>782</v>
      </c>
      <c r="B595" s="32" t="s">
        <v>340</v>
      </c>
      <c r="C595" s="32" t="s">
        <v>341</v>
      </c>
      <c r="D595" s="32" t="s">
        <v>72</v>
      </c>
      <c r="E595" s="32" t="s">
        <v>105</v>
      </c>
      <c r="F595" s="32" t="s">
        <v>2039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1182</v>
      </c>
    </row>
    <row r="596" spans="1:15" ht="15.6" x14ac:dyDescent="0.3">
      <c r="A596" s="31">
        <v>783</v>
      </c>
      <c r="B596" s="32" t="s">
        <v>593</v>
      </c>
      <c r="C596" s="32" t="s">
        <v>594</v>
      </c>
      <c r="D596" s="32" t="s">
        <v>72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31.2" x14ac:dyDescent="0.3">
      <c r="A597" s="31">
        <v>784</v>
      </c>
      <c r="B597" s="32" t="s">
        <v>904</v>
      </c>
      <c r="C597" s="32" t="s">
        <v>905</v>
      </c>
      <c r="D597" s="32" t="s">
        <v>72</v>
      </c>
      <c r="E597" s="32" t="s">
        <v>73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74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1188</v>
      </c>
    </row>
    <row r="598" spans="1:15" ht="31.2" x14ac:dyDescent="0.3">
      <c r="A598" s="31">
        <v>785</v>
      </c>
      <c r="B598" s="32" t="s">
        <v>909</v>
      </c>
      <c r="C598" s="32" t="s">
        <v>910</v>
      </c>
      <c r="D598" s="32" t="s">
        <v>72</v>
      </c>
      <c r="E598" s="32" t="s">
        <v>73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74</v>
      </c>
      <c r="O598" s="32" t="s">
        <v>1187</v>
      </c>
    </row>
    <row r="599" spans="1:15" ht="31.2" x14ac:dyDescent="0.3">
      <c r="A599" s="31">
        <v>786</v>
      </c>
      <c r="B599" s="32" t="s">
        <v>911</v>
      </c>
      <c r="C599" s="32" t="s">
        <v>912</v>
      </c>
      <c r="D599" s="32" t="s">
        <v>72</v>
      </c>
      <c r="E599" s="32" t="s">
        <v>73</v>
      </c>
      <c r="F599" s="32" t="s">
        <v>2041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74</v>
      </c>
      <c r="O599" s="32" t="s">
        <v>1186</v>
      </c>
    </row>
    <row r="600" spans="1:15" ht="31.2" x14ac:dyDescent="0.3">
      <c r="A600" s="31">
        <v>787</v>
      </c>
      <c r="B600" s="32" t="s">
        <v>558</v>
      </c>
      <c r="C600" s="32" t="s">
        <v>287</v>
      </c>
      <c r="D600" s="32" t="s">
        <v>87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74</v>
      </c>
      <c r="L600" s="32" t="s">
        <v>74</v>
      </c>
      <c r="M600" s="32" t="s">
        <v>74</v>
      </c>
      <c r="N600" s="32" t="s">
        <v>74</v>
      </c>
      <c r="O600" s="32" t="s">
        <v>1188</v>
      </c>
    </row>
    <row r="601" spans="1:15" ht="31.2" x14ac:dyDescent="0.3">
      <c r="A601" s="31">
        <v>788</v>
      </c>
      <c r="B601" s="32" t="s">
        <v>736</v>
      </c>
      <c r="C601" s="32" t="s">
        <v>737</v>
      </c>
      <c r="D601" s="32" t="s">
        <v>130</v>
      </c>
      <c r="E601" s="32" t="s">
        <v>73</v>
      </c>
      <c r="F601" s="32" t="s">
        <v>2039</v>
      </c>
      <c r="G601" s="32" t="s">
        <v>74</v>
      </c>
      <c r="H601" s="32" t="s">
        <v>74</v>
      </c>
      <c r="I601" s="32" t="s">
        <v>74</v>
      </c>
      <c r="J601" s="32" t="s">
        <v>74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1187</v>
      </c>
    </row>
    <row r="602" spans="1:15" ht="15.6" x14ac:dyDescent="0.3">
      <c r="A602" s="31">
        <v>789</v>
      </c>
      <c r="B602" s="32" t="s">
        <v>2207</v>
      </c>
      <c r="C602" s="29" t="s">
        <v>2200</v>
      </c>
      <c r="D602" s="29" t="s">
        <v>72</v>
      </c>
      <c r="E602" s="29" t="s">
        <v>82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/>
    </row>
    <row r="603" spans="1:15" ht="31.2" x14ac:dyDescent="0.3">
      <c r="A603" s="31">
        <v>790</v>
      </c>
      <c r="B603" s="32" t="s">
        <v>282</v>
      </c>
      <c r="C603" s="32" t="s">
        <v>283</v>
      </c>
      <c r="D603" s="32" t="s">
        <v>72</v>
      </c>
      <c r="E603" s="32" t="s">
        <v>73</v>
      </c>
      <c r="F603" s="32" t="s">
        <v>2041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74</v>
      </c>
      <c r="O603" s="32" t="s">
        <v>1188</v>
      </c>
    </row>
    <row r="604" spans="1:15" ht="31.2" x14ac:dyDescent="0.3">
      <c r="A604" s="31">
        <v>791</v>
      </c>
      <c r="B604" s="32" t="s">
        <v>913</v>
      </c>
      <c r="C604" s="32" t="s">
        <v>914</v>
      </c>
      <c r="D604" s="32" t="s">
        <v>130</v>
      </c>
      <c r="E604" s="32" t="s">
        <v>73</v>
      </c>
      <c r="F604" s="32" t="s">
        <v>2039</v>
      </c>
      <c r="G604" s="32" t="s">
        <v>77</v>
      </c>
      <c r="H604" s="32" t="s">
        <v>74</v>
      </c>
      <c r="I604" s="32" t="s">
        <v>74</v>
      </c>
      <c r="J604" s="32" t="s">
        <v>74</v>
      </c>
      <c r="K604" s="32" t="s">
        <v>74</v>
      </c>
      <c r="L604" s="32" t="s">
        <v>74</v>
      </c>
      <c r="M604" s="32" t="s">
        <v>74</v>
      </c>
      <c r="N604" s="32" t="s">
        <v>74</v>
      </c>
      <c r="O604" s="32" t="s">
        <v>1190</v>
      </c>
    </row>
    <row r="605" spans="1:15" ht="15.6" x14ac:dyDescent="0.3">
      <c r="A605" s="31">
        <v>792</v>
      </c>
      <c r="B605" s="32" t="s">
        <v>2205</v>
      </c>
      <c r="C605" s="29" t="s">
        <v>2201</v>
      </c>
      <c r="D605" s="29" t="s">
        <v>72</v>
      </c>
      <c r="E605" s="29" t="s">
        <v>73</v>
      </c>
      <c r="F605" s="32" t="s">
        <v>2039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/>
    </row>
    <row r="606" spans="1:15" ht="15.6" x14ac:dyDescent="0.3">
      <c r="A606" s="31">
        <v>793</v>
      </c>
      <c r="B606" s="32" t="s">
        <v>2183</v>
      </c>
      <c r="C606" s="29" t="s">
        <v>2184</v>
      </c>
      <c r="D606" s="29" t="s">
        <v>72</v>
      </c>
      <c r="E606" s="29" t="s">
        <v>73</v>
      </c>
      <c r="F606" s="32" t="s">
        <v>2039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74</v>
      </c>
      <c r="L606" s="32" t="s">
        <v>74</v>
      </c>
      <c r="M606" s="32" t="s">
        <v>74</v>
      </c>
      <c r="N606" s="32" t="s">
        <v>77</v>
      </c>
      <c r="O606" s="32"/>
    </row>
    <row r="607" spans="1:15" ht="31.2" x14ac:dyDescent="0.3">
      <c r="A607" s="31">
        <v>794</v>
      </c>
      <c r="B607" s="32" t="s">
        <v>915</v>
      </c>
      <c r="C607" s="32" t="s">
        <v>29</v>
      </c>
      <c r="D607" s="32" t="s">
        <v>72</v>
      </c>
      <c r="E607" s="32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74</v>
      </c>
      <c r="O607" s="32" t="s">
        <v>1190</v>
      </c>
    </row>
    <row r="608" spans="1:15" ht="15.6" x14ac:dyDescent="0.3">
      <c r="A608" s="31">
        <v>795</v>
      </c>
      <c r="B608" s="32" t="s">
        <v>916</v>
      </c>
      <c r="C608" s="32" t="s">
        <v>917</v>
      </c>
      <c r="D608" s="32" t="s">
        <v>87</v>
      </c>
      <c r="E608" s="32" t="s">
        <v>82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1193</v>
      </c>
    </row>
    <row r="609" spans="1:15" ht="15.6" x14ac:dyDescent="0.3">
      <c r="A609" s="31">
        <v>796</v>
      </c>
      <c r="B609" s="32" t="s">
        <v>253</v>
      </c>
      <c r="C609" s="32" t="s">
        <v>254</v>
      </c>
      <c r="D609" s="32" t="s">
        <v>72</v>
      </c>
      <c r="E609" s="32" t="s">
        <v>105</v>
      </c>
      <c r="F609" s="32" t="s">
        <v>2041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1210</v>
      </c>
    </row>
    <row r="610" spans="1:15" ht="15.6" x14ac:dyDescent="0.3">
      <c r="A610" s="31">
        <v>798</v>
      </c>
      <c r="B610" s="32" t="s">
        <v>918</v>
      </c>
      <c r="C610" s="32" t="s">
        <v>919</v>
      </c>
      <c r="D610" s="32" t="s">
        <v>72</v>
      </c>
      <c r="E610" s="32" t="s">
        <v>105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1210</v>
      </c>
    </row>
    <row r="611" spans="1:15" ht="15.6" x14ac:dyDescent="0.3">
      <c r="A611" s="31">
        <v>799</v>
      </c>
      <c r="B611" s="32" t="s">
        <v>920</v>
      </c>
      <c r="C611" s="32" t="s">
        <v>921</v>
      </c>
      <c r="D611" s="32" t="s">
        <v>72</v>
      </c>
      <c r="E611" s="32" t="s">
        <v>105</v>
      </c>
      <c r="F611" s="32" t="s">
        <v>2039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1206</v>
      </c>
    </row>
    <row r="612" spans="1:15" ht="31.2" x14ac:dyDescent="0.3">
      <c r="A612" s="31">
        <v>800</v>
      </c>
      <c r="B612" s="32" t="s">
        <v>922</v>
      </c>
      <c r="C612" s="32" t="s">
        <v>923</v>
      </c>
      <c r="D612" s="32" t="s">
        <v>72</v>
      </c>
      <c r="E612" s="32" t="s">
        <v>73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1185</v>
      </c>
    </row>
    <row r="613" spans="1:15" ht="31.2" x14ac:dyDescent="0.3">
      <c r="A613" s="31">
        <v>801</v>
      </c>
      <c r="B613" s="32" t="s">
        <v>924</v>
      </c>
      <c r="C613" s="32" t="s">
        <v>1262</v>
      </c>
      <c r="D613" s="32" t="s">
        <v>72</v>
      </c>
      <c r="E613" s="32" t="s">
        <v>73</v>
      </c>
      <c r="F613" s="32" t="s">
        <v>2041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74</v>
      </c>
      <c r="O613" s="32" t="s">
        <v>1186</v>
      </c>
    </row>
    <row r="614" spans="1:15" ht="15.6" x14ac:dyDescent="0.3">
      <c r="A614" s="31">
        <v>802</v>
      </c>
      <c r="B614" s="32" t="s">
        <v>925</v>
      </c>
      <c r="C614" s="32" t="s">
        <v>926</v>
      </c>
      <c r="D614" s="32" t="s">
        <v>72</v>
      </c>
      <c r="E614" s="32" t="s">
        <v>82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1193</v>
      </c>
    </row>
    <row r="615" spans="1:15" ht="15.6" x14ac:dyDescent="0.3">
      <c r="A615" s="31">
        <v>803</v>
      </c>
      <c r="B615" s="32" t="s">
        <v>927</v>
      </c>
      <c r="C615" s="32" t="s">
        <v>928</v>
      </c>
      <c r="D615" s="32" t="s">
        <v>72</v>
      </c>
      <c r="E615" s="32" t="s">
        <v>82</v>
      </c>
      <c r="F615" s="32" t="s">
        <v>2039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77</v>
      </c>
      <c r="O615" s="32" t="s">
        <v>1193</v>
      </c>
    </row>
    <row r="616" spans="1:15" ht="15.6" x14ac:dyDescent="0.3">
      <c r="A616" s="31">
        <v>804</v>
      </c>
      <c r="B616" s="32" t="s">
        <v>929</v>
      </c>
      <c r="C616" s="32" t="s">
        <v>930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6" x14ac:dyDescent="0.3">
      <c r="A617" s="31">
        <v>805</v>
      </c>
      <c r="B617" s="32" t="s">
        <v>931</v>
      </c>
      <c r="C617" s="32" t="s">
        <v>932</v>
      </c>
      <c r="D617" s="32" t="s">
        <v>72</v>
      </c>
      <c r="E617" s="32" t="s">
        <v>105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1208</v>
      </c>
    </row>
    <row r="618" spans="1:15" ht="15.6" x14ac:dyDescent="0.3">
      <c r="A618" s="31">
        <v>806</v>
      </c>
      <c r="B618" s="32" t="s">
        <v>933</v>
      </c>
      <c r="C618" s="32" t="s">
        <v>934</v>
      </c>
      <c r="D618" s="32" t="s">
        <v>72</v>
      </c>
      <c r="E618" s="32" t="s">
        <v>105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74</v>
      </c>
      <c r="O618" s="32" t="s">
        <v>1206</v>
      </c>
    </row>
    <row r="619" spans="1:15" ht="15.6" x14ac:dyDescent="0.3">
      <c r="A619" s="31">
        <v>807</v>
      </c>
      <c r="B619" s="32" t="s">
        <v>352</v>
      </c>
      <c r="C619" s="32" t="s">
        <v>353</v>
      </c>
      <c r="D619" s="32" t="s">
        <v>72</v>
      </c>
      <c r="E619" s="32" t="s">
        <v>105</v>
      </c>
      <c r="F619" s="32" t="s">
        <v>2041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6" x14ac:dyDescent="0.3">
      <c r="A620" s="31">
        <v>808</v>
      </c>
      <c r="B620" s="32" t="s">
        <v>935</v>
      </c>
      <c r="C620" s="32" t="s">
        <v>936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1182</v>
      </c>
    </row>
    <row r="621" spans="1:15" ht="15.6" x14ac:dyDescent="0.3">
      <c r="A621" s="31">
        <v>809</v>
      </c>
      <c r="B621" s="32" t="s">
        <v>2164</v>
      </c>
      <c r="C621" s="29" t="s">
        <v>2165</v>
      </c>
      <c r="D621" s="29"/>
      <c r="E621" s="29" t="s">
        <v>105</v>
      </c>
      <c r="F621" s="32" t="s">
        <v>2039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74</v>
      </c>
      <c r="L621" s="32" t="s">
        <v>74</v>
      </c>
      <c r="M621" s="32" t="s">
        <v>74</v>
      </c>
      <c r="N621" s="32" t="s">
        <v>77</v>
      </c>
      <c r="O621" s="32"/>
    </row>
    <row r="622" spans="1:15" ht="31.2" x14ac:dyDescent="0.3">
      <c r="A622" s="31">
        <v>810</v>
      </c>
      <c r="B622" s="32" t="s">
        <v>937</v>
      </c>
      <c r="C622" s="32" t="s">
        <v>938</v>
      </c>
      <c r="D622" s="32" t="s">
        <v>72</v>
      </c>
      <c r="E622" s="32" t="s">
        <v>73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74</v>
      </c>
      <c r="O622" s="32" t="s">
        <v>1187</v>
      </c>
    </row>
    <row r="623" spans="1:15" ht="31.2" x14ac:dyDescent="0.3">
      <c r="A623" s="31">
        <v>811</v>
      </c>
      <c r="B623" s="32" t="s">
        <v>939</v>
      </c>
      <c r="C623" s="32" t="s">
        <v>940</v>
      </c>
      <c r="D623" s="32" t="s">
        <v>72</v>
      </c>
      <c r="E623" s="32" t="s">
        <v>73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1188</v>
      </c>
    </row>
    <row r="624" spans="1:15" ht="31.2" x14ac:dyDescent="0.3">
      <c r="A624" s="31">
        <v>812</v>
      </c>
      <c r="B624" s="32" t="s">
        <v>941</v>
      </c>
      <c r="C624" s="32" t="s">
        <v>942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1189</v>
      </c>
    </row>
    <row r="625" spans="1:15" ht="15.6" x14ac:dyDescent="0.3">
      <c r="A625" s="31">
        <v>813</v>
      </c>
      <c r="B625" s="32" t="s">
        <v>2170</v>
      </c>
      <c r="C625" s="29" t="s">
        <v>2171</v>
      </c>
      <c r="D625" s="29" t="s">
        <v>72</v>
      </c>
      <c r="E625" s="29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74</v>
      </c>
      <c r="L625" s="32" t="s">
        <v>74</v>
      </c>
      <c r="M625" s="32" t="s">
        <v>74</v>
      </c>
      <c r="N625" s="32" t="s">
        <v>77</v>
      </c>
      <c r="O625" s="32"/>
    </row>
    <row r="626" spans="1:15" ht="31.2" x14ac:dyDescent="0.3">
      <c r="A626" s="31">
        <v>815</v>
      </c>
      <c r="B626" s="32" t="s">
        <v>476</v>
      </c>
      <c r="C626" s="32" t="s">
        <v>477</v>
      </c>
      <c r="D626" s="32" t="s">
        <v>72</v>
      </c>
      <c r="E626" s="32" t="s">
        <v>73</v>
      </c>
      <c r="F626" s="32" t="s">
        <v>2041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1183</v>
      </c>
    </row>
    <row r="627" spans="1:15" ht="31.2" x14ac:dyDescent="0.3">
      <c r="A627" s="31">
        <v>816</v>
      </c>
      <c r="B627" s="32" t="s">
        <v>943</v>
      </c>
      <c r="C627" s="32" t="s">
        <v>944</v>
      </c>
      <c r="D627" s="32" t="s">
        <v>72</v>
      </c>
      <c r="E627" s="32" t="s">
        <v>73</v>
      </c>
      <c r="F627" s="32" t="s">
        <v>2039</v>
      </c>
      <c r="G627" s="32" t="s">
        <v>77</v>
      </c>
      <c r="H627" s="32" t="s">
        <v>77</v>
      </c>
      <c r="I627" s="32" t="s">
        <v>77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77</v>
      </c>
      <c r="O627" s="32" t="s">
        <v>1189</v>
      </c>
    </row>
    <row r="628" spans="1:15" ht="15.6" x14ac:dyDescent="0.3">
      <c r="A628" s="31">
        <v>817</v>
      </c>
      <c r="B628" s="32" t="s">
        <v>945</v>
      </c>
      <c r="C628" s="32" t="s">
        <v>946</v>
      </c>
      <c r="D628" s="32" t="s">
        <v>72</v>
      </c>
      <c r="E628" s="32" t="s">
        <v>90</v>
      </c>
      <c r="F628" s="32" t="s">
        <v>2039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74</v>
      </c>
      <c r="M628" s="32" t="s">
        <v>74</v>
      </c>
      <c r="N628" s="32" t="s">
        <v>77</v>
      </c>
      <c r="O628" s="32" t="s">
        <v>1182</v>
      </c>
    </row>
    <row r="629" spans="1:15" ht="31.2" x14ac:dyDescent="0.3">
      <c r="A629" s="31">
        <v>818</v>
      </c>
      <c r="B629" s="32" t="s">
        <v>947</v>
      </c>
      <c r="C629" s="32" t="s">
        <v>948</v>
      </c>
      <c r="D629" s="32" t="s">
        <v>72</v>
      </c>
      <c r="E629" s="32" t="s">
        <v>73</v>
      </c>
      <c r="F629" s="32" t="s">
        <v>2039</v>
      </c>
      <c r="G629" s="32" t="s">
        <v>74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1188</v>
      </c>
    </row>
    <row r="630" spans="1:15" ht="15.6" x14ac:dyDescent="0.3">
      <c r="A630" s="31">
        <v>819</v>
      </c>
      <c r="B630" s="32" t="s">
        <v>949</v>
      </c>
      <c r="C630" s="32" t="s">
        <v>950</v>
      </c>
      <c r="D630" s="32" t="s">
        <v>72</v>
      </c>
      <c r="E630" s="32" t="s">
        <v>105</v>
      </c>
      <c r="F630" s="32" t="s">
        <v>2039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1206</v>
      </c>
    </row>
    <row r="631" spans="1:15" ht="31.2" x14ac:dyDescent="0.3">
      <c r="A631" s="31">
        <v>821</v>
      </c>
      <c r="B631" s="32" t="s">
        <v>951</v>
      </c>
      <c r="C631" s="32" t="s">
        <v>952</v>
      </c>
      <c r="D631" s="32" t="s">
        <v>72</v>
      </c>
      <c r="E631" s="32" t="s">
        <v>73</v>
      </c>
      <c r="F631" s="32" t="s">
        <v>2041</v>
      </c>
      <c r="G631" s="32" t="s">
        <v>77</v>
      </c>
      <c r="H631" s="32" t="s">
        <v>74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74</v>
      </c>
      <c r="N631" s="32" t="s">
        <v>74</v>
      </c>
      <c r="O631" s="32" t="s">
        <v>1188</v>
      </c>
    </row>
    <row r="632" spans="1:15" ht="15.6" x14ac:dyDescent="0.3">
      <c r="A632" s="31">
        <v>822</v>
      </c>
      <c r="B632" s="32" t="s">
        <v>953</v>
      </c>
      <c r="C632" s="32" t="s">
        <v>954</v>
      </c>
      <c r="D632" s="32" t="s">
        <v>72</v>
      </c>
      <c r="E632" s="32" t="s">
        <v>82</v>
      </c>
      <c r="F632" s="32" t="s">
        <v>2039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1182</v>
      </c>
    </row>
    <row r="633" spans="1:15" ht="15.6" x14ac:dyDescent="0.3">
      <c r="A633" s="31">
        <v>823</v>
      </c>
      <c r="B633" s="32" t="s">
        <v>955</v>
      </c>
      <c r="C633" s="32" t="s">
        <v>956</v>
      </c>
      <c r="D633" s="32" t="s">
        <v>72</v>
      </c>
      <c r="E633" s="32" t="s">
        <v>90</v>
      </c>
      <c r="F633" s="32" t="s">
        <v>2039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74</v>
      </c>
      <c r="L633" s="32" t="s">
        <v>74</v>
      </c>
      <c r="M633" s="32" t="s">
        <v>74</v>
      </c>
      <c r="N633" s="32" t="s">
        <v>77</v>
      </c>
      <c r="O633" s="32" t="s">
        <v>1183</v>
      </c>
    </row>
    <row r="634" spans="1:15" ht="15.6" x14ac:dyDescent="0.3">
      <c r="A634" s="31">
        <v>824</v>
      </c>
      <c r="B634" s="32" t="s">
        <v>957</v>
      </c>
      <c r="C634" s="32" t="s">
        <v>958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1193</v>
      </c>
    </row>
    <row r="635" spans="1:15" ht="15.6" x14ac:dyDescent="0.3">
      <c r="A635" s="31">
        <v>825</v>
      </c>
      <c r="B635" s="32" t="s">
        <v>959</v>
      </c>
      <c r="C635" s="32" t="s">
        <v>960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74</v>
      </c>
      <c r="O635" s="32" t="s">
        <v>1182</v>
      </c>
    </row>
    <row r="636" spans="1:15" ht="31.2" x14ac:dyDescent="0.3">
      <c r="A636" s="31">
        <v>826</v>
      </c>
      <c r="B636" s="32" t="s">
        <v>961</v>
      </c>
      <c r="C636" s="32" t="s">
        <v>962</v>
      </c>
      <c r="D636" s="32" t="s">
        <v>72</v>
      </c>
      <c r="E636" s="32" t="s">
        <v>73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1186</v>
      </c>
    </row>
    <row r="637" spans="1:15" ht="31.2" x14ac:dyDescent="0.3">
      <c r="A637" s="31">
        <v>828</v>
      </c>
      <c r="B637" s="32" t="s">
        <v>963</v>
      </c>
      <c r="C637" s="32" t="s">
        <v>964</v>
      </c>
      <c r="D637" s="32" t="s">
        <v>72</v>
      </c>
      <c r="E637" s="32" t="s">
        <v>73</v>
      </c>
      <c r="F637" s="32" t="s">
        <v>2039</v>
      </c>
      <c r="G637" s="32" t="s">
        <v>74</v>
      </c>
      <c r="H637" s="32" t="s">
        <v>74</v>
      </c>
      <c r="I637" s="32" t="s">
        <v>74</v>
      </c>
      <c r="J637" s="32" t="s">
        <v>74</v>
      </c>
      <c r="K637" s="32" t="s">
        <v>74</v>
      </c>
      <c r="L637" s="32" t="s">
        <v>74</v>
      </c>
      <c r="M637" s="32" t="s">
        <v>74</v>
      </c>
      <c r="N637" s="32" t="s">
        <v>74</v>
      </c>
      <c r="O637" s="32" t="s">
        <v>1186</v>
      </c>
    </row>
    <row r="638" spans="1:15" ht="15.6" x14ac:dyDescent="0.3">
      <c r="A638" s="31">
        <v>829</v>
      </c>
      <c r="B638" s="32" t="s">
        <v>965</v>
      </c>
      <c r="C638" s="32" t="s">
        <v>966</v>
      </c>
      <c r="D638" s="32" t="s">
        <v>72</v>
      </c>
      <c r="E638" s="32" t="s">
        <v>90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74</v>
      </c>
      <c r="O638" s="32" t="s">
        <v>1182</v>
      </c>
    </row>
    <row r="639" spans="1:15" ht="15.6" x14ac:dyDescent="0.3">
      <c r="A639" s="31">
        <v>830</v>
      </c>
      <c r="B639" s="32" t="s">
        <v>967</v>
      </c>
      <c r="C639" s="32" t="s">
        <v>968</v>
      </c>
      <c r="D639" s="32" t="s">
        <v>72</v>
      </c>
      <c r="E639" s="32" t="s">
        <v>82</v>
      </c>
      <c r="F639" s="32" t="s">
        <v>2039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77</v>
      </c>
      <c r="L639" s="32" t="s">
        <v>77</v>
      </c>
      <c r="M639" s="32" t="s">
        <v>77</v>
      </c>
      <c r="N639" s="32" t="s">
        <v>74</v>
      </c>
      <c r="O639" s="32" t="s">
        <v>1182</v>
      </c>
    </row>
    <row r="640" spans="1:15" ht="15.6" x14ac:dyDescent="0.3">
      <c r="A640" s="31">
        <v>831</v>
      </c>
      <c r="B640" s="32" t="s">
        <v>969</v>
      </c>
      <c r="C640" s="32" t="s">
        <v>970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1183</v>
      </c>
    </row>
    <row r="641" spans="1:15" ht="31.2" x14ac:dyDescent="0.3">
      <c r="A641" s="31">
        <v>832</v>
      </c>
      <c r="B641" s="32" t="s">
        <v>971</v>
      </c>
      <c r="C641" s="32" t="s">
        <v>972</v>
      </c>
      <c r="D641" s="32" t="s">
        <v>72</v>
      </c>
      <c r="E641" s="32" t="s">
        <v>105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1211</v>
      </c>
    </row>
    <row r="642" spans="1:15" ht="31.2" x14ac:dyDescent="0.3">
      <c r="A642" s="31">
        <v>833</v>
      </c>
      <c r="B642" s="32" t="s">
        <v>973</v>
      </c>
      <c r="C642" s="32" t="s">
        <v>974</v>
      </c>
      <c r="D642" s="32" t="s">
        <v>72</v>
      </c>
      <c r="E642" s="32" t="s">
        <v>73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1188</v>
      </c>
    </row>
    <row r="643" spans="1:15" ht="31.2" x14ac:dyDescent="0.3">
      <c r="A643" s="31">
        <v>834</v>
      </c>
      <c r="B643" s="32" t="s">
        <v>975</v>
      </c>
      <c r="C643" s="32" t="s">
        <v>976</v>
      </c>
      <c r="D643" s="32" t="s">
        <v>72</v>
      </c>
      <c r="E643" s="32" t="s">
        <v>73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1186</v>
      </c>
    </row>
    <row r="644" spans="1:15" ht="31.2" x14ac:dyDescent="0.3">
      <c r="A644" s="31">
        <v>835</v>
      </c>
      <c r="B644" s="32" t="s">
        <v>977</v>
      </c>
      <c r="C644" s="32" t="s">
        <v>978</v>
      </c>
      <c r="D644" s="32" t="s">
        <v>72</v>
      </c>
      <c r="E644" s="32" t="s">
        <v>73</v>
      </c>
      <c r="F644" s="32" t="s">
        <v>2041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1192</v>
      </c>
    </row>
    <row r="645" spans="1:15" ht="31.2" x14ac:dyDescent="0.3">
      <c r="A645" s="31">
        <v>836</v>
      </c>
      <c r="B645" s="32" t="s">
        <v>979</v>
      </c>
      <c r="C645" s="32" t="s">
        <v>980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1183</v>
      </c>
    </row>
    <row r="646" spans="1:15" ht="15.6" x14ac:dyDescent="0.3">
      <c r="A646" s="31">
        <v>837</v>
      </c>
      <c r="B646" s="32" t="s">
        <v>2188</v>
      </c>
      <c r="C646" s="29"/>
      <c r="D646" s="29"/>
      <c r="E646" s="29"/>
      <c r="F646" s="32" t="s">
        <v>2039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31.2" x14ac:dyDescent="0.3">
      <c r="A647" s="31">
        <v>838</v>
      </c>
      <c r="B647" s="32" t="s">
        <v>981</v>
      </c>
      <c r="C647" s="32" t="s">
        <v>982</v>
      </c>
      <c r="D647" s="32" t="s">
        <v>72</v>
      </c>
      <c r="E647" s="32" t="s">
        <v>82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1194</v>
      </c>
    </row>
    <row r="648" spans="1:15" ht="31.2" x14ac:dyDescent="0.3">
      <c r="A648" s="31">
        <v>839</v>
      </c>
      <c r="B648" s="32" t="s">
        <v>983</v>
      </c>
      <c r="C648" s="32" t="s">
        <v>984</v>
      </c>
      <c r="D648" s="32" t="s">
        <v>130</v>
      </c>
      <c r="E648" s="32" t="s">
        <v>73</v>
      </c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74</v>
      </c>
      <c r="K648" s="32" t="s">
        <v>74</v>
      </c>
      <c r="L648" s="32" t="s">
        <v>74</v>
      </c>
      <c r="M648" s="32" t="s">
        <v>74</v>
      </c>
      <c r="N648" s="32" t="s">
        <v>74</v>
      </c>
      <c r="O648" s="32" t="s">
        <v>1189</v>
      </c>
    </row>
    <row r="649" spans="1:15" ht="15.6" x14ac:dyDescent="0.3">
      <c r="A649" s="31">
        <v>840</v>
      </c>
      <c r="B649" s="32" t="s">
        <v>985</v>
      </c>
      <c r="C649" s="32" t="s">
        <v>986</v>
      </c>
      <c r="D649" s="32" t="s">
        <v>72</v>
      </c>
      <c r="E649" s="32" t="s">
        <v>105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74</v>
      </c>
      <c r="K649" s="32" t="s">
        <v>74</v>
      </c>
      <c r="L649" s="32" t="s">
        <v>77</v>
      </c>
      <c r="M649" s="32" t="s">
        <v>74</v>
      </c>
      <c r="N649" s="32" t="s">
        <v>74</v>
      </c>
      <c r="O649" s="32" t="s">
        <v>1206</v>
      </c>
    </row>
    <row r="650" spans="1:15" ht="31.2" x14ac:dyDescent="0.3">
      <c r="A650" s="31">
        <v>841</v>
      </c>
      <c r="B650" s="32" t="s">
        <v>987</v>
      </c>
      <c r="C650" s="32" t="s">
        <v>988</v>
      </c>
      <c r="D650" s="32" t="s">
        <v>72</v>
      </c>
      <c r="E650" s="32" t="s">
        <v>73</v>
      </c>
      <c r="F650" s="32" t="s">
        <v>2039</v>
      </c>
      <c r="G650" s="32" t="s">
        <v>77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1188</v>
      </c>
    </row>
    <row r="651" spans="1:15" ht="15.6" x14ac:dyDescent="0.3">
      <c r="A651" s="31">
        <v>842</v>
      </c>
      <c r="B651" s="32" t="s">
        <v>989</v>
      </c>
      <c r="C651" s="32" t="s">
        <v>990</v>
      </c>
      <c r="D651" s="32" t="s">
        <v>72</v>
      </c>
      <c r="E651" s="32" t="s">
        <v>82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1193</v>
      </c>
    </row>
    <row r="652" spans="1:15" ht="15.6" x14ac:dyDescent="0.3">
      <c r="A652" s="31">
        <v>843</v>
      </c>
      <c r="B652" s="32" t="s">
        <v>991</v>
      </c>
      <c r="C652" s="32" t="s">
        <v>992</v>
      </c>
      <c r="D652" s="32" t="s">
        <v>72</v>
      </c>
      <c r="E652" s="32" t="s">
        <v>82</v>
      </c>
      <c r="F652" s="32" t="s">
        <v>2039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1193</v>
      </c>
    </row>
    <row r="653" spans="1:15" ht="15.6" x14ac:dyDescent="0.3">
      <c r="A653" s="29">
        <v>844</v>
      </c>
      <c r="B653" s="29" t="s">
        <v>993</v>
      </c>
      <c r="C653" s="29" t="s">
        <v>994</v>
      </c>
      <c r="D653" s="29" t="s">
        <v>72</v>
      </c>
      <c r="E653" s="29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74</v>
      </c>
      <c r="L653" s="32" t="s">
        <v>77</v>
      </c>
      <c r="M653" s="32" t="s">
        <v>74</v>
      </c>
      <c r="N653" s="29" t="s">
        <v>74</v>
      </c>
      <c r="O653" s="29" t="s">
        <v>1193</v>
      </c>
    </row>
    <row r="654" spans="1:15" ht="31.2" x14ac:dyDescent="0.3">
      <c r="A654" s="31">
        <v>845</v>
      </c>
      <c r="B654" s="32" t="s">
        <v>995</v>
      </c>
      <c r="C654" s="32" t="s">
        <v>55</v>
      </c>
      <c r="D654" s="32" t="s">
        <v>72</v>
      </c>
      <c r="E654" s="32" t="s">
        <v>73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1186</v>
      </c>
    </row>
    <row r="655" spans="1:15" ht="15.6" x14ac:dyDescent="0.3">
      <c r="A655" s="31">
        <v>850</v>
      </c>
      <c r="B655" s="32" t="s">
        <v>996</v>
      </c>
      <c r="C655" s="32" t="s">
        <v>997</v>
      </c>
      <c r="D655" s="32" t="s">
        <v>72</v>
      </c>
      <c r="E655" s="32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1182</v>
      </c>
    </row>
    <row r="656" spans="1:15" ht="31.2" x14ac:dyDescent="0.3">
      <c r="A656" s="31">
        <v>851</v>
      </c>
      <c r="B656" s="32" t="s">
        <v>998</v>
      </c>
      <c r="C656" s="32" t="s">
        <v>999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1189</v>
      </c>
    </row>
    <row r="657" spans="1:15" ht="15.6" x14ac:dyDescent="0.3">
      <c r="A657" s="31">
        <v>852</v>
      </c>
      <c r="B657" s="32" t="s">
        <v>1000</v>
      </c>
      <c r="C657" s="32" t="s">
        <v>1001</v>
      </c>
      <c r="D657" s="32" t="s">
        <v>72</v>
      </c>
      <c r="E657" s="32" t="s">
        <v>105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74</v>
      </c>
      <c r="O657" s="32" t="s">
        <v>1206</v>
      </c>
    </row>
    <row r="658" spans="1:15" ht="31.2" x14ac:dyDescent="0.3">
      <c r="A658" s="31">
        <v>853</v>
      </c>
      <c r="B658" s="32" t="s">
        <v>1002</v>
      </c>
      <c r="C658" s="32" t="s">
        <v>1003</v>
      </c>
      <c r="D658" s="32" t="s">
        <v>72</v>
      </c>
      <c r="E658" s="32" t="s">
        <v>105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74</v>
      </c>
      <c r="O658" s="32" t="s">
        <v>1207</v>
      </c>
    </row>
    <row r="659" spans="1:15" ht="15.6" x14ac:dyDescent="0.3">
      <c r="A659" s="31">
        <v>854</v>
      </c>
      <c r="B659" s="32" t="s">
        <v>1004</v>
      </c>
      <c r="C659" s="32" t="s">
        <v>1005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77</v>
      </c>
      <c r="O659" s="32" t="s">
        <v>1207</v>
      </c>
    </row>
    <row r="660" spans="1:15" ht="15.6" x14ac:dyDescent="0.3">
      <c r="A660" s="31">
        <v>855</v>
      </c>
      <c r="B660" s="32" t="s">
        <v>1006</v>
      </c>
      <c r="C660" s="32" t="s">
        <v>1007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74</v>
      </c>
      <c r="M660" s="32" t="s">
        <v>74</v>
      </c>
      <c r="N660" s="32" t="s">
        <v>74</v>
      </c>
      <c r="O660" s="32" t="s">
        <v>1211</v>
      </c>
    </row>
    <row r="661" spans="1:15" ht="15.6" x14ac:dyDescent="0.3">
      <c r="A661" s="31">
        <v>857</v>
      </c>
      <c r="B661" s="32" t="s">
        <v>1008</v>
      </c>
      <c r="C661" s="32" t="s">
        <v>1009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1206</v>
      </c>
    </row>
    <row r="662" spans="1:15" ht="31.2" x14ac:dyDescent="0.3">
      <c r="A662" s="31">
        <v>858</v>
      </c>
      <c r="B662" s="32" t="s">
        <v>1010</v>
      </c>
      <c r="C662" s="32" t="s">
        <v>1011</v>
      </c>
      <c r="D662" s="32" t="s">
        <v>72</v>
      </c>
      <c r="E662" s="32" t="s">
        <v>73</v>
      </c>
      <c r="F662" s="32" t="s">
        <v>2039</v>
      </c>
      <c r="G662" s="32" t="s">
        <v>77</v>
      </c>
      <c r="H662" s="32" t="s">
        <v>74</v>
      </c>
      <c r="I662" s="32" t="s">
        <v>74</v>
      </c>
      <c r="J662" s="32" t="s">
        <v>74</v>
      </c>
      <c r="K662" s="32" t="s">
        <v>74</v>
      </c>
      <c r="L662" s="32" t="s">
        <v>77</v>
      </c>
      <c r="M662" s="32" t="s">
        <v>74</v>
      </c>
      <c r="N662" s="32" t="s">
        <v>74</v>
      </c>
      <c r="O662" s="32" t="s">
        <v>1186</v>
      </c>
    </row>
    <row r="663" spans="1:15" ht="15.6" x14ac:dyDescent="0.3">
      <c r="A663" s="31">
        <v>859</v>
      </c>
      <c r="B663" s="32" t="s">
        <v>1012</v>
      </c>
      <c r="C663" s="32" t="s">
        <v>1013</v>
      </c>
      <c r="D663" s="32" t="s">
        <v>72</v>
      </c>
      <c r="E663" s="32" t="s">
        <v>82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1193</v>
      </c>
    </row>
    <row r="664" spans="1:15" ht="31.2" x14ac:dyDescent="0.3">
      <c r="A664" s="31">
        <v>860</v>
      </c>
      <c r="B664" s="32" t="s">
        <v>1014</v>
      </c>
      <c r="C664" s="32" t="s">
        <v>1015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1188</v>
      </c>
    </row>
    <row r="665" spans="1:15" ht="31.2" x14ac:dyDescent="0.3">
      <c r="A665" s="31">
        <v>861</v>
      </c>
      <c r="B665" s="32" t="s">
        <v>1016</v>
      </c>
      <c r="C665" s="32" t="s">
        <v>1017</v>
      </c>
      <c r="D665" s="32" t="s">
        <v>72</v>
      </c>
      <c r="E665" s="32" t="s">
        <v>73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1188</v>
      </c>
    </row>
    <row r="666" spans="1:15" ht="15.6" x14ac:dyDescent="0.3">
      <c r="A666" s="31">
        <v>862</v>
      </c>
      <c r="B666" s="32" t="s">
        <v>1018</v>
      </c>
      <c r="C666" s="32" t="s">
        <v>1019</v>
      </c>
      <c r="D666" s="32" t="s">
        <v>72</v>
      </c>
      <c r="E666" s="32" t="s">
        <v>105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1182</v>
      </c>
    </row>
    <row r="667" spans="1:15" ht="31.2" x14ac:dyDescent="0.3">
      <c r="A667" s="31">
        <v>864</v>
      </c>
      <c r="B667" s="32" t="s">
        <v>1020</v>
      </c>
      <c r="C667" s="32" t="s">
        <v>1021</v>
      </c>
      <c r="D667" s="32" t="s">
        <v>72</v>
      </c>
      <c r="E667" s="32" t="s">
        <v>105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74</v>
      </c>
      <c r="O667" s="32" t="s">
        <v>1212</v>
      </c>
    </row>
    <row r="668" spans="1:15" ht="31.2" x14ac:dyDescent="0.3">
      <c r="A668" s="31">
        <v>865</v>
      </c>
      <c r="B668" s="32" t="s">
        <v>1022</v>
      </c>
      <c r="C668" s="32" t="s">
        <v>1023</v>
      </c>
      <c r="D668" s="32" t="s">
        <v>72</v>
      </c>
      <c r="E668" s="32" t="s">
        <v>73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1186</v>
      </c>
    </row>
    <row r="669" spans="1:15" ht="31.2" x14ac:dyDescent="0.3">
      <c r="A669" s="31">
        <v>866</v>
      </c>
      <c r="B669" s="32" t="s">
        <v>1024</v>
      </c>
      <c r="C669" s="32" t="s">
        <v>1025</v>
      </c>
      <c r="D669" s="32" t="s">
        <v>72</v>
      </c>
      <c r="E669" s="32" t="s">
        <v>73</v>
      </c>
      <c r="F669" s="32" t="s">
        <v>2039</v>
      </c>
      <c r="G669" s="32" t="s">
        <v>77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77</v>
      </c>
      <c r="M669" s="32" t="s">
        <v>74</v>
      </c>
      <c r="N669" s="32" t="s">
        <v>74</v>
      </c>
      <c r="O669" s="32" t="s">
        <v>1186</v>
      </c>
    </row>
    <row r="670" spans="1:15" ht="15.6" x14ac:dyDescent="0.3">
      <c r="A670" s="31">
        <v>867</v>
      </c>
      <c r="B670" s="32" t="s">
        <v>1026</v>
      </c>
      <c r="C670" s="32" t="s">
        <v>1027</v>
      </c>
      <c r="D670" s="32" t="s">
        <v>72</v>
      </c>
      <c r="E670" s="32" t="s">
        <v>82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1193</v>
      </c>
    </row>
    <row r="671" spans="1:15" ht="31.2" x14ac:dyDescent="0.3">
      <c r="A671" s="31">
        <v>868</v>
      </c>
      <c r="B671" s="32" t="s">
        <v>1028</v>
      </c>
      <c r="C671" s="32" t="s">
        <v>1029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1187</v>
      </c>
    </row>
    <row r="672" spans="1:15" ht="15.6" x14ac:dyDescent="0.3">
      <c r="A672" s="31">
        <v>869</v>
      </c>
      <c r="B672" s="32" t="s">
        <v>1030</v>
      </c>
      <c r="C672" s="32" t="s">
        <v>1261</v>
      </c>
      <c r="D672" s="32" t="s">
        <v>72</v>
      </c>
      <c r="E672" s="32" t="s">
        <v>105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1182</v>
      </c>
    </row>
    <row r="673" spans="1:15" ht="15.6" x14ac:dyDescent="0.3">
      <c r="A673" s="31">
        <v>870</v>
      </c>
      <c r="B673" s="32" t="s">
        <v>1031</v>
      </c>
      <c r="C673" s="32" t="s">
        <v>1032</v>
      </c>
      <c r="D673" s="32" t="s">
        <v>72</v>
      </c>
      <c r="E673" s="32" t="s">
        <v>90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1184</v>
      </c>
    </row>
    <row r="674" spans="1:15" ht="15.6" x14ac:dyDescent="0.3">
      <c r="A674" s="31">
        <v>871</v>
      </c>
      <c r="B674" s="32" t="s">
        <v>2217</v>
      </c>
      <c r="C674" s="29" t="s">
        <v>2218</v>
      </c>
      <c r="D674" s="29" t="s">
        <v>72</v>
      </c>
      <c r="E674" s="29" t="s">
        <v>90</v>
      </c>
      <c r="F674" s="32" t="s">
        <v>1303</v>
      </c>
      <c r="G674" s="32" t="s">
        <v>1303</v>
      </c>
      <c r="H674" s="32" t="s">
        <v>1303</v>
      </c>
      <c r="I674" s="32" t="s">
        <v>1303</v>
      </c>
      <c r="J674" s="32" t="s">
        <v>1303</v>
      </c>
      <c r="K674" s="32" t="s">
        <v>1303</v>
      </c>
      <c r="L674" s="32" t="s">
        <v>1303</v>
      </c>
      <c r="M674" s="32" t="s">
        <v>1303</v>
      </c>
      <c r="N674" s="32"/>
      <c r="O674" s="32"/>
    </row>
    <row r="675" spans="1:15" ht="15.6" x14ac:dyDescent="0.3">
      <c r="A675" s="31">
        <v>872</v>
      </c>
      <c r="B675" s="32" t="s">
        <v>1033</v>
      </c>
      <c r="C675" s="32" t="s">
        <v>1034</v>
      </c>
      <c r="D675" s="32" t="s">
        <v>72</v>
      </c>
      <c r="E675" s="32" t="s">
        <v>105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1206</v>
      </c>
    </row>
    <row r="676" spans="1:15" ht="15.6" x14ac:dyDescent="0.3">
      <c r="A676" s="31">
        <v>873</v>
      </c>
      <c r="B676" s="32" t="s">
        <v>1035</v>
      </c>
      <c r="C676" s="32" t="s">
        <v>1036</v>
      </c>
      <c r="D676" s="32" t="s">
        <v>72</v>
      </c>
      <c r="E676" s="32" t="s">
        <v>90</v>
      </c>
      <c r="F676" s="32" t="s">
        <v>2041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1183</v>
      </c>
    </row>
    <row r="677" spans="1:15" ht="15.6" x14ac:dyDescent="0.3">
      <c r="A677" s="31">
        <v>874</v>
      </c>
      <c r="B677" s="32" t="s">
        <v>1037</v>
      </c>
      <c r="C677" s="32" t="s">
        <v>1038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1182</v>
      </c>
    </row>
    <row r="678" spans="1:15" ht="31.2" x14ac:dyDescent="0.3">
      <c r="A678" s="31">
        <v>875</v>
      </c>
      <c r="B678" s="32" t="s">
        <v>1039</v>
      </c>
      <c r="C678" s="32" t="s">
        <v>1040</v>
      </c>
      <c r="D678" s="32" t="s">
        <v>72</v>
      </c>
      <c r="E678" s="32" t="s">
        <v>73</v>
      </c>
      <c r="F678" s="32" t="s">
        <v>2039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1189</v>
      </c>
    </row>
    <row r="679" spans="1:15" ht="31.2" x14ac:dyDescent="0.3">
      <c r="A679" s="31">
        <v>876</v>
      </c>
      <c r="B679" s="32" t="s">
        <v>1041</v>
      </c>
      <c r="C679" s="32" t="s">
        <v>1042</v>
      </c>
      <c r="D679" s="32" t="s">
        <v>72</v>
      </c>
      <c r="E679" s="32" t="s">
        <v>73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1186</v>
      </c>
    </row>
    <row r="680" spans="1:15" ht="31.2" x14ac:dyDescent="0.3">
      <c r="A680" s="31">
        <v>877</v>
      </c>
      <c r="B680" s="32" t="s">
        <v>1043</v>
      </c>
      <c r="C680" s="32" t="s">
        <v>1044</v>
      </c>
      <c r="D680" s="32" t="s">
        <v>72</v>
      </c>
      <c r="E680" s="32" t="s">
        <v>105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1212</v>
      </c>
    </row>
    <row r="681" spans="1:15" ht="15.6" x14ac:dyDescent="0.3">
      <c r="A681" s="31">
        <v>878</v>
      </c>
      <c r="B681" s="32" t="s">
        <v>2212</v>
      </c>
      <c r="C681" s="29"/>
      <c r="D681" s="29"/>
      <c r="E681" s="29"/>
      <c r="F681" s="32" t="s">
        <v>1303</v>
      </c>
      <c r="G681" s="32" t="s">
        <v>1303</v>
      </c>
      <c r="H681" s="32" t="s">
        <v>1303</v>
      </c>
      <c r="I681" s="32" t="s">
        <v>1303</v>
      </c>
      <c r="J681" s="32" t="s">
        <v>1303</v>
      </c>
      <c r="K681" s="32" t="s">
        <v>1303</v>
      </c>
      <c r="L681" s="32" t="s">
        <v>1303</v>
      </c>
      <c r="M681" s="32" t="s">
        <v>1303</v>
      </c>
      <c r="N681" s="32"/>
      <c r="O681" s="32"/>
    </row>
    <row r="682" spans="1:15" ht="31.2" x14ac:dyDescent="0.3">
      <c r="A682" s="31">
        <v>879</v>
      </c>
      <c r="B682" s="32" t="s">
        <v>1045</v>
      </c>
      <c r="C682" s="32" t="s">
        <v>1046</v>
      </c>
      <c r="D682" s="32" t="s">
        <v>72</v>
      </c>
      <c r="E682" s="32" t="s">
        <v>73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1186</v>
      </c>
    </row>
    <row r="683" spans="1:15" ht="15.6" x14ac:dyDescent="0.3">
      <c r="A683" s="31">
        <v>880</v>
      </c>
      <c r="B683" s="32" t="s">
        <v>1047</v>
      </c>
      <c r="C683" s="32" t="s">
        <v>1048</v>
      </c>
      <c r="D683" s="32" t="s">
        <v>72</v>
      </c>
      <c r="E683" s="32" t="s">
        <v>90</v>
      </c>
      <c r="F683" s="32" t="s">
        <v>2041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32" t="s">
        <v>77</v>
      </c>
      <c r="O683" s="32" t="s">
        <v>1184</v>
      </c>
    </row>
    <row r="684" spans="1:15" ht="15.6" x14ac:dyDescent="0.3">
      <c r="A684" s="31">
        <v>881</v>
      </c>
      <c r="B684" s="32" t="s">
        <v>1049</v>
      </c>
      <c r="C684" s="32" t="s">
        <v>1050</v>
      </c>
      <c r="D684" s="32" t="s">
        <v>72</v>
      </c>
      <c r="E684" s="32" t="s">
        <v>90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74</v>
      </c>
      <c r="L684" s="32" t="s">
        <v>77</v>
      </c>
      <c r="M684" s="32" t="s">
        <v>74</v>
      </c>
      <c r="N684" s="32" t="s">
        <v>77</v>
      </c>
      <c r="O684" s="32" t="s">
        <v>1182</v>
      </c>
    </row>
    <row r="685" spans="1:15" ht="15.6" x14ac:dyDescent="0.3">
      <c r="A685" s="31">
        <v>882</v>
      </c>
      <c r="B685" s="32" t="s">
        <v>1051</v>
      </c>
      <c r="C685" s="32" t="s">
        <v>1052</v>
      </c>
      <c r="D685" s="32" t="s">
        <v>72</v>
      </c>
      <c r="E685" s="32" t="s">
        <v>105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1211</v>
      </c>
    </row>
    <row r="686" spans="1:15" ht="31.2" x14ac:dyDescent="0.3">
      <c r="A686" s="29">
        <v>883</v>
      </c>
      <c r="B686" s="29" t="s">
        <v>1053</v>
      </c>
      <c r="C686" s="29" t="s">
        <v>1054</v>
      </c>
      <c r="D686" s="32" t="s">
        <v>72</v>
      </c>
      <c r="E686" s="32" t="s">
        <v>73</v>
      </c>
      <c r="F686" s="29" t="s">
        <v>2039</v>
      </c>
      <c r="G686" s="29" t="s">
        <v>77</v>
      </c>
      <c r="H686" s="29" t="s">
        <v>77</v>
      </c>
      <c r="I686" s="29" t="s">
        <v>74</v>
      </c>
      <c r="J686" s="29" t="s">
        <v>77</v>
      </c>
      <c r="K686" s="29" t="s">
        <v>77</v>
      </c>
      <c r="L686" s="29" t="s">
        <v>77</v>
      </c>
      <c r="M686" s="29" t="s">
        <v>77</v>
      </c>
      <c r="N686" s="29" t="s">
        <v>77</v>
      </c>
      <c r="O686" s="29" t="s">
        <v>1191</v>
      </c>
    </row>
    <row r="687" spans="1:15" ht="31.2" x14ac:dyDescent="0.3">
      <c r="A687" s="31">
        <v>884</v>
      </c>
      <c r="B687" s="32" t="s">
        <v>1055</v>
      </c>
      <c r="C687" s="32" t="s">
        <v>1056</v>
      </c>
      <c r="D687" s="32" t="s">
        <v>72</v>
      </c>
      <c r="E687" s="32" t="s">
        <v>73</v>
      </c>
      <c r="F687" s="32" t="s">
        <v>2039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74</v>
      </c>
      <c r="O687" s="32" t="s">
        <v>1192</v>
      </c>
    </row>
    <row r="688" spans="1:15" ht="15.6" x14ac:dyDescent="0.3">
      <c r="A688" s="31">
        <v>885</v>
      </c>
      <c r="B688" s="32" t="s">
        <v>1057</v>
      </c>
      <c r="C688" s="32" t="s">
        <v>1058</v>
      </c>
      <c r="D688" s="32" t="s">
        <v>72</v>
      </c>
      <c r="E688" s="32" t="s">
        <v>90</v>
      </c>
      <c r="F688" s="32" t="s">
        <v>2039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77</v>
      </c>
      <c r="O688" s="32" t="s">
        <v>1182</v>
      </c>
    </row>
    <row r="689" spans="1:15" ht="15.6" x14ac:dyDescent="0.3">
      <c r="A689" s="31">
        <v>886</v>
      </c>
      <c r="B689" s="32" t="s">
        <v>1059</v>
      </c>
      <c r="C689" s="32" t="s">
        <v>1060</v>
      </c>
      <c r="D689" s="32" t="s">
        <v>72</v>
      </c>
      <c r="E689" s="32" t="s">
        <v>105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77</v>
      </c>
      <c r="O689" s="32" t="s">
        <v>1182</v>
      </c>
    </row>
    <row r="690" spans="1:15" ht="15.6" x14ac:dyDescent="0.3">
      <c r="A690" s="31">
        <v>887</v>
      </c>
      <c r="B690" s="32" t="s">
        <v>2204</v>
      </c>
      <c r="C690" s="29" t="s">
        <v>2159</v>
      </c>
      <c r="D690" s="29" t="s">
        <v>72</v>
      </c>
      <c r="E690" s="29" t="s">
        <v>73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74</v>
      </c>
      <c r="L690" s="32" t="s">
        <v>74</v>
      </c>
      <c r="M690" s="32" t="s">
        <v>74</v>
      </c>
      <c r="N690" s="32"/>
      <c r="O690" s="32"/>
    </row>
    <row r="691" spans="1:15" ht="31.2" x14ac:dyDescent="0.3">
      <c r="A691" s="31">
        <v>888</v>
      </c>
      <c r="B691" s="32" t="s">
        <v>2210</v>
      </c>
      <c r="C691" s="29" t="s">
        <v>2157</v>
      </c>
      <c r="D691" s="29" t="s">
        <v>72</v>
      </c>
      <c r="E691" s="29" t="s">
        <v>105</v>
      </c>
      <c r="F691" s="32" t="s">
        <v>2041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1212</v>
      </c>
    </row>
    <row r="692" spans="1:15" ht="15.6" x14ac:dyDescent="0.3">
      <c r="A692" s="31">
        <v>889</v>
      </c>
      <c r="B692" s="32" t="s">
        <v>2179</v>
      </c>
      <c r="C692" s="29" t="s">
        <v>2180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 t="s">
        <v>77</v>
      </c>
      <c r="O692" s="32"/>
    </row>
    <row r="693" spans="1:15" ht="15.6" x14ac:dyDescent="0.3">
      <c r="A693" s="31">
        <v>890</v>
      </c>
      <c r="B693" s="32" t="s">
        <v>1061</v>
      </c>
      <c r="C693" s="32" t="s">
        <v>1062</v>
      </c>
      <c r="D693" s="32" t="s">
        <v>72</v>
      </c>
      <c r="E693" s="32" t="s">
        <v>90</v>
      </c>
      <c r="F693" s="32" t="s">
        <v>2039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1183</v>
      </c>
    </row>
    <row r="694" spans="1:15" ht="15.6" x14ac:dyDescent="0.3">
      <c r="A694" s="31">
        <v>891</v>
      </c>
      <c r="B694" s="32" t="s">
        <v>1063</v>
      </c>
      <c r="C694" s="32" t="s">
        <v>1064</v>
      </c>
      <c r="D694" s="32" t="s">
        <v>72</v>
      </c>
      <c r="E694" s="32" t="s">
        <v>90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31.2" x14ac:dyDescent="0.3">
      <c r="A695" s="31">
        <v>892</v>
      </c>
      <c r="B695" s="32" t="s">
        <v>1065</v>
      </c>
      <c r="C695" s="32" t="s">
        <v>1066</v>
      </c>
      <c r="D695" s="32" t="s">
        <v>72</v>
      </c>
      <c r="E695" s="32" t="s">
        <v>73</v>
      </c>
      <c r="F695" s="32" t="s">
        <v>2039</v>
      </c>
      <c r="G695" s="32" t="s">
        <v>77</v>
      </c>
      <c r="H695" s="32" t="s">
        <v>74</v>
      </c>
      <c r="I695" s="32" t="s">
        <v>74</v>
      </c>
      <c r="J695" s="32" t="s">
        <v>74</v>
      </c>
      <c r="K695" s="32" t="s">
        <v>74</v>
      </c>
      <c r="L695" s="32" t="s">
        <v>74</v>
      </c>
      <c r="M695" s="32" t="s">
        <v>74</v>
      </c>
      <c r="N695" s="32" t="s">
        <v>74</v>
      </c>
      <c r="O695" s="32" t="s">
        <v>1186</v>
      </c>
    </row>
    <row r="696" spans="1:15" ht="15.6" x14ac:dyDescent="0.3">
      <c r="A696" s="31">
        <v>893</v>
      </c>
      <c r="B696" s="32" t="s">
        <v>1067</v>
      </c>
      <c r="C696" s="32" t="s">
        <v>1068</v>
      </c>
      <c r="D696" s="32" t="s">
        <v>72</v>
      </c>
      <c r="E696" s="32" t="s">
        <v>82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1193</v>
      </c>
    </row>
    <row r="697" spans="1:15" ht="15.6" x14ac:dyDescent="0.3">
      <c r="A697" s="31">
        <v>894</v>
      </c>
      <c r="B697" s="32" t="s">
        <v>2156</v>
      </c>
      <c r="C697" s="29" t="s">
        <v>2155</v>
      </c>
      <c r="D697" s="29"/>
      <c r="E697" s="29" t="s">
        <v>105</v>
      </c>
      <c r="F697" s="32" t="s">
        <v>2039</v>
      </c>
      <c r="G697" s="32" t="s">
        <v>2039</v>
      </c>
      <c r="H697" s="32" t="s">
        <v>2039</v>
      </c>
      <c r="I697" s="32" t="s">
        <v>2027</v>
      </c>
      <c r="J697" s="32" t="s">
        <v>2039</v>
      </c>
      <c r="K697" s="32" t="s">
        <v>2027</v>
      </c>
      <c r="L697" s="32" t="s">
        <v>2027</v>
      </c>
      <c r="M697" s="32" t="s">
        <v>2027</v>
      </c>
      <c r="N697" s="32" t="s">
        <v>2027</v>
      </c>
      <c r="O697" s="32" t="s">
        <v>2027</v>
      </c>
    </row>
    <row r="698" spans="1:15" ht="15.6" x14ac:dyDescent="0.3">
      <c r="A698" s="31">
        <v>895</v>
      </c>
      <c r="B698" s="32" t="s">
        <v>1069</v>
      </c>
      <c r="C698" s="32" t="s">
        <v>1070</v>
      </c>
      <c r="D698" s="32" t="s">
        <v>72</v>
      </c>
      <c r="E698" s="32" t="s">
        <v>105</v>
      </c>
      <c r="F698" s="32" t="s">
        <v>2039</v>
      </c>
      <c r="G698" s="32" t="s">
        <v>77</v>
      </c>
      <c r="H698" s="32" t="s">
        <v>74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74</v>
      </c>
      <c r="N698" s="32" t="s">
        <v>74</v>
      </c>
      <c r="O698" s="32" t="s">
        <v>1207</v>
      </c>
    </row>
    <row r="699" spans="1:15" ht="31.2" x14ac:dyDescent="0.3">
      <c r="A699" s="29">
        <v>896</v>
      </c>
      <c r="B699" s="29" t="s">
        <v>1071</v>
      </c>
      <c r="C699" s="29" t="s">
        <v>1072</v>
      </c>
      <c r="D699" s="32" t="s">
        <v>72</v>
      </c>
      <c r="E699" s="32" t="s">
        <v>73</v>
      </c>
      <c r="F699" s="32" t="s">
        <v>2039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1189</v>
      </c>
    </row>
    <row r="700" spans="1:15" ht="31.2" x14ac:dyDescent="0.3">
      <c r="A700" s="31">
        <v>897</v>
      </c>
      <c r="B700" s="32" t="s">
        <v>1073</v>
      </c>
      <c r="C700" s="32" t="s">
        <v>1074</v>
      </c>
      <c r="D700" s="32" t="s">
        <v>72</v>
      </c>
      <c r="E700" s="32" t="s">
        <v>73</v>
      </c>
      <c r="F700" s="32" t="s">
        <v>2039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77</v>
      </c>
      <c r="O700" s="32" t="s">
        <v>1189</v>
      </c>
    </row>
    <row r="701" spans="1:15" ht="15.6" x14ac:dyDescent="0.3">
      <c r="A701" s="29">
        <v>899</v>
      </c>
      <c r="B701" s="29" t="s">
        <v>1075</v>
      </c>
      <c r="C701" s="29" t="s">
        <v>1076</v>
      </c>
      <c r="D701" s="32" t="s">
        <v>72</v>
      </c>
      <c r="E701" s="32" t="s">
        <v>82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29" t="s">
        <v>1193</v>
      </c>
    </row>
    <row r="702" spans="1:15" ht="31.2" x14ac:dyDescent="0.3">
      <c r="A702" s="31">
        <v>900</v>
      </c>
      <c r="B702" s="32" t="s">
        <v>1077</v>
      </c>
      <c r="C702" s="32" t="s">
        <v>1078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32" t="s">
        <v>1183</v>
      </c>
    </row>
    <row r="703" spans="1:15" ht="31.2" x14ac:dyDescent="0.3">
      <c r="A703" s="31">
        <v>901</v>
      </c>
      <c r="B703" s="32" t="s">
        <v>1091</v>
      </c>
      <c r="C703" s="32" t="s">
        <v>1092</v>
      </c>
      <c r="D703" s="32" t="s">
        <v>72</v>
      </c>
      <c r="E703" s="32" t="s">
        <v>73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1186</v>
      </c>
    </row>
    <row r="704" spans="1:15" ht="31.2" x14ac:dyDescent="0.3">
      <c r="A704" s="31">
        <v>902</v>
      </c>
      <c r="B704" s="32" t="s">
        <v>270</v>
      </c>
      <c r="C704" s="32" t="s">
        <v>271</v>
      </c>
      <c r="D704" s="32" t="s">
        <v>87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1187</v>
      </c>
    </row>
    <row r="705" spans="1:15" ht="15.6" x14ac:dyDescent="0.3">
      <c r="A705" s="31">
        <v>903</v>
      </c>
      <c r="B705" s="32" t="s">
        <v>1079</v>
      </c>
      <c r="C705" s="32" t="s">
        <v>1080</v>
      </c>
      <c r="D705" s="32" t="s">
        <v>72</v>
      </c>
      <c r="E705" s="32" t="s">
        <v>105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1211</v>
      </c>
    </row>
    <row r="706" spans="1:15" ht="31.2" x14ac:dyDescent="0.3">
      <c r="A706" s="31">
        <v>904</v>
      </c>
      <c r="B706" s="32" t="s">
        <v>478</v>
      </c>
      <c r="C706" s="32" t="s">
        <v>479</v>
      </c>
      <c r="D706" s="32" t="s">
        <v>87</v>
      </c>
      <c r="E706" s="32" t="s">
        <v>73</v>
      </c>
      <c r="F706" s="32" t="s">
        <v>2041</v>
      </c>
      <c r="G706" s="32" t="s">
        <v>77</v>
      </c>
      <c r="H706" s="32" t="s">
        <v>77</v>
      </c>
      <c r="I706" s="32" t="s">
        <v>77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74</v>
      </c>
      <c r="O706" s="32" t="s">
        <v>1186</v>
      </c>
    </row>
    <row r="707" spans="1:15" ht="15.6" x14ac:dyDescent="0.3">
      <c r="A707" s="31">
        <v>905</v>
      </c>
      <c r="B707" s="32" t="s">
        <v>1081</v>
      </c>
      <c r="C707" s="32" t="s">
        <v>1082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2" x14ac:dyDescent="0.3">
      <c r="A708" s="31">
        <v>906</v>
      </c>
      <c r="B708" s="32" t="s">
        <v>1083</v>
      </c>
      <c r="C708" s="32" t="s">
        <v>1084</v>
      </c>
      <c r="D708" s="32" t="s">
        <v>72</v>
      </c>
      <c r="E708" s="32" t="s">
        <v>73</v>
      </c>
      <c r="F708" s="32" t="s">
        <v>2039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77</v>
      </c>
      <c r="O708" s="32" t="s">
        <v>1189</v>
      </c>
    </row>
    <row r="709" spans="1:15" ht="31.2" x14ac:dyDescent="0.3">
      <c r="A709" s="31">
        <v>908</v>
      </c>
      <c r="B709" s="32" t="s">
        <v>276</v>
      </c>
      <c r="C709" s="32" t="s">
        <v>277</v>
      </c>
      <c r="D709" s="32" t="s">
        <v>87</v>
      </c>
      <c r="E709" s="32" t="s">
        <v>73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1185</v>
      </c>
    </row>
    <row r="710" spans="1:15" ht="31.2" x14ac:dyDescent="0.3">
      <c r="A710" s="31">
        <v>909</v>
      </c>
      <c r="B710" s="32" t="s">
        <v>412</v>
      </c>
      <c r="C710" s="32" t="s">
        <v>413</v>
      </c>
      <c r="D710" s="32" t="s">
        <v>87</v>
      </c>
      <c r="E710" s="32" t="s">
        <v>73</v>
      </c>
      <c r="F710" s="32" t="s">
        <v>2041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74</v>
      </c>
      <c r="M710" s="32" t="s">
        <v>74</v>
      </c>
      <c r="N710" s="32" t="s">
        <v>74</v>
      </c>
      <c r="O710" s="32" t="s">
        <v>1187</v>
      </c>
    </row>
    <row r="711" spans="1:15" ht="31.2" x14ac:dyDescent="0.3">
      <c r="A711" s="30">
        <v>910</v>
      </c>
      <c r="B711" s="29" t="s">
        <v>208</v>
      </c>
      <c r="C711" s="29" t="s">
        <v>209</v>
      </c>
      <c r="D711" s="32" t="s">
        <v>130</v>
      </c>
      <c r="E711" s="32" t="s">
        <v>105</v>
      </c>
      <c r="F711" s="32" t="s">
        <v>2041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29" t="s">
        <v>1206</v>
      </c>
    </row>
    <row r="712" spans="1:15" ht="31.2" x14ac:dyDescent="0.3">
      <c r="A712" s="31">
        <v>911</v>
      </c>
      <c r="B712" s="32" t="s">
        <v>1085</v>
      </c>
      <c r="C712" s="32" t="s">
        <v>1086</v>
      </c>
      <c r="D712" s="32" t="s">
        <v>72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77</v>
      </c>
      <c r="M712" s="32" t="s">
        <v>74</v>
      </c>
      <c r="N712" s="32" t="s">
        <v>77</v>
      </c>
      <c r="O712" s="32" t="s">
        <v>1190</v>
      </c>
    </row>
    <row r="713" spans="1:15" ht="15.6" x14ac:dyDescent="0.3">
      <c r="A713" s="31">
        <v>912</v>
      </c>
      <c r="B713" s="32" t="s">
        <v>1136</v>
      </c>
      <c r="C713" s="29" t="s">
        <v>1137</v>
      </c>
      <c r="D713" s="32" t="s">
        <v>72</v>
      </c>
      <c r="E713" s="32" t="s">
        <v>82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29" t="s">
        <v>1194</v>
      </c>
    </row>
    <row r="714" spans="1:15" ht="31.2" x14ac:dyDescent="0.3">
      <c r="A714" s="31">
        <v>913</v>
      </c>
      <c r="B714" s="32" t="s">
        <v>278</v>
      </c>
      <c r="C714" s="32" t="s">
        <v>279</v>
      </c>
      <c r="D714" s="32" t="s">
        <v>130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77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74</v>
      </c>
      <c r="O714" s="32" t="s">
        <v>1188</v>
      </c>
    </row>
    <row r="715" spans="1:15" ht="31.2" x14ac:dyDescent="0.3">
      <c r="A715" s="31">
        <v>914</v>
      </c>
      <c r="B715" s="32" t="s">
        <v>1089</v>
      </c>
      <c r="C715" s="32" t="s">
        <v>1090</v>
      </c>
      <c r="D715" s="32" t="s">
        <v>72</v>
      </c>
      <c r="E715" s="32" t="s">
        <v>73</v>
      </c>
      <c r="F715" s="32" t="s">
        <v>2039</v>
      </c>
      <c r="G715" s="32" t="s">
        <v>77</v>
      </c>
      <c r="H715" s="32" t="s">
        <v>74</v>
      </c>
      <c r="I715" s="32" t="s">
        <v>74</v>
      </c>
      <c r="J715" s="32" t="s">
        <v>74</v>
      </c>
      <c r="K715" s="32" t="s">
        <v>74</v>
      </c>
      <c r="L715" s="32" t="s">
        <v>77</v>
      </c>
      <c r="M715" s="32" t="s">
        <v>74</v>
      </c>
      <c r="N715" s="32" t="s">
        <v>74</v>
      </c>
      <c r="O715" s="32" t="s">
        <v>1187</v>
      </c>
    </row>
    <row r="716" spans="1:15" ht="31.2" x14ac:dyDescent="0.3">
      <c r="A716" s="31">
        <v>915</v>
      </c>
      <c r="B716" s="32" t="s">
        <v>482</v>
      </c>
      <c r="C716" s="32" t="s">
        <v>483</v>
      </c>
      <c r="D716" s="32" t="s">
        <v>87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1189</v>
      </c>
    </row>
    <row r="717" spans="1:15" ht="31.2" x14ac:dyDescent="0.3">
      <c r="A717" s="31">
        <v>917</v>
      </c>
      <c r="B717" s="32" t="s">
        <v>414</v>
      </c>
      <c r="C717" s="32" t="s">
        <v>415</v>
      </c>
      <c r="D717" s="32" t="s">
        <v>87</v>
      </c>
      <c r="E717" s="32" t="s">
        <v>73</v>
      </c>
      <c r="F717" s="32" t="s">
        <v>2039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74</v>
      </c>
      <c r="L717" s="32" t="s">
        <v>77</v>
      </c>
      <c r="M717" s="32" t="s">
        <v>74</v>
      </c>
      <c r="N717" s="32" t="s">
        <v>77</v>
      </c>
      <c r="O717" s="32" t="s">
        <v>1190</v>
      </c>
    </row>
    <row r="718" spans="1:15" ht="31.2" x14ac:dyDescent="0.3">
      <c r="A718" s="31">
        <v>918</v>
      </c>
      <c r="B718" s="32" t="s">
        <v>1216</v>
      </c>
      <c r="C718" s="32" t="s">
        <v>1217</v>
      </c>
      <c r="D718" s="32" t="s">
        <v>72</v>
      </c>
      <c r="E718" s="32" t="s">
        <v>73</v>
      </c>
      <c r="F718" s="32" t="s">
        <v>2039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1185</v>
      </c>
    </row>
    <row r="719" spans="1:15" ht="31.2" x14ac:dyDescent="0.3">
      <c r="A719" s="31">
        <v>919</v>
      </c>
      <c r="B719" s="32" t="s">
        <v>280</v>
      </c>
      <c r="C719" s="32" t="s">
        <v>281</v>
      </c>
      <c r="D719" s="32" t="s">
        <v>87</v>
      </c>
      <c r="E719" s="32" t="s">
        <v>73</v>
      </c>
      <c r="F719" s="32" t="s">
        <v>2041</v>
      </c>
      <c r="G719" s="32" t="s">
        <v>77</v>
      </c>
      <c r="H719" s="32" t="s">
        <v>77</v>
      </c>
      <c r="I719" s="32" t="s">
        <v>77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1183</v>
      </c>
    </row>
    <row r="720" spans="1:15" ht="15.6" x14ac:dyDescent="0.3">
      <c r="A720" s="31">
        <v>921</v>
      </c>
      <c r="B720" s="32" t="s">
        <v>1093</v>
      </c>
      <c r="C720" s="32" t="s">
        <v>1094</v>
      </c>
      <c r="D720" s="32" t="s">
        <v>72</v>
      </c>
      <c r="E720" s="32" t="s">
        <v>105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1208</v>
      </c>
    </row>
    <row r="721" spans="1:15" ht="31.2" x14ac:dyDescent="0.3">
      <c r="A721" s="31">
        <v>923</v>
      </c>
      <c r="B721" s="32" t="s">
        <v>1095</v>
      </c>
      <c r="C721" s="32" t="s">
        <v>1096</v>
      </c>
      <c r="D721" s="32" t="s">
        <v>72</v>
      </c>
      <c r="E721" s="32" t="s">
        <v>82</v>
      </c>
      <c r="F721" s="32" t="s">
        <v>2039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1194</v>
      </c>
    </row>
    <row r="722" spans="1:15" ht="15.6" x14ac:dyDescent="0.3">
      <c r="A722" s="31">
        <v>924</v>
      </c>
      <c r="B722" s="32" t="s">
        <v>2175</v>
      </c>
      <c r="C722" s="29" t="s">
        <v>2178</v>
      </c>
      <c r="D722" s="29" t="s">
        <v>72</v>
      </c>
      <c r="E722" s="29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31.2" x14ac:dyDescent="0.3">
      <c r="A723" s="31">
        <v>925</v>
      </c>
      <c r="B723" s="32" t="s">
        <v>490</v>
      </c>
      <c r="C723" s="32" t="s">
        <v>491</v>
      </c>
      <c r="D723" s="32" t="s">
        <v>87</v>
      </c>
      <c r="E723" s="32" t="s">
        <v>73</v>
      </c>
      <c r="F723" s="32" t="s">
        <v>2041</v>
      </c>
      <c r="G723" s="32" t="s">
        <v>77</v>
      </c>
      <c r="H723" s="32" t="s">
        <v>77</v>
      </c>
      <c r="I723" s="32" t="s">
        <v>77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1188</v>
      </c>
    </row>
    <row r="724" spans="1:15" ht="15.6" x14ac:dyDescent="0.3">
      <c r="A724" s="31">
        <v>926</v>
      </c>
      <c r="B724" s="32" t="s">
        <v>2211</v>
      </c>
      <c r="C724" s="29"/>
      <c r="D724" s="29"/>
      <c r="E724" s="29"/>
      <c r="F724" s="32" t="s">
        <v>1303</v>
      </c>
      <c r="G724" s="32" t="s">
        <v>1303</v>
      </c>
      <c r="H724" s="32" t="s">
        <v>1303</v>
      </c>
      <c r="I724" s="32" t="s">
        <v>1303</v>
      </c>
      <c r="J724" s="32" t="s">
        <v>1303</v>
      </c>
      <c r="K724" s="32" t="s">
        <v>1303</v>
      </c>
      <c r="L724" s="32" t="s">
        <v>1303</v>
      </c>
      <c r="M724" s="32" t="s">
        <v>1303</v>
      </c>
      <c r="N724" s="32"/>
      <c r="O724" s="32"/>
    </row>
    <row r="725" spans="1:15" ht="31.2" x14ac:dyDescent="0.3">
      <c r="A725" s="31">
        <v>927</v>
      </c>
      <c r="B725" s="32" t="s">
        <v>1926</v>
      </c>
      <c r="C725" s="32" t="s">
        <v>1934</v>
      </c>
      <c r="D725" s="32" t="s">
        <v>72</v>
      </c>
      <c r="E725" s="32" t="s">
        <v>73</v>
      </c>
      <c r="F725" s="32" t="s">
        <v>2039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2027</v>
      </c>
    </row>
    <row r="726" spans="1:15" ht="15.6" x14ac:dyDescent="0.3">
      <c r="A726" s="31">
        <v>928</v>
      </c>
      <c r="B726" s="32" t="s">
        <v>1911</v>
      </c>
      <c r="C726" s="32" t="s">
        <v>1915</v>
      </c>
      <c r="D726" s="32" t="s">
        <v>72</v>
      </c>
      <c r="E726" s="32" t="s">
        <v>105</v>
      </c>
      <c r="F726" s="32" t="s">
        <v>2039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74</v>
      </c>
      <c r="O726" s="32" t="s">
        <v>2027</v>
      </c>
    </row>
    <row r="727" spans="1:15" ht="31.2" x14ac:dyDescent="0.3">
      <c r="A727" s="31">
        <v>929</v>
      </c>
      <c r="B727" s="32" t="s">
        <v>1976</v>
      </c>
      <c r="C727" s="32" t="s">
        <v>1935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2027</v>
      </c>
    </row>
    <row r="728" spans="1:15" ht="31.2" x14ac:dyDescent="0.3">
      <c r="A728" s="31">
        <v>930</v>
      </c>
      <c r="B728" s="32" t="s">
        <v>1929</v>
      </c>
      <c r="C728" s="32" t="s">
        <v>1932</v>
      </c>
      <c r="D728" s="32" t="s">
        <v>72</v>
      </c>
      <c r="E728" s="32" t="s">
        <v>73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2" x14ac:dyDescent="0.3">
      <c r="A729" s="31">
        <v>931</v>
      </c>
      <c r="B729" s="32" t="s">
        <v>493</v>
      </c>
      <c r="C729" s="32" t="s">
        <v>494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1183</v>
      </c>
    </row>
    <row r="730" spans="1:15" ht="31.2" x14ac:dyDescent="0.3">
      <c r="A730" s="31">
        <v>932</v>
      </c>
      <c r="B730" s="32" t="s">
        <v>418</v>
      </c>
      <c r="C730" s="32" t="s">
        <v>419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77</v>
      </c>
      <c r="J730" s="32" t="s">
        <v>77</v>
      </c>
      <c r="K730" s="32" t="s">
        <v>74</v>
      </c>
      <c r="L730" s="32" t="s">
        <v>77</v>
      </c>
      <c r="M730" s="32" t="s">
        <v>74</v>
      </c>
      <c r="N730" s="32" t="s">
        <v>77</v>
      </c>
      <c r="O730" s="32" t="s">
        <v>1187</v>
      </c>
    </row>
    <row r="731" spans="1:15" ht="15.6" x14ac:dyDescent="0.3">
      <c r="A731" s="31">
        <v>933</v>
      </c>
      <c r="B731" s="32" t="s">
        <v>1955</v>
      </c>
      <c r="C731" s="32" t="s">
        <v>1954</v>
      </c>
      <c r="D731" s="32" t="s">
        <v>72</v>
      </c>
      <c r="E731" s="32" t="s">
        <v>82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2027</v>
      </c>
    </row>
    <row r="732" spans="1:15" ht="15.6" x14ac:dyDescent="0.3">
      <c r="A732" s="29">
        <v>934</v>
      </c>
      <c r="B732" s="29" t="s">
        <v>1909</v>
      </c>
      <c r="C732" s="29" t="s">
        <v>1910</v>
      </c>
      <c r="D732" s="32" t="s">
        <v>72</v>
      </c>
      <c r="E732" s="32" t="s">
        <v>82</v>
      </c>
      <c r="F732" s="32" t="s">
        <v>2039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2027</v>
      </c>
      <c r="O732" s="29" t="s">
        <v>2027</v>
      </c>
    </row>
    <row r="733" spans="1:15" ht="31.2" x14ac:dyDescent="0.3">
      <c r="A733" s="31">
        <v>935</v>
      </c>
      <c r="B733" s="32" t="s">
        <v>284</v>
      </c>
      <c r="C733" s="32" t="s">
        <v>285</v>
      </c>
      <c r="D733" s="32" t="s">
        <v>87</v>
      </c>
      <c r="E733" s="32" t="s">
        <v>73</v>
      </c>
      <c r="F733" s="32" t="s">
        <v>2041</v>
      </c>
      <c r="G733" s="32" t="s">
        <v>77</v>
      </c>
      <c r="H733" s="32" t="s">
        <v>77</v>
      </c>
      <c r="I733" s="32" t="s">
        <v>77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1189</v>
      </c>
    </row>
    <row r="734" spans="1:15" ht="15.6" x14ac:dyDescent="0.3">
      <c r="A734" s="31">
        <v>936</v>
      </c>
      <c r="B734" s="32" t="s">
        <v>1097</v>
      </c>
      <c r="C734" s="32" t="s">
        <v>1098</v>
      </c>
      <c r="D734" s="32" t="s">
        <v>72</v>
      </c>
      <c r="E734" s="32" t="s">
        <v>105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77</v>
      </c>
      <c r="O734" s="32" t="s">
        <v>1211</v>
      </c>
    </row>
    <row r="735" spans="1:15" ht="15.6" x14ac:dyDescent="0.3">
      <c r="A735" s="31">
        <v>937</v>
      </c>
      <c r="B735" s="32" t="s">
        <v>1099</v>
      </c>
      <c r="C735" s="32" t="s">
        <v>1100</v>
      </c>
      <c r="D735" s="32" t="s">
        <v>72</v>
      </c>
      <c r="E735" s="32" t="s">
        <v>105</v>
      </c>
      <c r="F735" s="32" t="s">
        <v>2039</v>
      </c>
      <c r="G735" s="32" t="s">
        <v>77</v>
      </c>
      <c r="H735" s="32" t="s">
        <v>77</v>
      </c>
      <c r="I735" s="32" t="s">
        <v>74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77</v>
      </c>
      <c r="O735" s="32" t="s">
        <v>1211</v>
      </c>
    </row>
    <row r="736" spans="1:15" ht="31.2" x14ac:dyDescent="0.3">
      <c r="A736" s="31">
        <v>938</v>
      </c>
      <c r="B736" s="32" t="s">
        <v>1101</v>
      </c>
      <c r="C736" s="29" t="s">
        <v>1102</v>
      </c>
      <c r="D736" s="32" t="s">
        <v>72</v>
      </c>
      <c r="E736" s="32" t="s">
        <v>73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29" t="s">
        <v>1191</v>
      </c>
    </row>
    <row r="737" spans="1:15" ht="31.2" x14ac:dyDescent="0.3">
      <c r="A737" s="31">
        <v>939</v>
      </c>
      <c r="B737" s="32" t="s">
        <v>1103</v>
      </c>
      <c r="C737" s="32" t="s">
        <v>1104</v>
      </c>
      <c r="D737" s="32" t="s">
        <v>72</v>
      </c>
      <c r="E737" s="32" t="s">
        <v>73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29" t="s">
        <v>1187</v>
      </c>
    </row>
    <row r="738" spans="1:15" ht="15.6" x14ac:dyDescent="0.3">
      <c r="A738" s="31">
        <v>940</v>
      </c>
      <c r="B738" s="32" t="s">
        <v>210</v>
      </c>
      <c r="C738" s="32" t="s">
        <v>211</v>
      </c>
      <c r="D738" s="32" t="s">
        <v>87</v>
      </c>
      <c r="E738" s="32" t="s">
        <v>105</v>
      </c>
      <c r="F738" s="32" t="s">
        <v>2041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1206</v>
      </c>
    </row>
    <row r="739" spans="1:15" ht="15.6" x14ac:dyDescent="0.3">
      <c r="A739" s="31">
        <v>941</v>
      </c>
      <c r="B739" s="32" t="s">
        <v>1105</v>
      </c>
      <c r="C739" s="29" t="s">
        <v>1106</v>
      </c>
      <c r="D739" s="32" t="s">
        <v>72</v>
      </c>
      <c r="E739" s="32" t="s">
        <v>105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1208</v>
      </c>
    </row>
    <row r="740" spans="1:15" ht="15.6" x14ac:dyDescent="0.3">
      <c r="A740" s="31">
        <v>942</v>
      </c>
      <c r="B740" s="32" t="s">
        <v>1107</v>
      </c>
      <c r="C740" s="32" t="s">
        <v>1108</v>
      </c>
      <c r="D740" s="32" t="s">
        <v>72</v>
      </c>
      <c r="E740" s="32" t="s">
        <v>105</v>
      </c>
      <c r="F740" s="32" t="s">
        <v>2039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29" t="s">
        <v>1211</v>
      </c>
    </row>
    <row r="741" spans="1:15" ht="31.2" x14ac:dyDescent="0.3">
      <c r="A741" s="31">
        <v>943</v>
      </c>
      <c r="B741" s="32" t="s">
        <v>286</v>
      </c>
      <c r="C741" s="32" t="s">
        <v>559</v>
      </c>
      <c r="D741" s="32" t="s">
        <v>87</v>
      </c>
      <c r="E741" s="32" t="s">
        <v>73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1185</v>
      </c>
    </row>
    <row r="742" spans="1:15" ht="15.6" x14ac:dyDescent="0.3">
      <c r="A742" s="31">
        <v>944</v>
      </c>
      <c r="B742" s="32" t="s">
        <v>1109</v>
      </c>
      <c r="C742" s="29" t="s">
        <v>1110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29" t="s">
        <v>1182</v>
      </c>
    </row>
    <row r="743" spans="1:15" ht="15.6" x14ac:dyDescent="0.3">
      <c r="A743" s="31">
        <v>945</v>
      </c>
      <c r="B743" s="32" t="s">
        <v>1111</v>
      </c>
      <c r="C743" s="29" t="s">
        <v>1112</v>
      </c>
      <c r="D743" s="32" t="s">
        <v>72</v>
      </c>
      <c r="E743" s="32" t="s">
        <v>82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29" t="s">
        <v>1194</v>
      </c>
    </row>
    <row r="744" spans="1:15" ht="31.2" x14ac:dyDescent="0.3">
      <c r="A744" s="31">
        <v>946</v>
      </c>
      <c r="B744" s="32" t="s">
        <v>1197</v>
      </c>
      <c r="C744" s="32" t="s">
        <v>1198</v>
      </c>
      <c r="D744" s="32" t="s">
        <v>72</v>
      </c>
      <c r="E744" s="32" t="s">
        <v>73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1189</v>
      </c>
    </row>
    <row r="745" spans="1:15" ht="31.2" x14ac:dyDescent="0.3">
      <c r="A745" s="31">
        <v>947</v>
      </c>
      <c r="B745" s="32" t="s">
        <v>83</v>
      </c>
      <c r="C745" s="32" t="s">
        <v>84</v>
      </c>
      <c r="D745" s="32" t="s">
        <v>72</v>
      </c>
      <c r="E745" s="32" t="s">
        <v>73</v>
      </c>
      <c r="F745" s="32" t="s">
        <v>2041</v>
      </c>
      <c r="G745" s="32" t="s">
        <v>77</v>
      </c>
      <c r="H745" s="32" t="s">
        <v>77</v>
      </c>
      <c r="I745" s="32" t="s">
        <v>74</v>
      </c>
      <c r="J745" s="32" t="s">
        <v>74</v>
      </c>
      <c r="K745" s="32" t="s">
        <v>74</v>
      </c>
      <c r="L745" s="32" t="s">
        <v>74</v>
      </c>
      <c r="M745" s="32" t="s">
        <v>74</v>
      </c>
      <c r="N745" s="32" t="s">
        <v>74</v>
      </c>
      <c r="O745" s="32" t="s">
        <v>1187</v>
      </c>
    </row>
    <row r="746" spans="1:15" ht="15.6" x14ac:dyDescent="0.3">
      <c r="A746" s="31">
        <v>948</v>
      </c>
      <c r="B746" s="32" t="s">
        <v>1113</v>
      </c>
      <c r="C746" s="29" t="s">
        <v>1114</v>
      </c>
      <c r="D746" s="32" t="s">
        <v>87</v>
      </c>
      <c r="E746" s="32" t="s">
        <v>105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29" t="s">
        <v>1212</v>
      </c>
    </row>
    <row r="747" spans="1:15" ht="31.2" x14ac:dyDescent="0.3">
      <c r="A747" s="31">
        <v>949</v>
      </c>
      <c r="B747" s="32" t="s">
        <v>456</v>
      </c>
      <c r="C747" s="32" t="s">
        <v>457</v>
      </c>
      <c r="D747" s="32" t="s">
        <v>130</v>
      </c>
      <c r="E747" s="32" t="s">
        <v>73</v>
      </c>
      <c r="F747" s="32" t="s">
        <v>2039</v>
      </c>
      <c r="G747" s="32" t="s">
        <v>77</v>
      </c>
      <c r="H747" s="32" t="s">
        <v>74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74</v>
      </c>
      <c r="N747" s="32" t="s">
        <v>74</v>
      </c>
      <c r="O747" s="32" t="s">
        <v>1192</v>
      </c>
    </row>
    <row r="748" spans="1:15" ht="15.6" x14ac:dyDescent="0.3">
      <c r="A748" s="31">
        <v>950</v>
      </c>
      <c r="B748" s="32" t="s">
        <v>216</v>
      </c>
      <c r="C748" s="32" t="s">
        <v>217</v>
      </c>
      <c r="D748" s="32" t="s">
        <v>87</v>
      </c>
      <c r="E748" s="32" t="s">
        <v>105</v>
      </c>
      <c r="F748" s="32" t="s">
        <v>2041</v>
      </c>
      <c r="G748" s="32" t="s">
        <v>77</v>
      </c>
      <c r="H748" s="32" t="s">
        <v>77</v>
      </c>
      <c r="I748" s="32" t="s">
        <v>77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1206</v>
      </c>
    </row>
    <row r="749" spans="1:15" ht="31.2" x14ac:dyDescent="0.3">
      <c r="A749" s="31">
        <v>951</v>
      </c>
      <c r="B749" s="32" t="s">
        <v>348</v>
      </c>
      <c r="C749" s="32" t="s">
        <v>349</v>
      </c>
      <c r="D749" s="32" t="s">
        <v>87</v>
      </c>
      <c r="E749" s="32" t="s">
        <v>73</v>
      </c>
      <c r="F749" s="32" t="s">
        <v>2039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74</v>
      </c>
      <c r="L749" s="32" t="s">
        <v>77</v>
      </c>
      <c r="M749" s="32" t="s">
        <v>74</v>
      </c>
      <c r="N749" s="32" t="s">
        <v>77</v>
      </c>
      <c r="O749" s="32" t="s">
        <v>1186</v>
      </c>
    </row>
    <row r="750" spans="1:15" ht="31.2" x14ac:dyDescent="0.3">
      <c r="A750" s="31">
        <v>952</v>
      </c>
      <c r="B750" s="32" t="s">
        <v>288</v>
      </c>
      <c r="C750" s="32" t="s">
        <v>289</v>
      </c>
      <c r="D750" s="32" t="s">
        <v>87</v>
      </c>
      <c r="E750" s="32" t="s">
        <v>73</v>
      </c>
      <c r="F750" s="32" t="s">
        <v>2039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1183</v>
      </c>
    </row>
    <row r="751" spans="1:15" ht="31.2" x14ac:dyDescent="0.3">
      <c r="A751" s="31">
        <v>953</v>
      </c>
      <c r="B751" s="32" t="s">
        <v>2137</v>
      </c>
      <c r="C751" s="32" t="s">
        <v>2138</v>
      </c>
      <c r="D751" s="32" t="s">
        <v>87</v>
      </c>
      <c r="E751" s="32" t="s">
        <v>73</v>
      </c>
      <c r="F751" s="32" t="s">
        <v>74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74</v>
      </c>
      <c r="L751" s="32" t="s">
        <v>74</v>
      </c>
      <c r="M751" s="32" t="s">
        <v>74</v>
      </c>
      <c r="N751" s="32" t="s">
        <v>74</v>
      </c>
      <c r="O751" s="32" t="s">
        <v>1188</v>
      </c>
    </row>
    <row r="752" spans="1:15" ht="15.6" x14ac:dyDescent="0.3">
      <c r="A752" s="31">
        <v>954</v>
      </c>
      <c r="B752" s="32" t="s">
        <v>1115</v>
      </c>
      <c r="C752" s="29" t="s">
        <v>1116</v>
      </c>
      <c r="D752" s="32" t="s">
        <v>72</v>
      </c>
      <c r="E752" s="32" t="s">
        <v>105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1212</v>
      </c>
    </row>
    <row r="753" spans="1:15" ht="31.2" x14ac:dyDescent="0.3">
      <c r="A753" s="31">
        <v>955</v>
      </c>
      <c r="B753" s="32" t="s">
        <v>1117</v>
      </c>
      <c r="C753" s="29" t="s">
        <v>1118</v>
      </c>
      <c r="D753" s="32" t="s">
        <v>72</v>
      </c>
      <c r="E753" s="32" t="s">
        <v>73</v>
      </c>
      <c r="F753" s="32" t="s">
        <v>2039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77</v>
      </c>
      <c r="O753" s="29" t="s">
        <v>1183</v>
      </c>
    </row>
    <row r="754" spans="1:15" ht="15.6" x14ac:dyDescent="0.3">
      <c r="A754" s="31">
        <v>956</v>
      </c>
      <c r="B754" s="32" t="s">
        <v>1119</v>
      </c>
      <c r="C754" s="29" t="s">
        <v>1120</v>
      </c>
      <c r="D754" s="29" t="s">
        <v>72</v>
      </c>
      <c r="E754" s="29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29" t="s">
        <v>1212</v>
      </c>
    </row>
    <row r="755" spans="1:15" ht="31.2" x14ac:dyDescent="0.3">
      <c r="A755" s="31">
        <v>957</v>
      </c>
      <c r="B755" s="32" t="s">
        <v>460</v>
      </c>
      <c r="C755" s="32" t="s">
        <v>461</v>
      </c>
      <c r="D755" s="32" t="s">
        <v>72</v>
      </c>
      <c r="E755" s="32" t="s">
        <v>73</v>
      </c>
      <c r="F755" s="32" t="s">
        <v>2041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77</v>
      </c>
      <c r="M755" s="32" t="s">
        <v>74</v>
      </c>
      <c r="N755" s="32" t="s">
        <v>77</v>
      </c>
      <c r="O755" s="32" t="s">
        <v>1190</v>
      </c>
    </row>
    <row r="756" spans="1:15" s="41" customFormat="1" ht="31.2" x14ac:dyDescent="0.3">
      <c r="A756" s="31">
        <v>958</v>
      </c>
      <c r="B756" s="32" t="s">
        <v>1121</v>
      </c>
      <c r="C756" s="29" t="s">
        <v>1122</v>
      </c>
      <c r="D756" s="32" t="s">
        <v>72</v>
      </c>
      <c r="E756" s="32" t="s">
        <v>73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29" t="s">
        <v>1191</v>
      </c>
    </row>
    <row r="757" spans="1:15" s="41" customFormat="1" ht="15.6" x14ac:dyDescent="0.3">
      <c r="A757" s="31">
        <v>959</v>
      </c>
      <c r="B757" s="32" t="s">
        <v>2181</v>
      </c>
      <c r="C757" s="29" t="s">
        <v>2185</v>
      </c>
      <c r="D757" s="29" t="s">
        <v>72</v>
      </c>
      <c r="E757" s="29" t="s">
        <v>82</v>
      </c>
      <c r="F757" s="32" t="s">
        <v>2039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74</v>
      </c>
      <c r="M757" s="32" t="s">
        <v>74</v>
      </c>
      <c r="N757" s="32" t="s">
        <v>77</v>
      </c>
      <c r="O757" s="32"/>
    </row>
    <row r="758" spans="1:15" s="41" customFormat="1" ht="15.6" x14ac:dyDescent="0.3">
      <c r="A758" s="31">
        <v>960</v>
      </c>
      <c r="B758" s="32" t="s">
        <v>1123</v>
      </c>
      <c r="C758" s="29" t="s">
        <v>1124</v>
      </c>
      <c r="D758" s="32" t="s">
        <v>72</v>
      </c>
      <c r="E758" s="32" t="s">
        <v>90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29" t="s">
        <v>1182</v>
      </c>
    </row>
    <row r="759" spans="1:15" s="41" customFormat="1" ht="31.2" x14ac:dyDescent="0.3">
      <c r="A759" s="31">
        <v>961</v>
      </c>
      <c r="B759" s="32" t="s">
        <v>85</v>
      </c>
      <c r="C759" s="32" t="s">
        <v>86</v>
      </c>
      <c r="D759" s="32" t="s">
        <v>87</v>
      </c>
      <c r="E759" s="32" t="s">
        <v>73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1186</v>
      </c>
    </row>
    <row r="760" spans="1:15" s="41" customFormat="1" ht="15.6" x14ac:dyDescent="0.3">
      <c r="A760" s="31">
        <v>962</v>
      </c>
      <c r="B760" s="32" t="s">
        <v>1125</v>
      </c>
      <c r="C760" s="29" t="s">
        <v>1126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1" customFormat="1" ht="15.6" x14ac:dyDescent="0.3">
      <c r="A761" s="31">
        <v>963</v>
      </c>
      <c r="B761" s="32" t="s">
        <v>1127</v>
      </c>
      <c r="C761" s="29" t="s">
        <v>1128</v>
      </c>
      <c r="D761" s="32" t="s">
        <v>72</v>
      </c>
      <c r="E761" s="32" t="s">
        <v>82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1193</v>
      </c>
    </row>
    <row r="762" spans="1:15" s="41" customFormat="1" ht="15.6" x14ac:dyDescent="0.3">
      <c r="A762" s="31">
        <v>964</v>
      </c>
      <c r="B762" s="32" t="s">
        <v>1129</v>
      </c>
      <c r="C762" s="29" t="s">
        <v>1130</v>
      </c>
      <c r="D762" s="32" t="s">
        <v>72</v>
      </c>
      <c r="E762" s="32" t="s">
        <v>105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1208</v>
      </c>
    </row>
    <row r="763" spans="1:15" s="41" customFormat="1" ht="15.6" x14ac:dyDescent="0.3">
      <c r="A763" s="31">
        <v>965</v>
      </c>
      <c r="B763" s="32" t="s">
        <v>1131</v>
      </c>
      <c r="C763" s="29" t="s">
        <v>2132</v>
      </c>
      <c r="D763" s="32" t="s">
        <v>72</v>
      </c>
      <c r="E763" s="32" t="s">
        <v>105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2133</v>
      </c>
    </row>
    <row r="764" spans="1:15" s="41" customFormat="1" ht="31.2" x14ac:dyDescent="0.3">
      <c r="A764" s="31">
        <v>966</v>
      </c>
      <c r="B764" s="32" t="s">
        <v>2163</v>
      </c>
      <c r="C764" s="32" t="s">
        <v>2152</v>
      </c>
      <c r="D764" s="32" t="s">
        <v>72</v>
      </c>
      <c r="E764" s="32" t="s">
        <v>73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32"/>
    </row>
    <row r="765" spans="1:15" s="41" customFormat="1" ht="31.2" x14ac:dyDescent="0.3">
      <c r="A765" s="31">
        <v>967</v>
      </c>
      <c r="B765" s="32" t="s">
        <v>1132</v>
      </c>
      <c r="C765" s="29" t="s">
        <v>1133</v>
      </c>
      <c r="D765" s="32" t="s">
        <v>72</v>
      </c>
      <c r="E765" s="32" t="s">
        <v>73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1189</v>
      </c>
    </row>
    <row r="766" spans="1:15" s="41" customFormat="1" ht="15.6" x14ac:dyDescent="0.3">
      <c r="A766" s="31">
        <v>968</v>
      </c>
      <c r="B766" s="32" t="s">
        <v>486</v>
      </c>
      <c r="C766" s="32" t="s">
        <v>487</v>
      </c>
      <c r="D766" s="32" t="s">
        <v>87</v>
      </c>
      <c r="E766" s="32" t="s">
        <v>90</v>
      </c>
      <c r="F766" s="32" t="s">
        <v>2041</v>
      </c>
      <c r="G766" s="32" t="s">
        <v>77</v>
      </c>
      <c r="H766" s="32" t="s">
        <v>77</v>
      </c>
      <c r="I766" s="32" t="s">
        <v>77</v>
      </c>
      <c r="J766" s="32" t="s">
        <v>77</v>
      </c>
      <c r="K766" s="32" t="s">
        <v>74</v>
      </c>
      <c r="L766" s="32" t="s">
        <v>77</v>
      </c>
      <c r="M766" s="32" t="s">
        <v>74</v>
      </c>
      <c r="N766" s="32" t="s">
        <v>77</v>
      </c>
      <c r="O766" s="32" t="s">
        <v>1182</v>
      </c>
    </row>
    <row r="767" spans="1:15" s="41" customFormat="1" ht="15.6" x14ac:dyDescent="0.3">
      <c r="A767" s="31">
        <v>969</v>
      </c>
      <c r="B767" s="32" t="s">
        <v>214</v>
      </c>
      <c r="C767" s="32" t="s">
        <v>215</v>
      </c>
      <c r="D767" s="32" t="s">
        <v>72</v>
      </c>
      <c r="E767" s="32" t="s">
        <v>105</v>
      </c>
      <c r="F767" s="32" t="s">
        <v>2041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32" t="s">
        <v>1206</v>
      </c>
    </row>
    <row r="768" spans="1:15" s="41" customFormat="1" ht="15.6" x14ac:dyDescent="0.3">
      <c r="A768" s="31">
        <v>970</v>
      </c>
      <c r="B768" s="32" t="s">
        <v>1134</v>
      </c>
      <c r="C768" s="29" t="s">
        <v>1135</v>
      </c>
      <c r="D768" s="29" t="s">
        <v>72</v>
      </c>
      <c r="E768" s="29" t="s">
        <v>90</v>
      </c>
      <c r="F768" s="32" t="s">
        <v>2039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74</v>
      </c>
      <c r="O768" s="29" t="s">
        <v>1183</v>
      </c>
    </row>
    <row r="769" spans="1:15" s="41" customFormat="1" ht="31.2" x14ac:dyDescent="0.3">
      <c r="A769" s="31">
        <v>971</v>
      </c>
      <c r="B769" s="32" t="s">
        <v>501</v>
      </c>
      <c r="C769" s="32" t="s">
        <v>502</v>
      </c>
      <c r="D769" s="32" t="s">
        <v>72</v>
      </c>
      <c r="E769" s="32" t="s">
        <v>73</v>
      </c>
      <c r="F769" s="32" t="s">
        <v>2039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1183</v>
      </c>
    </row>
    <row r="770" spans="1:15" s="41" customFormat="1" ht="31.2" x14ac:dyDescent="0.3">
      <c r="A770" s="31">
        <v>972</v>
      </c>
      <c r="B770" s="32" t="s">
        <v>292</v>
      </c>
      <c r="C770" s="32" t="s">
        <v>293</v>
      </c>
      <c r="D770" s="32" t="s">
        <v>130</v>
      </c>
      <c r="E770" s="32" t="s">
        <v>73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32" t="s">
        <v>1186</v>
      </c>
    </row>
    <row r="771" spans="1:15" s="41" customFormat="1" ht="15.6" x14ac:dyDescent="0.3">
      <c r="A771" s="31">
        <v>973</v>
      </c>
      <c r="B771" s="32" t="s">
        <v>1087</v>
      </c>
      <c r="C771" s="32" t="s">
        <v>1088</v>
      </c>
      <c r="D771" s="32" t="s">
        <v>72</v>
      </c>
      <c r="E771" s="32" t="s">
        <v>82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1182</v>
      </c>
    </row>
    <row r="772" spans="1:15" s="41" customFormat="1" ht="15.6" x14ac:dyDescent="0.3">
      <c r="A772" s="31">
        <v>974</v>
      </c>
      <c r="B772" s="32" t="s">
        <v>1138</v>
      </c>
      <c r="C772" s="29" t="s">
        <v>1139</v>
      </c>
      <c r="D772" s="32" t="s">
        <v>72</v>
      </c>
      <c r="E772" s="29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1186</v>
      </c>
    </row>
    <row r="773" spans="1:15" s="41" customFormat="1" ht="31.2" x14ac:dyDescent="0.3">
      <c r="A773" s="31">
        <v>976</v>
      </c>
      <c r="B773" s="32" t="s">
        <v>503</v>
      </c>
      <c r="C773" s="32" t="s">
        <v>504</v>
      </c>
      <c r="D773" s="32" t="s">
        <v>72</v>
      </c>
      <c r="E773" s="32" t="s">
        <v>73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32" t="s">
        <v>1186</v>
      </c>
    </row>
    <row r="774" spans="1:15" s="41" customFormat="1" ht="15.6" x14ac:dyDescent="0.3">
      <c r="A774" s="31">
        <v>977</v>
      </c>
      <c r="B774" s="32" t="s">
        <v>1903</v>
      </c>
      <c r="C774" s="29" t="s">
        <v>1904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29" t="s">
        <v>2027</v>
      </c>
    </row>
    <row r="775" spans="1:15" s="41" customFormat="1" ht="15.6" x14ac:dyDescent="0.3">
      <c r="A775" s="31">
        <v>978</v>
      </c>
      <c r="B775" s="32" t="s">
        <v>1140</v>
      </c>
      <c r="C775" s="29" t="s">
        <v>1141</v>
      </c>
      <c r="D775" s="32" t="s">
        <v>72</v>
      </c>
      <c r="E775" s="29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74</v>
      </c>
      <c r="O775" s="32" t="s">
        <v>1190</v>
      </c>
    </row>
    <row r="776" spans="1:15" s="41" customFormat="1" ht="15.6" x14ac:dyDescent="0.3">
      <c r="A776" s="31">
        <v>979</v>
      </c>
      <c r="B776" s="32" t="s">
        <v>1142</v>
      </c>
      <c r="C776" s="29" t="s">
        <v>1143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74</v>
      </c>
      <c r="O776" s="29" t="s">
        <v>1183</v>
      </c>
    </row>
    <row r="777" spans="1:15" s="41" customFormat="1" ht="15.6" x14ac:dyDescent="0.3">
      <c r="A777" s="31">
        <v>980</v>
      </c>
      <c r="B777" s="32" t="s">
        <v>1144</v>
      </c>
      <c r="C777" s="29" t="s">
        <v>1145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1188</v>
      </c>
    </row>
    <row r="778" spans="1:15" s="41" customFormat="1" ht="15.6" x14ac:dyDescent="0.3">
      <c r="A778" s="31">
        <v>981</v>
      </c>
      <c r="B778" s="32" t="s">
        <v>1146</v>
      </c>
      <c r="C778" s="29" t="s">
        <v>1147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29" t="s">
        <v>1188</v>
      </c>
    </row>
    <row r="779" spans="1:15" s="41" customFormat="1" ht="31.2" x14ac:dyDescent="0.3">
      <c r="A779" s="31">
        <v>983</v>
      </c>
      <c r="B779" s="32" t="s">
        <v>1148</v>
      </c>
      <c r="C779" s="29" t="s">
        <v>1149</v>
      </c>
      <c r="D779" s="32" t="s">
        <v>72</v>
      </c>
      <c r="E779" s="32" t="s">
        <v>73</v>
      </c>
      <c r="F779" s="32" t="s">
        <v>2039</v>
      </c>
      <c r="G779" s="32" t="s">
        <v>77</v>
      </c>
      <c r="H779" s="32" t="s">
        <v>74</v>
      </c>
      <c r="I779" s="32" t="s">
        <v>74</v>
      </c>
      <c r="J779" s="32" t="s">
        <v>74</v>
      </c>
      <c r="K779" s="32" t="s">
        <v>77</v>
      </c>
      <c r="L779" s="32" t="s">
        <v>77</v>
      </c>
      <c r="M779" s="32" t="s">
        <v>74</v>
      </c>
      <c r="N779" s="32" t="s">
        <v>74</v>
      </c>
      <c r="O779" s="32" t="s">
        <v>1189</v>
      </c>
    </row>
    <row r="780" spans="1:15" s="41" customFormat="1" ht="15.6" x14ac:dyDescent="0.3">
      <c r="A780" s="31">
        <v>984</v>
      </c>
      <c r="B780" s="32" t="s">
        <v>1150</v>
      </c>
      <c r="C780" s="29" t="s">
        <v>1151</v>
      </c>
      <c r="D780" s="29" t="s">
        <v>72</v>
      </c>
      <c r="E780" s="29" t="s">
        <v>90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1184</v>
      </c>
    </row>
    <row r="781" spans="1:15" s="41" customFormat="1" ht="15.6" x14ac:dyDescent="0.3">
      <c r="A781" s="31">
        <v>985</v>
      </c>
      <c r="B781" s="32" t="s">
        <v>1152</v>
      </c>
      <c r="C781" s="29" t="s">
        <v>1153</v>
      </c>
      <c r="D781" s="29" t="s">
        <v>72</v>
      </c>
      <c r="E781" s="29" t="s">
        <v>105</v>
      </c>
      <c r="F781" s="32" t="s">
        <v>2039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77</v>
      </c>
      <c r="M781" s="32" t="s">
        <v>74</v>
      </c>
      <c r="N781" s="32" t="s">
        <v>77</v>
      </c>
      <c r="O781" s="32" t="s">
        <v>1182</v>
      </c>
    </row>
    <row r="782" spans="1:15" s="70" customFormat="1" ht="15.6" x14ac:dyDescent="0.3">
      <c r="A782" s="31">
        <v>986</v>
      </c>
      <c r="B782" s="32" t="s">
        <v>1154</v>
      </c>
      <c r="C782" s="29" t="s">
        <v>1155</v>
      </c>
      <c r="D782" s="32" t="s">
        <v>72</v>
      </c>
      <c r="E782" s="32" t="s">
        <v>105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32" t="s">
        <v>1211</v>
      </c>
    </row>
    <row r="783" spans="1:15" s="70" customFormat="1" ht="15.6" x14ac:dyDescent="0.3">
      <c r="A783" s="31">
        <v>987</v>
      </c>
      <c r="B783" s="32" t="s">
        <v>1156</v>
      </c>
      <c r="C783" s="29" t="s">
        <v>1157</v>
      </c>
      <c r="D783" s="32" t="s">
        <v>72</v>
      </c>
      <c r="E783" s="32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32" t="s">
        <v>1211</v>
      </c>
    </row>
    <row r="784" spans="1:15" s="70" customFormat="1" ht="15.6" x14ac:dyDescent="0.3">
      <c r="A784" s="31">
        <v>988</v>
      </c>
      <c r="B784" s="32" t="s">
        <v>1158</v>
      </c>
      <c r="C784" s="29" t="s">
        <v>1159</v>
      </c>
      <c r="D784" s="29" t="s">
        <v>72</v>
      </c>
      <c r="E784" s="29" t="s">
        <v>73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1188</v>
      </c>
    </row>
    <row r="785" spans="1:15" s="70" customFormat="1" ht="15.6" x14ac:dyDescent="0.3">
      <c r="A785" s="31">
        <v>989</v>
      </c>
      <c r="B785" s="32" t="s">
        <v>1160</v>
      </c>
      <c r="C785" s="29" t="s">
        <v>1161</v>
      </c>
      <c r="D785" s="29" t="s">
        <v>72</v>
      </c>
      <c r="E785" s="29" t="s">
        <v>73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74</v>
      </c>
      <c r="M785" s="32" t="s">
        <v>74</v>
      </c>
      <c r="N785" s="32" t="s">
        <v>74</v>
      </c>
      <c r="O785" s="32" t="s">
        <v>1186</v>
      </c>
    </row>
    <row r="786" spans="1:15" s="70" customFormat="1" ht="15.6" x14ac:dyDescent="0.3">
      <c r="A786" s="31">
        <v>990</v>
      </c>
      <c r="B786" s="32" t="s">
        <v>888</v>
      </c>
      <c r="C786" s="32" t="s">
        <v>889</v>
      </c>
      <c r="D786" s="32" t="s">
        <v>72</v>
      </c>
      <c r="E786" s="32" t="s">
        <v>105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32" t="s">
        <v>1211</v>
      </c>
    </row>
    <row r="787" spans="1:15" s="70" customFormat="1" ht="15.6" x14ac:dyDescent="0.3">
      <c r="A787" s="31">
        <v>991</v>
      </c>
      <c r="B787" s="32" t="s">
        <v>1164</v>
      </c>
      <c r="C787" s="29" t="s">
        <v>1165</v>
      </c>
      <c r="D787" s="29" t="s">
        <v>72</v>
      </c>
      <c r="E787" s="29" t="s">
        <v>105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 t="s">
        <v>1182</v>
      </c>
    </row>
    <row r="788" spans="1:15" s="70" customFormat="1" ht="15.6" x14ac:dyDescent="0.3">
      <c r="A788" s="31">
        <v>993</v>
      </c>
      <c r="B788" s="32" t="s">
        <v>1168</v>
      </c>
      <c r="C788" s="29" t="s">
        <v>1169</v>
      </c>
      <c r="D788" s="29" t="s">
        <v>72</v>
      </c>
      <c r="E788" s="29" t="s">
        <v>73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1192</v>
      </c>
    </row>
    <row r="789" spans="1:15" s="70" customFormat="1" ht="15.6" x14ac:dyDescent="0.3">
      <c r="A789" s="31">
        <v>994</v>
      </c>
      <c r="B789" s="32" t="s">
        <v>1894</v>
      </c>
      <c r="C789" s="29" t="s">
        <v>1893</v>
      </c>
      <c r="D789" s="29" t="s">
        <v>72</v>
      </c>
      <c r="E789" s="29" t="s">
        <v>73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77</v>
      </c>
      <c r="O789" s="32" t="s">
        <v>2027</v>
      </c>
    </row>
    <row r="790" spans="1:15" s="70" customFormat="1" ht="15.6" x14ac:dyDescent="0.3">
      <c r="A790" s="31">
        <v>995</v>
      </c>
      <c r="B790" s="32" t="s">
        <v>841</v>
      </c>
      <c r="C790" s="32" t="s">
        <v>842</v>
      </c>
      <c r="D790" s="32" t="s">
        <v>72</v>
      </c>
      <c r="E790" s="32" t="s">
        <v>90</v>
      </c>
      <c r="F790" s="32" t="s">
        <v>2039</v>
      </c>
      <c r="G790" s="32" t="s">
        <v>77</v>
      </c>
      <c r="H790" s="32" t="s">
        <v>74</v>
      </c>
      <c r="I790" s="32" t="s">
        <v>74</v>
      </c>
      <c r="J790" s="32" t="s">
        <v>74</v>
      </c>
      <c r="K790" s="32" t="s">
        <v>74</v>
      </c>
      <c r="L790" s="32" t="s">
        <v>77</v>
      </c>
      <c r="M790" s="32" t="s">
        <v>74</v>
      </c>
      <c r="N790" s="32" t="s">
        <v>74</v>
      </c>
      <c r="O790" s="32" t="s">
        <v>1183</v>
      </c>
    </row>
    <row r="791" spans="1:15" s="70" customFormat="1" ht="15.6" x14ac:dyDescent="0.3">
      <c r="A791" s="31">
        <v>996</v>
      </c>
      <c r="B791" s="32" t="s">
        <v>1195</v>
      </c>
      <c r="C791" s="29" t="s">
        <v>1196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74</v>
      </c>
      <c r="L791" s="32" t="s">
        <v>74</v>
      </c>
      <c r="M791" s="32" t="s">
        <v>74</v>
      </c>
      <c r="N791" s="32" t="s">
        <v>77</v>
      </c>
      <c r="O791" s="32" t="s">
        <v>1186</v>
      </c>
    </row>
    <row r="792" spans="1:15" ht="15.6" x14ac:dyDescent="0.3">
      <c r="A792" s="119">
        <v>600</v>
      </c>
      <c r="B792" s="32" t="s">
        <v>2495</v>
      </c>
      <c r="C792" s="29" t="str">
        <f>VLOOKUP(A792,'LISTADO ATM'!$A$2:$B$897,2,0)</f>
        <v>ATM S/M Bravo Hipica</v>
      </c>
      <c r="D792" s="29" t="s">
        <v>72</v>
      </c>
      <c r="F792" s="32" t="s">
        <v>1303</v>
      </c>
      <c r="G792" s="32" t="s">
        <v>1303</v>
      </c>
      <c r="H792" s="32" t="s">
        <v>1303</v>
      </c>
      <c r="I792" s="32" t="s">
        <v>1303</v>
      </c>
      <c r="J792" s="32" t="s">
        <v>1303</v>
      </c>
      <c r="K792" s="32" t="s">
        <v>1303</v>
      </c>
      <c r="L792" s="32" t="s">
        <v>1303</v>
      </c>
      <c r="M792" s="32" t="s">
        <v>1303</v>
      </c>
      <c r="N792" s="32"/>
      <c r="O792" s="32"/>
    </row>
  </sheetData>
  <autoFilter ref="A1:O1">
    <sortState ref="A2:O790">
      <sortCondition ref="A1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4140625" defaultRowHeight="14.4" x14ac:dyDescent="0.3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4140625" defaultRowHeight="17.399999999999999" x14ac:dyDescent="0.4"/>
  <cols>
    <col min="1" max="1" width="36.44140625" style="3" customWidth="1"/>
    <col min="2" max="2" width="21.5546875" style="3" customWidth="1"/>
    <col min="3" max="3" width="6.6640625" style="3" customWidth="1"/>
    <col min="4" max="4" width="7.5546875" style="3" customWidth="1"/>
    <col min="5" max="16384" width="11.44140625" style="3"/>
  </cols>
  <sheetData>
    <row r="1" spans="1:9" ht="18" thickBot="1" x14ac:dyDescent="0.45">
      <c r="A1" s="165" t="s">
        <v>0</v>
      </c>
      <c r="B1" s="166"/>
      <c r="C1" s="1"/>
      <c r="D1" s="2"/>
    </row>
    <row r="2" spans="1:9" x14ac:dyDescent="0.4">
      <c r="A2" s="20" t="s">
        <v>1</v>
      </c>
      <c r="B2" s="14">
        <v>23</v>
      </c>
      <c r="C2" s="1"/>
      <c r="D2" s="4">
        <f>B2</f>
        <v>23</v>
      </c>
    </row>
    <row r="3" spans="1:9" x14ac:dyDescent="0.4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4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8.2" x14ac:dyDescent="0.4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" thickBot="1" x14ac:dyDescent="0.45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4">
      <c r="A7" s="2"/>
      <c r="B7" s="5"/>
      <c r="C7" s="1"/>
      <c r="D7" s="2"/>
      <c r="I7" s="3">
        <f>26+48</f>
        <v>74</v>
      </c>
    </row>
    <row r="8" spans="1:9" ht="18" thickBot="1" x14ac:dyDescent="0.45"/>
    <row r="9" spans="1:9" ht="18" thickBot="1" x14ac:dyDescent="0.45">
      <c r="A9" s="167" t="s">
        <v>8</v>
      </c>
      <c r="B9" s="168"/>
    </row>
    <row r="10" spans="1:9" x14ac:dyDescent="0.4">
      <c r="A10" s="8" t="s">
        <v>2017</v>
      </c>
      <c r="B10" s="9">
        <v>2</v>
      </c>
    </row>
    <row r="11" spans="1:9" ht="18" thickBot="1" x14ac:dyDescent="0.45">
      <c r="A11" s="26" t="s">
        <v>5</v>
      </c>
      <c r="B11" s="27">
        <v>1</v>
      </c>
    </row>
    <row r="12" spans="1:9" ht="18" thickBot="1" x14ac:dyDescent="0.45">
      <c r="B12" s="7">
        <f>SUM(B10:B11)</f>
        <v>3</v>
      </c>
    </row>
    <row r="13" spans="1:9" ht="18" thickBot="1" x14ac:dyDescent="0.45"/>
    <row r="14" spans="1:9" ht="18" thickBot="1" x14ac:dyDescent="0.45">
      <c r="A14" s="169" t="s">
        <v>9</v>
      </c>
      <c r="B14" s="170"/>
    </row>
    <row r="15" spans="1:9" x14ac:dyDescent="0.4">
      <c r="A15" s="10" t="s">
        <v>6</v>
      </c>
      <c r="B15" s="12">
        <v>711</v>
      </c>
      <c r="C15" s="3" t="s">
        <v>10</v>
      </c>
    </row>
    <row r="16" spans="1:9" ht="18" thickBot="1" x14ac:dyDescent="0.45">
      <c r="A16" s="11" t="s">
        <v>7</v>
      </c>
      <c r="B16" s="13">
        <v>2</v>
      </c>
      <c r="C16" s="3" t="s">
        <v>10</v>
      </c>
    </row>
    <row r="17" spans="2:2" ht="18" thickBot="1" x14ac:dyDescent="0.45">
      <c r="B17" s="6">
        <f>SUM(B15:B16)</f>
        <v>713</v>
      </c>
    </row>
    <row r="70" spans="1:5" x14ac:dyDescent="0.4">
      <c r="A70" s="3" t="s">
        <v>2311</v>
      </c>
      <c r="C70" s="3" t="s">
        <v>2312</v>
      </c>
      <c r="D70" s="3" t="s">
        <v>2313</v>
      </c>
    </row>
    <row r="71" spans="1:5" x14ac:dyDescent="0.4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4">
      <c r="A72" s="3" t="s">
        <v>2318</v>
      </c>
      <c r="D72" s="3">
        <v>560</v>
      </c>
    </row>
    <row r="73" spans="1:5" x14ac:dyDescent="0.4">
      <c r="A73" s="3">
        <v>540</v>
      </c>
      <c r="E73" s="3">
        <v>931</v>
      </c>
    </row>
    <row r="74" spans="1:5" x14ac:dyDescent="0.4">
      <c r="A74" s="3">
        <v>867</v>
      </c>
    </row>
    <row r="75" spans="1:5" x14ac:dyDescent="0.4">
      <c r="A75" s="3">
        <v>182</v>
      </c>
    </row>
    <row r="76" spans="1:5" x14ac:dyDescent="0.4">
      <c r="A76" s="3">
        <v>560</v>
      </c>
    </row>
    <row r="77" spans="1:5" x14ac:dyDescent="0.4">
      <c r="A77" s="3">
        <v>535</v>
      </c>
    </row>
    <row r="78" spans="1:5" x14ac:dyDescent="0.4">
      <c r="A78" s="3">
        <v>585</v>
      </c>
    </row>
    <row r="79" spans="1:5" x14ac:dyDescent="0.4">
      <c r="A79" s="3">
        <v>836</v>
      </c>
    </row>
    <row r="80" spans="1:5" x14ac:dyDescent="0.4">
      <c r="A80" s="3">
        <v>697</v>
      </c>
    </row>
    <row r="81" spans="1:1" x14ac:dyDescent="0.4">
      <c r="A81" s="3">
        <v>390</v>
      </c>
    </row>
    <row r="82" spans="1:1" x14ac:dyDescent="0.4">
      <c r="A82" s="3">
        <v>234</v>
      </c>
    </row>
    <row r="83" spans="1:1" x14ac:dyDescent="0.4">
      <c r="A83" s="3">
        <v>973</v>
      </c>
    </row>
    <row r="84" spans="1:1" x14ac:dyDescent="0.4">
      <c r="A84" s="3">
        <v>671</v>
      </c>
    </row>
    <row r="85" spans="1:1" x14ac:dyDescent="0.4">
      <c r="A85" s="3">
        <v>952</v>
      </c>
    </row>
    <row r="86" spans="1:1" x14ac:dyDescent="0.4">
      <c r="A86" s="3">
        <v>753</v>
      </c>
    </row>
    <row r="87" spans="1:1" x14ac:dyDescent="0.4">
      <c r="A87" s="3">
        <v>560</v>
      </c>
    </row>
    <row r="88" spans="1:1" x14ac:dyDescent="0.4">
      <c r="A88" s="3">
        <v>438</v>
      </c>
    </row>
    <row r="89" spans="1:1" x14ac:dyDescent="0.4">
      <c r="A89" s="3">
        <v>993</v>
      </c>
    </row>
    <row r="90" spans="1:1" x14ac:dyDescent="0.4">
      <c r="A90" s="3">
        <v>867</v>
      </c>
    </row>
    <row r="91" spans="1:1" x14ac:dyDescent="0.4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4140625" defaultRowHeight="14.4" x14ac:dyDescent="0.3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Wascar  A. Alvarez Eusebio</cp:lastModifiedBy>
  <cp:lastPrinted>2021-01-31T20:30:30Z</cp:lastPrinted>
  <dcterms:created xsi:type="dcterms:W3CDTF">2014-10-01T23:18:29Z</dcterms:created>
  <dcterms:modified xsi:type="dcterms:W3CDTF">2021-02-20T03:06:56Z</dcterms:modified>
</cp:coreProperties>
</file>